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persons/person.xml" ContentType="application/vnd.ms-excel.person+xml"/>
  <Override PartName="/xl/threadedComments/threadedComment5.xml" ContentType="application/vnd.ms-excel.threadedcomments+xml"/>
  <Override PartName="/xl/threadedComments/threadedComment1.xml" ContentType="application/vnd.ms-excel.threadedcomments+xml"/>
  <Override PartName="/xl/threadedComments/threadedComment2.xml" ContentType="application/vnd.ms-excel.threadedcomments+xml"/>
  <Override PartName="/xl/threadedComments/threadedComment3.xml" ContentType="application/vnd.ms-excel.threadedcomments+xml"/>
  <Override PartName="/xl/threadedComments/threadedComment4.xml" ContentType="application/vnd.ms-excel.threadedcomments+xml"/>
  <Override PartName="/xl/threadedComments/threadedComment9.xml" ContentType="application/vnd.ms-excel.threadedcomment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725"/>
  <workbookPr/>
  <mc:AlternateContent xmlns:mc="http://schemas.openxmlformats.org/markup-compatibility/2006">
    <mc:Choice Requires="x15">
      <x15ac:absPath xmlns:x15ac="http://schemas.microsoft.com/office/spreadsheetml/2010/11/ac" url="R:\Москва\Прайсы МСК\ПРАЙСЫ МСК\"/>
    </mc:Choice>
  </mc:AlternateContent>
  <xr:revisionPtr revIDLastSave="0" documentId="13_ncr:1_{5582596C-DFC3-406E-A6C8-6789370ACB77}" xr6:coauthVersionLast="47" xr6:coauthVersionMax="47" xr10:uidLastSave="{00000000-0000-0000-0000-000000000000}"/>
  <bookViews>
    <workbookView xWindow="-120" yWindow="-120" windowWidth="29040" windowHeight="15990" tabRatio="936" xr2:uid="{00000000-000D-0000-FFFF-FFFF00000000}"/>
  </bookViews>
  <sheets>
    <sheet name="СОДЕРЖАНИЕ" sheetId="23" r:id="rId1"/>
    <sheet name="Witon (СКЛАД)" sheetId="58" r:id="rId2"/>
    <sheet name="Witon" sheetId="57" r:id="rId3"/>
    <sheet name="Invisible GAMMA 42мм (СКЛАД)" sheetId="35" r:id="rId4"/>
    <sheet name="Invisible GAMMA 59мм" sheetId="36" r:id="rId5"/>
    <sheet name="Invisible GAMMA Зеркало 42мм" sheetId="37" r:id="rId6"/>
    <sheet name="Invisible GAMMA Зеркало 59мм" sheetId="38" r:id="rId7"/>
    <sheet name="GEOMETRICA" sheetId="34" r:id="rId8"/>
    <sheet name="CONTUR" sheetId="25" r:id="rId9"/>
    <sheet name="STARK" sheetId="33" r:id="rId10"/>
    <sheet name="INTEGRA" sheetId="59" r:id="rId11"/>
    <sheet name="SMART" sheetId="54" r:id="rId12"/>
    <sheet name="DC, DN (FlexEmal) " sheetId="5" r:id="rId13"/>
    <sheet name="DC, DZ (Monochrome)" sheetId="19" r:id="rId14"/>
    <sheet name="NEW! DN-11, DN-12" sheetId="16" r:id="rId15"/>
    <sheet name="DT (FlexEmal)" sheetId="1" r:id="rId16"/>
    <sheet name="DZ (Eximer)" sheetId="15" r:id="rId17"/>
    <sheet name=" DZ (FlexEmal)" sheetId="2" r:id="rId18"/>
    <sheet name="DZ (GlossMat)" sheetId="3" r:id="rId19"/>
    <sheet name="DZ (ЭкоШпон)" sheetId="13" r:id="rId20"/>
    <sheet name="DZ invizible" sheetId="4" r:id="rId21"/>
    <sheet name="DC (FlexEmal)" sheetId="12" r:id="rId22"/>
    <sheet name="DX (FlexEmal)" sheetId="9" r:id="rId23"/>
    <sheet name="Плинтуса FlexEmal" sheetId="11" r:id="rId24"/>
    <sheet name="Массив Сосны" sheetId="27" r:id="rId25"/>
    <sheet name="Массив Ольхи" sheetId="32" r:id="rId26"/>
    <sheet name="РАСПРОДАЖА" sheetId="21" r:id="rId27"/>
    <sheet name="Porta invizible " sheetId="28" r:id="rId28"/>
    <sheet name="Staller " sheetId="40" r:id="rId29"/>
    <sheet name="Staller со стеклопакетом" sheetId="49" r:id="rId30"/>
    <sheet name="Staller с электронными замками" sheetId="50" r:id="rId31"/>
    <sheet name="Staller доп. опции" sheetId="51" r:id="rId32"/>
    <sheet name="Staller Comfort " sheetId="48" r:id="rId33"/>
    <sheet name="Staller создай свою дверь" sheetId="60" r:id="rId34"/>
    <sheet name="Staller Comfort доп. опции" sheetId="52" r:id="rId35"/>
    <sheet name="МеталЮр" sheetId="41" r:id="rId36"/>
    <sheet name="МеталЮр (БАЗА)" sheetId="55" r:id="rId37"/>
    <sheet name="МеталЮр (ПАНЕЛИ)" sheetId="56" r:id="rId38"/>
    <sheet name="FERONNI" sheetId="42" r:id="rId39"/>
    <sheet name="Фурнитура ORO&amp;ORO" sheetId="44" r:id="rId40"/>
    <sheet name="Фурнитура LOCKit" sheetId="45" r:id="rId41"/>
    <sheet name="Фурнитура AGB" sheetId="46" r:id="rId42"/>
    <sheet name="Фурнитура Border" sheetId="47" r:id="rId43"/>
    <sheet name="Скрытые Петли Kalibri" sheetId="61" r:id="rId44"/>
    <sheet name="СИСТЕМА &quot;ПЕНАЛ&quot;" sheetId="62" r:id="rId45"/>
    <sheet name="Доставка, врезка" sheetId="39" r:id="rId46"/>
  </sheets>
  <externalReferences>
    <externalReference r:id="rId47"/>
  </externalReferences>
  <definedNames>
    <definedName name="M_1895__Аналог_AGB" localSheetId="11">#REF!</definedName>
    <definedName name="M_1895__Аналог_AGB">#REF!</definedName>
    <definedName name="M1885_1895" localSheetId="11">#REF!</definedName>
    <definedName name="M1885_1895">#REF!</definedName>
    <definedName name="ВЕРСАЛЬ_2_покрытие_Vinyl" localSheetId="11">[1]Галерея!#REF!</definedName>
    <definedName name="ВЕРСАЛЬ_2_покрытие_Vinyl">[1]Галерея!#REF!</definedName>
    <definedName name="Да" localSheetId="11">#REF!</definedName>
    <definedName name="Да">#REF!</definedName>
    <definedName name="Да__не_рекомендуется" localSheetId="11">#REF!</definedName>
    <definedName name="Да__не_рекомендуется">#REF!</definedName>
    <definedName name="ДЕЛЬТА_покрытие_Vinyl" localSheetId="11">'[1]Эмаль Геометрия'!#REF!</definedName>
    <definedName name="ДЕЛЬТА_покрытие_Vinyl">'[1]Эмаль Геометрия'!#REF!</definedName>
    <definedName name="Замки" localSheetId="11">#REF!</definedName>
    <definedName name="Замки">#REF!</definedName>
    <definedName name="Замки1" localSheetId="11">#REF!</definedName>
    <definedName name="Замки1">#REF!</definedName>
    <definedName name="Замки2" localSheetId="11">#REF!</definedName>
    <definedName name="Замки2">#REF!</definedName>
    <definedName name="ЗАмкиМорелли" localSheetId="11">#REF!</definedName>
    <definedName name="ЗАмкиМорелли">#REF!</definedName>
    <definedName name="ЛУВР_1_покрытие_Art_Vinyl" localSheetId="11">[1]Галерея!#REF!</definedName>
    <definedName name="ЛУВР_1_покрытие_Art_Vinyl">[1]Галерея!#REF!</definedName>
    <definedName name="модель_A__покрытие_Art_шпон" localSheetId="11">'[1]NEW STATUS алюминиевая кромка '!#REF!</definedName>
    <definedName name="модель_A__покрытие_Art_шпон">'[1]NEW STATUS алюминиевая кромка '!#REF!</definedName>
    <definedName name="модель_A_покрытие_Art_шпон" localSheetId="11">#REF!</definedName>
    <definedName name="модель_A_покрытие_Art_шпон">#REF!</definedName>
    <definedName name="модель_E_покрытие_Art_шпон" localSheetId="11">#REF!</definedName>
    <definedName name="модель_E_покрытие_Art_шпон">#REF!</definedName>
    <definedName name="модель_G_покрытие_Art_шпон" localSheetId="11">#REF!</definedName>
    <definedName name="модель_G_покрытие_Art_шпон">#REF!</definedName>
    <definedName name="модель_M_покрытие_Art_шпон" localSheetId="11">#REF!</definedName>
    <definedName name="модель_M_покрытие_Art_шпон">#REF!</definedName>
    <definedName name="модель_S__покрытие_Art_шпон" localSheetId="11">'[1]NEW STATUS алюминиевая кромка '!#REF!</definedName>
    <definedName name="модель_S__покрытие_Art_шпон">'[1]NEW STATUS алюминиевая кромка '!#REF!</definedName>
    <definedName name="модель_S__покрытие_Эмаль" localSheetId="11">'[1]NEW STATUS ЭМАЛЬ алюм. кромка'!#REF!</definedName>
    <definedName name="модель_S__покрытие_Эмаль">'[1]NEW STATUS ЭМАЛЬ алюм. кромка'!#REF!</definedName>
    <definedName name="модель_S_покрытие_Art_шпон" localSheetId="11">#REF!</definedName>
    <definedName name="модель_S_покрытие_Art_шпон">#REF!</definedName>
    <definedName name="модель_БАРСЕЛОНА_Глянец" localSheetId="11">'[1]Мегаполис GL'!#REF!</definedName>
    <definedName name="модель_БАРСЕЛОНА_Глянец">'[1]Мегаполис GL'!#REF!</definedName>
    <definedName name="модель_БОСТОН_покрытие_Vinyl" localSheetId="11">'[1]Альянс CPL'!#REF!</definedName>
    <definedName name="модель_БОСТОН_покрытие_Vinyl">'[1]Альянс CPL'!#REF!</definedName>
    <definedName name="модель_ГАВАНА_покрытие_Vinyl" localSheetId="11">'[1]Альянс CPL'!#REF!</definedName>
    <definedName name="модель_ГАВАНА_покрытие_Vinyl">'[1]Альянс CPL'!#REF!</definedName>
    <definedName name="модель_ДЕЛИ_Глянец" localSheetId="11">'[1]Мегаполис GL'!#REF!</definedName>
    <definedName name="модель_ДЕЛИ_Глянец">'[1]Мегаполис GL'!#REF!</definedName>
    <definedName name="модель_ДРЕЗДЕН_эко_шпон" localSheetId="11">#REF!</definedName>
    <definedName name="модель_ДРЕЗДЕН_эко_шпон">#REF!</definedName>
    <definedName name="модель_ДУБЛИН_эко_шпон" localSheetId="11">#REF!</definedName>
    <definedName name="модель_ДУБЛИН_эко_шпон">#REF!</definedName>
    <definedName name="модель_ЖЕНЕВА_Глянец" localSheetId="11">'[1]Мегаполис GL'!#REF!</definedName>
    <definedName name="модель_ЖЕНЕВА_Глянец">'[1]Мегаполис GL'!#REF!</definedName>
    <definedName name="модель_Леонардо" localSheetId="11">#REF!</definedName>
    <definedName name="модель_Леонардо">#REF!</definedName>
    <definedName name="модель_МАЛЬТА_покрытие_Vinyl" localSheetId="11">'[1]Альянс CPL'!#REF!</definedName>
    <definedName name="модель_МАЛЬТА_покрытие_Vinyl">'[1]Альянс CPL'!#REF!</definedName>
    <definedName name="модель_Рафаэль" localSheetId="11">#REF!</definedName>
    <definedName name="модель_Рафаэль">#REF!</definedName>
    <definedName name="модель_САН_РЕМО_1_Глянец" localSheetId="11">'[1]Мегаполис GL'!#REF!</definedName>
    <definedName name="модель_САН_РЕМО_1_Глянец">'[1]Мегаполис GL'!#REF!</definedName>
    <definedName name="модель_СТОКГОЛЬМ_эко_шпон" localSheetId="11">[1]Мегаполис!#REF!</definedName>
    <definedName name="модель_СТОКГОЛЬМ_эко_шпон">[1]Мегаполис!#REF!</definedName>
    <definedName name="Модель_Т_6" localSheetId="11">[1]Trend!#REF!</definedName>
    <definedName name="Модель_Т_6">[1]Trend!#REF!</definedName>
    <definedName name="модель_Тициан_1" localSheetId="11">#REF!</definedName>
    <definedName name="модель_Тициан_1">#REF!</definedName>
    <definedName name="модель_Токио_2_ПВХ" localSheetId="11">[1]Триплекс!#REF!</definedName>
    <definedName name="модель_Токио_2_ПВХ">[1]Триплекс!#REF!</definedName>
    <definedName name="Модель_ЭРМИТАЖ_1_покрытие_Art_Vinyl" localSheetId="11">[1]Галерея!#REF!</definedName>
    <definedName name="Модель_ЭРМИТАЖ_1_покрытие_Art_Vinyl">[1]Галерея!#REF!</definedName>
    <definedName name="Нестандартные_размеры_погонажных_изделий" localSheetId="11">#REF!</definedName>
    <definedName name="Нестандартные_размеры_погонажных_изделий">#REF!</definedName>
    <definedName name="_xlnm.Print_Area" localSheetId="17">' DZ (FlexEmal)'!$A$1:$J$30</definedName>
    <definedName name="_xlnm.Print_Area" localSheetId="8">CONTUR!$A$1:$G$29</definedName>
    <definedName name="_xlnm.Print_Area" localSheetId="12">'DC, DN (FlexEmal) '!$A$1:$I$25</definedName>
    <definedName name="_xlnm.Print_Area" localSheetId="13">'DC, DZ (Monochrome)'!$A$1:$J$42</definedName>
    <definedName name="_xlnm.Print_Area" localSheetId="15">'DT (FlexEmal)'!$A$5:$F$25</definedName>
    <definedName name="_xlnm.Print_Area" localSheetId="22">'DX (FlexEmal)'!$A$1:$I$29</definedName>
    <definedName name="_xlnm.Print_Area" localSheetId="16">'DZ (Eximer)'!$A$1:$J$29</definedName>
    <definedName name="_xlnm.Print_Area" localSheetId="18">'DZ (GlossMat)'!$A$1:$I$28</definedName>
    <definedName name="_xlnm.Print_Area" localSheetId="20">'DZ invizible'!$A$1:$J$17</definedName>
    <definedName name="_xlnm.Print_Area" localSheetId="38">FERONNI!$A$1:$E$101</definedName>
    <definedName name="_xlnm.Print_Area" localSheetId="7">GEOMETRICA!$A$1:$K$58</definedName>
    <definedName name="_xlnm.Print_Area" localSheetId="3">'Invisible GAMMA 42мм (СКЛАД)'!$A$1:$H$30</definedName>
    <definedName name="_xlnm.Print_Area" localSheetId="4">'Invisible GAMMA 59мм'!$A$1:$H$30</definedName>
    <definedName name="_xlnm.Print_Area" localSheetId="5">'Invisible GAMMA Зеркало 42мм'!$A$1:$H$29</definedName>
    <definedName name="_xlnm.Print_Area" localSheetId="6">'Invisible GAMMA Зеркало 59мм'!$A$1:$H$29</definedName>
    <definedName name="_xlnm.Print_Area" localSheetId="14">'NEW! DN-11, DN-12'!$A$1:$J$24</definedName>
    <definedName name="_xlnm.Print_Area" localSheetId="27">'Porta invizible '!$A$1:$I$30</definedName>
    <definedName name="_xlnm.Print_Area" localSheetId="11">SMART!$A$1:$G$17</definedName>
    <definedName name="_xlnm.Print_Area" localSheetId="28">'Staller '!$A$1:$E$92</definedName>
    <definedName name="_xlnm.Print_Area" localSheetId="32">'Staller Comfort '!$A$1:$E$63</definedName>
    <definedName name="_xlnm.Print_Area" localSheetId="34">'Staller Comfort доп. опции'!$A$1:$E$35</definedName>
    <definedName name="_xlnm.Print_Area" localSheetId="31">'Staller доп. опции'!$A$1:$E$31</definedName>
    <definedName name="_xlnm.Print_Area" localSheetId="30">'Staller с электронными замками'!$A$1:$E$25</definedName>
    <definedName name="_xlnm.Print_Area" localSheetId="29">'Staller со стеклопакетом'!$A$1:$E$25</definedName>
    <definedName name="_xlnm.Print_Area" localSheetId="9">STARK!$A$1:$G$26</definedName>
    <definedName name="_xlnm.Print_Area" localSheetId="2">Witon!$A$1:$N$107</definedName>
    <definedName name="_xlnm.Print_Area" localSheetId="1">'Witon (СКЛАД)'!$A$1:$N$51</definedName>
    <definedName name="_xlnm.Print_Area" localSheetId="45">'Доставка, врезка'!$A$4:$G$27</definedName>
    <definedName name="_xlnm.Print_Area" localSheetId="25">'Массив Ольхи'!$A$1:$G$27</definedName>
    <definedName name="_xlnm.Print_Area" localSheetId="24">'Массив Сосны'!$A$1:$G$27</definedName>
    <definedName name="_xlnm.Print_Area" localSheetId="35">МеталЮр!$A$1:$E$171</definedName>
    <definedName name="_xlnm.Print_Area" localSheetId="36">'МеталЮр (БАЗА)'!$A$1:$E$15</definedName>
    <definedName name="_xlnm.Print_Area" localSheetId="37">'МеталЮр (ПАНЕЛИ)'!$A$1:$E$23</definedName>
    <definedName name="_xlnm.Print_Area" localSheetId="23">'Плинтуса FlexEmal'!$A$1:$I$13</definedName>
    <definedName name="_xlnm.Print_Area" localSheetId="26">РАСПРОДАЖА!$A$1:$I$24</definedName>
    <definedName name="_xlnm.Print_Area" localSheetId="44">'СИСТЕМА "ПЕНАЛ"'!$A$1:$F$8</definedName>
    <definedName name="_xlnm.Print_Area" localSheetId="43">'Скрытые Петли Kalibri'!$A$1:$F$15</definedName>
    <definedName name="_xlnm.Print_Area" localSheetId="41">'Фурнитура AGB'!$A$1:$F$55</definedName>
    <definedName name="_xlnm.Print_Area" localSheetId="39">'Фурнитура ORO&amp;ORO'!$A$1:$F$139</definedName>
    <definedName name="Петли" localSheetId="11">#REF!</definedName>
    <definedName name="Петли">#REF!</definedName>
    <definedName name="Правая" localSheetId="11">#REF!</definedName>
    <definedName name="Правая">#REF!</definedName>
    <definedName name="ПРАДО_покрытие_Art_Vinyl" localSheetId="11">[1]Империя!#REF!</definedName>
    <definedName name="ПРАДО_покрытие_Art_Vinyl">[1]Империя!#REF!</definedName>
    <definedName name="СИГМА_покрытие_Vinyl" localSheetId="11">'[1]Эмаль Геометрия'!#REF!</definedName>
    <definedName name="СИГМА_покрытие_Vinyl">'[1]Эмаль Геометрия'!#REF!</definedName>
    <definedName name="Список" localSheetId="11">#REF!</definedName>
    <definedName name="Список">#REF!</definedName>
    <definedName name="ЭРМИТАЖ_1_покрытие_Art_Vinyl" localSheetId="11">[1]Галерея!#REF!</definedName>
    <definedName name="ЭРМИТАЖ_1_покрытие_Art_Vinyl">[1]Галерея!#REF!</definedName>
    <definedName name="ЭРМИТАЖ_2_покрытие_Art_Vinyl" localSheetId="11">[1]Галерея!#REF!</definedName>
    <definedName name="ЭРМИТАЖ_2_покрытие_Art_Vinyl">[1]Галерея!#REF!</definedName>
    <definedName name="ЭРМИТАЖ_3_покрытие_Art_Vinyl">[1]Галерея!#REF!</definedName>
    <definedName name="ЭРМИТАЖ_4_покрытие_Art_Vinyl">[1]Галерея!#REF!</definedName>
  </definedNames>
  <calcPr calcId="191029"/>
</workbook>
</file>

<file path=xl/calcChain.xml><?xml version="1.0" encoding="utf-8"?>
<calcChain xmlns="http://schemas.openxmlformats.org/spreadsheetml/2006/main">
  <c r="F46" i="46" l="1"/>
  <c r="F45" i="46"/>
  <c r="F44" i="46"/>
  <c r="F43" i="46"/>
  <c r="F42" i="46"/>
  <c r="F13" i="61"/>
  <c r="F14" i="61"/>
  <c r="F15" i="61"/>
  <c r="F12" i="61"/>
  <c r="F7" i="61"/>
  <c r="F8" i="61"/>
  <c r="F9" i="61"/>
  <c r="F6" i="61"/>
  <c r="E97" i="45"/>
  <c r="E80" i="45"/>
  <c r="J104" i="34"/>
  <c r="E85" i="45" l="1"/>
  <c r="E96" i="45"/>
  <c r="E81" i="45"/>
  <c r="F16" i="44"/>
  <c r="F121" i="44"/>
  <c r="F20" i="44"/>
  <c r="G286" i="60"/>
  <c r="H286" i="60" s="1"/>
  <c r="G285" i="60"/>
  <c r="H285" i="60" s="1"/>
  <c r="G284" i="60"/>
  <c r="H284" i="60" s="1"/>
  <c r="G283" i="60"/>
  <c r="H283" i="60" s="1"/>
  <c r="G282" i="60"/>
  <c r="H282" i="60" s="1"/>
  <c r="G281" i="60"/>
  <c r="H281" i="60" s="1"/>
  <c r="G280" i="60"/>
  <c r="H280" i="60" s="1"/>
  <c r="G279" i="60"/>
  <c r="H279" i="60" s="1"/>
  <c r="G278" i="60"/>
  <c r="H278" i="60" s="1"/>
  <c r="G277" i="60"/>
  <c r="H277" i="60" s="1"/>
  <c r="G276" i="60"/>
  <c r="H276" i="60" s="1"/>
  <c r="G275" i="60"/>
  <c r="H275" i="60" s="1"/>
  <c r="G274" i="60"/>
  <c r="H274" i="60" s="1"/>
  <c r="G273" i="60"/>
  <c r="H273" i="60" s="1"/>
  <c r="G272" i="60"/>
  <c r="H272" i="60" s="1"/>
  <c r="G271" i="60"/>
  <c r="H271" i="60" s="1"/>
  <c r="G270" i="60"/>
  <c r="H270" i="60" s="1"/>
  <c r="G269" i="60"/>
  <c r="H269" i="60" s="1"/>
  <c r="G268" i="60"/>
  <c r="H268" i="60" s="1"/>
  <c r="H266" i="60"/>
  <c r="G266" i="60"/>
  <c r="G265" i="60"/>
  <c r="H265" i="60" s="1"/>
  <c r="G264" i="60"/>
  <c r="H264" i="60" s="1"/>
  <c r="H261" i="60"/>
  <c r="G261" i="60"/>
  <c r="G260" i="60"/>
  <c r="H258" i="60"/>
  <c r="G258" i="60"/>
  <c r="G257" i="60"/>
  <c r="H255" i="60"/>
  <c r="G255" i="60"/>
  <c r="G254" i="60"/>
  <c r="H252" i="60"/>
  <c r="G252" i="60"/>
  <c r="G251" i="60"/>
  <c r="H247" i="60"/>
  <c r="G247" i="60"/>
  <c r="G246" i="60"/>
  <c r="H246" i="60" s="1"/>
  <c r="G239" i="60"/>
  <c r="H239" i="60" s="1"/>
  <c r="G238" i="60"/>
  <c r="H238" i="60" s="1"/>
  <c r="G237" i="60"/>
  <c r="H237" i="60" s="1"/>
  <c r="G236" i="60"/>
  <c r="H236" i="60" s="1"/>
  <c r="G235" i="60"/>
  <c r="H235" i="60" s="1"/>
  <c r="G234" i="60"/>
  <c r="H234" i="60" s="1"/>
  <c r="G233" i="60"/>
  <c r="H233" i="60" s="1"/>
  <c r="G232" i="60"/>
  <c r="H232" i="60" s="1"/>
  <c r="G231" i="60"/>
  <c r="H231" i="60" s="1"/>
  <c r="G230" i="60"/>
  <c r="H230" i="60" s="1"/>
  <c r="G229" i="60"/>
  <c r="H229" i="60" s="1"/>
  <c r="G228" i="60"/>
  <c r="H228" i="60" s="1"/>
  <c r="G227" i="60"/>
  <c r="H227" i="60" s="1"/>
  <c r="G226" i="60"/>
  <c r="H226" i="60" s="1"/>
  <c r="G225" i="60"/>
  <c r="H225" i="60" s="1"/>
  <c r="G224" i="60"/>
  <c r="H224" i="60" s="1"/>
  <c r="G223" i="60"/>
  <c r="H223" i="60" s="1"/>
  <c r="G222" i="60"/>
  <c r="H222" i="60" s="1"/>
  <c r="G221" i="60"/>
  <c r="H221" i="60" s="1"/>
  <c r="G219" i="60"/>
  <c r="H219" i="60" s="1"/>
  <c r="G218" i="60"/>
  <c r="H218" i="60" s="1"/>
  <c r="G217" i="60"/>
  <c r="H217" i="60" s="1"/>
  <c r="G216" i="60"/>
  <c r="H216" i="60" s="1"/>
  <c r="G215" i="60"/>
  <c r="H215" i="60" s="1"/>
  <c r="G214" i="60"/>
  <c r="H214" i="60" s="1"/>
  <c r="G213" i="60"/>
  <c r="H213" i="60" s="1"/>
  <c r="G212" i="60"/>
  <c r="H212" i="60" s="1"/>
  <c r="G211" i="60"/>
  <c r="H211" i="60" s="1"/>
  <c r="G210" i="60"/>
  <c r="H210" i="60" s="1"/>
  <c r="G209" i="60"/>
  <c r="H209" i="60" s="1"/>
  <c r="G208" i="60"/>
  <c r="H208" i="60" s="1"/>
  <c r="G207" i="60"/>
  <c r="H207" i="60" s="1"/>
  <c r="G206" i="60"/>
  <c r="H206" i="60" s="1"/>
  <c r="G205" i="60"/>
  <c r="H205" i="60" s="1"/>
  <c r="G204" i="60"/>
  <c r="H204" i="60" s="1"/>
  <c r="G203" i="60"/>
  <c r="H203" i="60" s="1"/>
  <c r="G202" i="60"/>
  <c r="H202" i="60" s="1"/>
  <c r="G201" i="60"/>
  <c r="H201" i="60" s="1"/>
  <c r="G200" i="60"/>
  <c r="H200" i="60" s="1"/>
  <c r="G199" i="60"/>
  <c r="H199" i="60" s="1"/>
  <c r="G198" i="60"/>
  <c r="H198" i="60" s="1"/>
  <c r="G197" i="60"/>
  <c r="H197" i="60" s="1"/>
  <c r="G196" i="60"/>
  <c r="H196" i="60" s="1"/>
  <c r="G195" i="60"/>
  <c r="H195" i="60" s="1"/>
  <c r="H194" i="60"/>
  <c r="G193" i="60"/>
  <c r="H193" i="60" s="1"/>
  <c r="G192" i="60"/>
  <c r="H192" i="60" s="1"/>
  <c r="G191" i="60"/>
  <c r="H191" i="60" s="1"/>
  <c r="G190" i="60"/>
  <c r="H190" i="60" s="1"/>
  <c r="G189" i="60"/>
  <c r="H189" i="60" s="1"/>
  <c r="G188" i="60"/>
  <c r="H188" i="60" s="1"/>
  <c r="G187" i="60"/>
  <c r="H187" i="60" s="1"/>
  <c r="G186" i="60"/>
  <c r="H186" i="60" s="1"/>
  <c r="G185" i="60"/>
  <c r="H185" i="60" s="1"/>
  <c r="G184" i="60"/>
  <c r="H184" i="60" s="1"/>
  <c r="G183" i="60"/>
  <c r="H183" i="60" s="1"/>
  <c r="G182" i="60"/>
  <c r="H182" i="60" s="1"/>
  <c r="G181" i="60"/>
  <c r="H181" i="60" s="1"/>
  <c r="G180" i="60"/>
  <c r="H180" i="60" s="1"/>
  <c r="G179" i="60"/>
  <c r="H179" i="60" s="1"/>
  <c r="G178" i="60"/>
  <c r="H178" i="60" s="1"/>
  <c r="G177" i="60"/>
  <c r="H177" i="60" s="1"/>
  <c r="G176" i="60"/>
  <c r="H176" i="60" s="1"/>
  <c r="G175" i="60"/>
  <c r="H175" i="60" s="1"/>
  <c r="G174" i="60"/>
  <c r="H174" i="60" s="1"/>
  <c r="G173" i="60"/>
  <c r="H173" i="60" s="1"/>
  <c r="G172" i="60"/>
  <c r="H172" i="60" s="1"/>
  <c r="G171" i="60"/>
  <c r="H171" i="60" s="1"/>
  <c r="G170" i="60"/>
  <c r="H170" i="60" s="1"/>
  <c r="G169" i="60"/>
  <c r="H169" i="60" s="1"/>
  <c r="G167" i="60"/>
  <c r="H167" i="60" s="1"/>
  <c r="G166" i="60"/>
  <c r="H166" i="60" s="1"/>
  <c r="G165" i="60"/>
  <c r="H165" i="60" s="1"/>
  <c r="G164" i="60"/>
  <c r="H164" i="60" s="1"/>
  <c r="G163" i="60"/>
  <c r="H163" i="60" s="1"/>
  <c r="G162" i="60"/>
  <c r="H162" i="60" s="1"/>
  <c r="G160" i="60"/>
  <c r="H160" i="60" s="1"/>
  <c r="G159" i="60"/>
  <c r="H159" i="60" s="1"/>
  <c r="G158" i="60"/>
  <c r="H158" i="60" s="1"/>
  <c r="G157" i="60"/>
  <c r="H157" i="60" s="1"/>
  <c r="G156" i="60"/>
  <c r="H156" i="60" s="1"/>
  <c r="G155" i="60"/>
  <c r="H155" i="60" s="1"/>
  <c r="G154" i="60"/>
  <c r="H154" i="60" s="1"/>
  <c r="G153" i="60"/>
  <c r="H153" i="60" s="1"/>
  <c r="G151" i="60"/>
  <c r="H151" i="60" s="1"/>
  <c r="G150" i="60"/>
  <c r="H150" i="60" s="1"/>
  <c r="G149" i="60"/>
  <c r="H149" i="60" s="1"/>
  <c r="G148" i="60"/>
  <c r="H148" i="60" s="1"/>
  <c r="G147" i="60"/>
  <c r="H147" i="60" s="1"/>
  <c r="G146" i="60"/>
  <c r="H146" i="60" s="1"/>
  <c r="G145" i="60"/>
  <c r="H145" i="60" s="1"/>
  <c r="G144" i="60"/>
  <c r="H144" i="60" s="1"/>
  <c r="G143" i="60"/>
  <c r="H143" i="60" s="1"/>
  <c r="G142" i="60"/>
  <c r="H142" i="60" s="1"/>
  <c r="G141" i="60"/>
  <c r="H141" i="60" s="1"/>
  <c r="G139" i="60"/>
  <c r="H139" i="60" s="1"/>
  <c r="G138" i="60"/>
  <c r="H138" i="60" s="1"/>
  <c r="G137" i="60"/>
  <c r="H137" i="60" s="1"/>
  <c r="G136" i="60"/>
  <c r="H136" i="60" s="1"/>
  <c r="G134" i="60"/>
  <c r="H134" i="60" s="1"/>
  <c r="G133" i="60"/>
  <c r="H133" i="60" s="1"/>
  <c r="G132" i="60"/>
  <c r="H132" i="60" s="1"/>
  <c r="G131" i="60"/>
  <c r="H131" i="60" s="1"/>
  <c r="G130" i="60"/>
  <c r="H130" i="60" s="1"/>
  <c r="G129" i="60"/>
  <c r="H129" i="60" s="1"/>
  <c r="G128" i="60"/>
  <c r="H128" i="60" s="1"/>
  <c r="G127" i="60"/>
  <c r="H127" i="60" s="1"/>
  <c r="G126" i="60"/>
  <c r="H126" i="60" s="1"/>
  <c r="G125" i="60"/>
  <c r="H125" i="60" s="1"/>
  <c r="G124" i="60"/>
  <c r="H124" i="60" s="1"/>
  <c r="G123" i="60"/>
  <c r="H123" i="60" s="1"/>
  <c r="G122" i="60"/>
  <c r="H122" i="60" s="1"/>
  <c r="G121" i="60"/>
  <c r="H121" i="60" s="1"/>
  <c r="G120" i="60"/>
  <c r="H120" i="60" s="1"/>
  <c r="G119" i="60"/>
  <c r="H119" i="60" s="1"/>
  <c r="G118" i="60"/>
  <c r="H118" i="60" s="1"/>
  <c r="G117" i="60"/>
  <c r="H117" i="60" s="1"/>
  <c r="G116" i="60"/>
  <c r="H116" i="60" s="1"/>
  <c r="G115" i="60"/>
  <c r="H115" i="60" s="1"/>
  <c r="G114" i="60"/>
  <c r="H114" i="60" s="1"/>
  <c r="G113" i="60"/>
  <c r="H113" i="60" s="1"/>
  <c r="G111" i="60"/>
  <c r="H111" i="60" s="1"/>
  <c r="H110" i="60"/>
  <c r="H109" i="60"/>
  <c r="G108" i="60"/>
  <c r="H108" i="60" s="1"/>
  <c r="G107" i="60"/>
  <c r="H107" i="60" s="1"/>
  <c r="G106" i="60"/>
  <c r="H106" i="60" s="1"/>
  <c r="G105" i="60"/>
  <c r="H105" i="60" s="1"/>
  <c r="G104" i="60"/>
  <c r="H104" i="60" s="1"/>
  <c r="G103" i="60"/>
  <c r="H103" i="60" s="1"/>
  <c r="G102" i="60"/>
  <c r="H102" i="60" s="1"/>
  <c r="G101" i="60"/>
  <c r="H101" i="60" s="1"/>
  <c r="G100" i="60"/>
  <c r="H100" i="60" s="1"/>
  <c r="G99" i="60"/>
  <c r="H99" i="60" s="1"/>
  <c r="G98" i="60"/>
  <c r="H98" i="60" s="1"/>
  <c r="G97" i="60"/>
  <c r="H97" i="60" s="1"/>
  <c r="G96" i="60"/>
  <c r="H96" i="60" s="1"/>
  <c r="G95" i="60"/>
  <c r="H95" i="60" s="1"/>
  <c r="G94" i="60"/>
  <c r="H94" i="60" s="1"/>
  <c r="G93" i="60"/>
  <c r="H93" i="60" s="1"/>
  <c r="G92" i="60"/>
  <c r="H92" i="60" s="1"/>
  <c r="G91" i="60"/>
  <c r="H91" i="60" s="1"/>
  <c r="G90" i="60"/>
  <c r="H90" i="60" s="1"/>
  <c r="G89" i="60"/>
  <c r="H89" i="60" s="1"/>
  <c r="G88" i="60"/>
  <c r="H88" i="60" s="1"/>
  <c r="G87" i="60"/>
  <c r="H87" i="60" s="1"/>
  <c r="G86" i="60"/>
  <c r="H86" i="60" s="1"/>
  <c r="G85" i="60"/>
  <c r="H85" i="60" s="1"/>
  <c r="G84" i="60"/>
  <c r="H84" i="60" s="1"/>
  <c r="G83" i="60"/>
  <c r="H83" i="60" s="1"/>
  <c r="G82" i="60"/>
  <c r="H82" i="60" s="1"/>
  <c r="G81" i="60"/>
  <c r="H81" i="60" s="1"/>
  <c r="G80" i="60"/>
  <c r="H80" i="60" s="1"/>
  <c r="G79" i="60"/>
  <c r="H79" i="60" s="1"/>
  <c r="G77" i="60"/>
  <c r="H77" i="60" s="1"/>
  <c r="G76" i="60"/>
  <c r="H76" i="60" s="1"/>
  <c r="G75" i="60"/>
  <c r="H75" i="60" s="1"/>
  <c r="G74" i="60"/>
  <c r="H74" i="60" s="1"/>
  <c r="G73" i="60"/>
  <c r="H73" i="60" s="1"/>
  <c r="G72" i="60"/>
  <c r="H72" i="60" s="1"/>
  <c r="G71" i="60"/>
  <c r="H71" i="60" s="1"/>
  <c r="G70" i="60"/>
  <c r="H70" i="60" s="1"/>
  <c r="G69" i="60"/>
  <c r="H69" i="60" s="1"/>
  <c r="G68" i="60"/>
  <c r="H68" i="60" s="1"/>
  <c r="G66" i="60"/>
  <c r="H66" i="60" s="1"/>
  <c r="G65" i="60"/>
  <c r="H65" i="60" s="1"/>
  <c r="G64" i="60"/>
  <c r="H64" i="60" s="1"/>
  <c r="G63" i="60"/>
  <c r="H63" i="60" s="1"/>
  <c r="G61" i="60"/>
  <c r="H61" i="60" s="1"/>
  <c r="G60" i="60"/>
  <c r="H60" i="60" s="1"/>
  <c r="G59" i="60"/>
  <c r="H59" i="60" s="1"/>
  <c r="G58" i="60"/>
  <c r="H58" i="60" s="1"/>
  <c r="G57" i="60"/>
  <c r="H57" i="60" s="1"/>
  <c r="G56" i="60"/>
  <c r="H56" i="60" s="1"/>
  <c r="G55" i="60"/>
  <c r="H55" i="60" s="1"/>
  <c r="G54" i="60"/>
  <c r="H54" i="60" s="1"/>
  <c r="G53" i="60"/>
  <c r="H53" i="60" s="1"/>
  <c r="G52" i="60"/>
  <c r="H52" i="60" s="1"/>
  <c r="G51" i="60"/>
  <c r="H51" i="60" s="1"/>
  <c r="G50" i="60"/>
  <c r="H50" i="60" s="1"/>
  <c r="G49" i="60"/>
  <c r="H49" i="60" s="1"/>
  <c r="G48" i="60"/>
  <c r="H48" i="60" s="1"/>
  <c r="G47" i="60"/>
  <c r="H47" i="60" s="1"/>
  <c r="G46" i="60"/>
  <c r="H46" i="60" s="1"/>
  <c r="G45" i="60"/>
  <c r="H45" i="60" s="1"/>
  <c r="G43" i="60"/>
  <c r="H43" i="60" s="1"/>
  <c r="G42" i="60"/>
  <c r="H42" i="60" s="1"/>
  <c r="G41" i="60"/>
  <c r="H41" i="60" s="1"/>
  <c r="G40" i="60"/>
  <c r="H40" i="60" s="1"/>
  <c r="G39" i="60"/>
  <c r="H39" i="60" s="1"/>
  <c r="G38" i="60"/>
  <c r="H38" i="60" s="1"/>
  <c r="G37" i="60"/>
  <c r="H37" i="60" s="1"/>
  <c r="G36" i="60"/>
  <c r="H36" i="60" s="1"/>
  <c r="G35" i="60"/>
  <c r="H35" i="60" s="1"/>
  <c r="G34" i="60"/>
  <c r="H34" i="60" s="1"/>
  <c r="G33" i="60"/>
  <c r="H33" i="60" s="1"/>
  <c r="G32" i="60"/>
  <c r="H32" i="60" s="1"/>
  <c r="G31" i="60"/>
  <c r="H31" i="60" s="1"/>
  <c r="G30" i="60"/>
  <c r="H30" i="60" s="1"/>
  <c r="G29" i="60"/>
  <c r="H29" i="60" s="1"/>
  <c r="G28" i="60"/>
  <c r="H28" i="60" s="1"/>
  <c r="G27" i="60"/>
  <c r="H27" i="60" s="1"/>
  <c r="G26" i="60"/>
  <c r="H26" i="60" s="1"/>
  <c r="G25" i="60"/>
  <c r="H25" i="60" s="1"/>
  <c r="G24" i="60"/>
  <c r="H24" i="60" s="1"/>
  <c r="G23" i="60"/>
  <c r="H23" i="60" s="1"/>
  <c r="G22" i="60"/>
  <c r="H22" i="60" s="1"/>
  <c r="G21" i="60"/>
  <c r="H21" i="60" s="1"/>
  <c r="G20" i="60"/>
  <c r="H20" i="60" s="1"/>
  <c r="G19" i="60"/>
  <c r="H19" i="60" s="1"/>
  <c r="G18" i="60"/>
  <c r="H18" i="60" s="1"/>
  <c r="G17" i="60"/>
  <c r="H17" i="60" s="1"/>
  <c r="G16" i="60"/>
  <c r="H16" i="60" s="1"/>
  <c r="G15" i="60"/>
  <c r="H15" i="60" s="1"/>
  <c r="G14" i="60"/>
  <c r="H14" i="60" s="1"/>
  <c r="G13" i="60"/>
  <c r="H13" i="60" s="1"/>
  <c r="G12" i="60"/>
  <c r="H12" i="60" s="1"/>
  <c r="H241" i="60" l="1"/>
  <c r="F251" i="60" l="1"/>
  <c r="H251" i="60" s="1"/>
  <c r="F260" i="60"/>
  <c r="H260" i="60" s="1"/>
  <c r="F257" i="60"/>
  <c r="H257" i="60" s="1"/>
  <c r="F254" i="60"/>
  <c r="H254" i="60" s="1"/>
  <c r="H288" i="60" l="1"/>
  <c r="G119" i="27" l="1"/>
  <c r="G117" i="27"/>
  <c r="G116" i="27"/>
  <c r="G114" i="27"/>
  <c r="G113" i="27"/>
  <c r="G111" i="27"/>
  <c r="G110" i="27"/>
  <c r="G108" i="27"/>
  <c r="G107" i="27"/>
  <c r="G105" i="27"/>
  <c r="G104" i="27"/>
  <c r="G102" i="27"/>
  <c r="G101" i="27"/>
  <c r="G99" i="27"/>
  <c r="G59" i="27"/>
  <c r="G60" i="27"/>
  <c r="G61" i="27"/>
  <c r="G62" i="27"/>
  <c r="G63" i="27"/>
  <c r="G64" i="27"/>
  <c r="G65" i="27"/>
  <c r="G66" i="27"/>
  <c r="G67" i="27"/>
  <c r="G68" i="27"/>
  <c r="G69" i="27"/>
  <c r="G70" i="27"/>
  <c r="G71" i="27"/>
  <c r="G72" i="27"/>
  <c r="G73" i="27"/>
  <c r="G74" i="27"/>
  <c r="G75" i="27"/>
  <c r="G76" i="27"/>
  <c r="G77" i="27"/>
  <c r="G78" i="27"/>
  <c r="G79" i="27"/>
  <c r="G80" i="27"/>
  <c r="G81" i="27"/>
  <c r="G82" i="27"/>
  <c r="G83" i="27"/>
  <c r="G84" i="27"/>
  <c r="G85" i="27"/>
  <c r="G86" i="27"/>
  <c r="G87" i="27"/>
  <c r="G88" i="27"/>
  <c r="G89" i="27"/>
  <c r="G90" i="27"/>
  <c r="G91" i="27"/>
  <c r="G92" i="27"/>
  <c r="G93" i="27"/>
  <c r="G94" i="27"/>
  <c r="G95" i="27"/>
  <c r="G96" i="27"/>
  <c r="G97" i="27"/>
  <c r="G98" i="27"/>
  <c r="G58" i="27"/>
  <c r="G55" i="27"/>
  <c r="G100" i="32"/>
  <c r="G99" i="32"/>
  <c r="G96" i="32"/>
  <c r="G95" i="32"/>
  <c r="G92" i="32"/>
  <c r="G91" i="32"/>
  <c r="G88" i="32"/>
  <c r="G87" i="32"/>
  <c r="G84" i="32"/>
  <c r="G83" i="32"/>
  <c r="G80" i="32"/>
  <c r="G79" i="32"/>
  <c r="G76" i="32"/>
  <c r="G75" i="32"/>
  <c r="G72" i="32"/>
  <c r="G71" i="32"/>
  <c r="G68" i="32"/>
  <c r="G67" i="32"/>
  <c r="G64" i="32"/>
  <c r="G63" i="32"/>
  <c r="G59" i="32"/>
  <c r="G55" i="32"/>
  <c r="G52" i="32"/>
  <c r="G51" i="32"/>
  <c r="G48" i="32"/>
  <c r="G47" i="32"/>
  <c r="G44" i="32"/>
  <c r="G43" i="32"/>
  <c r="G40" i="32"/>
  <c r="G39" i="32"/>
  <c r="G36" i="32"/>
  <c r="G35" i="32"/>
  <c r="G32" i="32"/>
  <c r="G31" i="32"/>
  <c r="G124" i="32"/>
  <c r="G123" i="32"/>
  <c r="G119" i="32"/>
  <c r="G118" i="32"/>
  <c r="G114" i="32"/>
  <c r="G113" i="32"/>
  <c r="G109" i="32"/>
  <c r="G108" i="32"/>
  <c r="F6" i="44"/>
  <c r="F7" i="44"/>
  <c r="F8" i="44"/>
  <c r="F9" i="44"/>
  <c r="F10" i="44"/>
  <c r="F11" i="44"/>
  <c r="F12" i="44"/>
  <c r="F13" i="44"/>
  <c r="F14" i="44"/>
  <c r="F15" i="44"/>
  <c r="F17" i="44"/>
  <c r="F18" i="44"/>
  <c r="F19" i="44"/>
  <c r="F21" i="44"/>
  <c r="F22" i="44"/>
  <c r="F23" i="44"/>
  <c r="F24" i="44"/>
  <c r="F25" i="44"/>
  <c r="F26" i="44"/>
  <c r="F27" i="44"/>
  <c r="F28" i="44"/>
  <c r="F29" i="44"/>
  <c r="F30" i="44"/>
  <c r="F31" i="44"/>
  <c r="F32" i="44"/>
  <c r="F33" i="44"/>
  <c r="F34" i="44"/>
  <c r="F35" i="44"/>
  <c r="F36" i="44"/>
  <c r="F37" i="44"/>
  <c r="F38" i="44"/>
  <c r="F39" i="44"/>
  <c r="F40" i="44"/>
  <c r="F41" i="44"/>
  <c r="F42" i="44"/>
  <c r="F43" i="44"/>
  <c r="F44" i="44"/>
  <c r="F45" i="44"/>
  <c r="F46" i="44"/>
  <c r="F47" i="44"/>
  <c r="F48" i="44"/>
  <c r="F49" i="44"/>
  <c r="F50" i="44"/>
  <c r="F51" i="44"/>
  <c r="F52" i="44"/>
  <c r="F53" i="44"/>
  <c r="F54" i="44"/>
  <c r="F55" i="44"/>
  <c r="F56" i="44"/>
  <c r="F57" i="44"/>
  <c r="F58" i="44"/>
  <c r="F59" i="44"/>
  <c r="F60" i="44"/>
  <c r="F61" i="44"/>
  <c r="F62" i="44"/>
  <c r="F63" i="44"/>
  <c r="F64" i="44"/>
  <c r="F65" i="44"/>
  <c r="F66" i="44"/>
  <c r="F67" i="44"/>
  <c r="F68" i="44"/>
  <c r="F69" i="44"/>
  <c r="F70" i="44"/>
  <c r="F71" i="44"/>
  <c r="F72" i="44"/>
  <c r="F73" i="44"/>
  <c r="F74" i="44"/>
  <c r="F75" i="44"/>
  <c r="F76" i="44"/>
  <c r="F77" i="44"/>
  <c r="F78" i="44"/>
  <c r="F79" i="44"/>
  <c r="F80" i="44"/>
  <c r="F81" i="44"/>
  <c r="F82" i="44"/>
  <c r="F83" i="44"/>
  <c r="F84" i="44"/>
  <c r="F85" i="44"/>
  <c r="F86" i="44"/>
  <c r="F87" i="44"/>
  <c r="F88" i="44"/>
  <c r="F89" i="44"/>
  <c r="F90" i="44"/>
  <c r="F91" i="44"/>
  <c r="F92" i="44"/>
  <c r="F93" i="44"/>
  <c r="F94" i="44"/>
  <c r="F95" i="44"/>
  <c r="F96" i="44"/>
  <c r="F97" i="44"/>
  <c r="F98" i="44"/>
  <c r="F99" i="44"/>
  <c r="F100" i="44"/>
  <c r="F101" i="44"/>
  <c r="F102" i="44"/>
  <c r="F103" i="44"/>
  <c r="F104" i="44"/>
  <c r="F105" i="44"/>
  <c r="F106" i="44"/>
  <c r="F107" i="44"/>
  <c r="F108" i="44"/>
  <c r="F109" i="44"/>
  <c r="F110" i="44"/>
  <c r="F111" i="44"/>
  <c r="F112" i="44"/>
  <c r="F113" i="44"/>
  <c r="F114" i="44"/>
  <c r="F115" i="44"/>
  <c r="F116" i="44"/>
  <c r="F117" i="44"/>
  <c r="F118" i="44"/>
  <c r="F119" i="44"/>
  <c r="F120" i="44"/>
  <c r="F122" i="44"/>
  <c r="F123" i="44"/>
  <c r="F124" i="44"/>
  <c r="F125" i="44"/>
  <c r="F126" i="44"/>
  <c r="F127" i="44"/>
  <c r="F128" i="44"/>
  <c r="F129" i="44"/>
  <c r="F130" i="44"/>
  <c r="F131" i="44"/>
  <c r="F132" i="44"/>
  <c r="F133" i="44"/>
  <c r="F134" i="44"/>
  <c r="F135" i="44"/>
  <c r="F136" i="44"/>
  <c r="F137" i="44"/>
  <c r="F138" i="44"/>
  <c r="F139" i="44"/>
  <c r="F5" i="44"/>
  <c r="E99" i="42"/>
  <c r="E96" i="42"/>
  <c r="E94" i="42"/>
  <c r="E76" i="42"/>
  <c r="E79" i="42"/>
  <c r="E82" i="42"/>
  <c r="E85" i="42"/>
  <c r="E88" i="42"/>
  <c r="E91" i="42"/>
  <c r="E73" i="42"/>
  <c r="E69" i="42"/>
  <c r="E71" i="42"/>
  <c r="E67" i="42"/>
  <c r="E65" i="42"/>
  <c r="E61" i="42"/>
  <c r="E60" i="42"/>
  <c r="E58" i="42"/>
  <c r="E55" i="42"/>
  <c r="E54" i="42"/>
  <c r="E46" i="42"/>
  <c r="E48" i="42"/>
  <c r="E50" i="42"/>
  <c r="E52" i="42"/>
  <c r="E44" i="42"/>
  <c r="E41" i="42"/>
  <c r="E38" i="42"/>
  <c r="E34" i="42"/>
  <c r="E30" i="42"/>
  <c r="E27" i="42"/>
  <c r="E23" i="42"/>
  <c r="E21" i="42"/>
  <c r="E19" i="42"/>
  <c r="E8" i="42"/>
  <c r="E10" i="42"/>
  <c r="E12" i="42"/>
  <c r="E14" i="42"/>
  <c r="E16" i="42"/>
  <c r="E6" i="42"/>
  <c r="C6" i="51"/>
  <c r="C7" i="51"/>
  <c r="C8" i="51"/>
  <c r="C9" i="51"/>
  <c r="C10" i="51"/>
  <c r="C11" i="51"/>
  <c r="C12" i="51"/>
  <c r="C13" i="51"/>
  <c r="C14" i="51"/>
  <c r="C15" i="51"/>
  <c r="C16" i="51"/>
  <c r="C17" i="51"/>
  <c r="C18" i="51"/>
  <c r="C19" i="51"/>
  <c r="C20" i="51"/>
  <c r="C21" i="51"/>
  <c r="C22" i="51"/>
  <c r="C23" i="51"/>
  <c r="C24" i="51"/>
  <c r="C25" i="51"/>
  <c r="C26" i="51"/>
  <c r="C27" i="51"/>
  <c r="C28" i="51"/>
  <c r="C29" i="51"/>
  <c r="C30" i="51"/>
  <c r="C5" i="51"/>
  <c r="E6" i="51"/>
  <c r="E7" i="51"/>
  <c r="E8" i="51"/>
  <c r="E9" i="51"/>
  <c r="E10" i="51"/>
  <c r="E11" i="51"/>
  <c r="E12" i="51"/>
  <c r="E13" i="51"/>
  <c r="E14" i="51"/>
  <c r="E15" i="51"/>
  <c r="E16" i="51"/>
  <c r="E17" i="51"/>
  <c r="E18" i="51"/>
  <c r="E19" i="51"/>
  <c r="E20" i="51"/>
  <c r="E21" i="51"/>
  <c r="E22" i="51"/>
  <c r="E23" i="51"/>
  <c r="E24" i="51"/>
  <c r="E25" i="51"/>
  <c r="E26" i="51"/>
  <c r="E27" i="51"/>
  <c r="E28" i="51"/>
  <c r="E29" i="51"/>
  <c r="E30" i="51"/>
  <c r="E5" i="51"/>
  <c r="E8" i="48"/>
  <c r="E10" i="48"/>
  <c r="E12" i="48"/>
  <c r="E14" i="48"/>
  <c r="E16" i="48"/>
  <c r="E18" i="48"/>
  <c r="E20" i="48"/>
  <c r="E22" i="48"/>
  <c r="E24" i="48"/>
  <c r="E26" i="48"/>
  <c r="E28" i="48"/>
  <c r="E30" i="48"/>
  <c r="E32" i="48"/>
  <c r="E34" i="48"/>
  <c r="E36" i="48"/>
  <c r="E38" i="48"/>
  <c r="E40" i="48"/>
  <c r="E42" i="48"/>
  <c r="E44" i="48"/>
  <c r="E46" i="48"/>
  <c r="E48" i="48"/>
  <c r="E50" i="48"/>
  <c r="E52" i="48"/>
  <c r="E54" i="48"/>
  <c r="E56" i="48"/>
  <c r="E58" i="48"/>
  <c r="E60" i="48"/>
  <c r="E62" i="48"/>
  <c r="E6" i="48"/>
  <c r="E8" i="50"/>
  <c r="E10" i="50"/>
  <c r="E12" i="50"/>
  <c r="E14" i="50"/>
  <c r="E16" i="50"/>
  <c r="E18" i="50"/>
  <c r="E20" i="50"/>
  <c r="E22" i="50"/>
  <c r="E24" i="50"/>
  <c r="E6" i="50"/>
  <c r="G51" i="25"/>
  <c r="G52" i="25"/>
  <c r="G53" i="25"/>
  <c r="G50" i="25"/>
  <c r="G35" i="25"/>
  <c r="G36" i="25"/>
  <c r="G37" i="25"/>
  <c r="G38" i="25"/>
  <c r="G39" i="25"/>
  <c r="G40" i="25"/>
  <c r="G41" i="25"/>
  <c r="G42" i="25"/>
  <c r="G43" i="25"/>
  <c r="G44" i="25"/>
  <c r="G45" i="25"/>
  <c r="G34" i="25"/>
  <c r="G57" i="33"/>
  <c r="G103" i="33"/>
  <c r="G104" i="33"/>
  <c r="G105" i="33"/>
  <c r="G106" i="33"/>
  <c r="G107" i="33"/>
  <c r="G108" i="33"/>
  <c r="G109" i="33"/>
  <c r="G110" i="33"/>
  <c r="G111" i="33"/>
  <c r="G112" i="33"/>
  <c r="G113" i="33"/>
  <c r="G114" i="33"/>
  <c r="G115" i="33"/>
  <c r="G116" i="33"/>
  <c r="G102" i="33"/>
  <c r="M346" i="59"/>
  <c r="M347" i="59"/>
  <c r="M348" i="59"/>
  <c r="M349" i="59"/>
  <c r="M350" i="59"/>
  <c r="M351" i="59"/>
  <c r="M352" i="59"/>
  <c r="M353" i="59"/>
  <c r="M354" i="59"/>
  <c r="M355" i="59"/>
  <c r="M356" i="59"/>
  <c r="M357" i="59"/>
  <c r="M358" i="59"/>
  <c r="M359" i="59"/>
  <c r="M360" i="59"/>
  <c r="M361" i="59"/>
  <c r="M362" i="59"/>
  <c r="M363" i="59"/>
  <c r="M364" i="59"/>
  <c r="M365" i="59"/>
  <c r="M366" i="59"/>
  <c r="M367" i="59"/>
  <c r="M368" i="59"/>
  <c r="M369" i="59"/>
  <c r="M370" i="59"/>
  <c r="M371" i="59"/>
  <c r="M372" i="59"/>
  <c r="M373" i="59"/>
  <c r="M374" i="59"/>
  <c r="M375" i="59"/>
  <c r="M376" i="59"/>
  <c r="M377" i="59"/>
  <c r="M378" i="59"/>
  <c r="M379" i="59"/>
  <c r="M380" i="59"/>
  <c r="M381" i="59"/>
  <c r="M382" i="59"/>
  <c r="M383" i="59"/>
  <c r="M384" i="59"/>
  <c r="M385" i="59"/>
  <c r="M386" i="59"/>
  <c r="M387" i="59"/>
  <c r="M388" i="59"/>
  <c r="M389" i="59"/>
  <c r="M390" i="59"/>
  <c r="M391" i="59"/>
  <c r="M392" i="59"/>
  <c r="M345" i="59"/>
  <c r="M337" i="59"/>
  <c r="M338" i="59"/>
  <c r="M339" i="59"/>
  <c r="M340" i="59"/>
  <c r="M341" i="59"/>
  <c r="M342" i="59"/>
  <c r="M343" i="59"/>
  <c r="M336" i="59"/>
  <c r="M275" i="59"/>
  <c r="M276" i="59"/>
  <c r="M277" i="59"/>
  <c r="M278" i="59"/>
  <c r="M279" i="59"/>
  <c r="M280" i="59"/>
  <c r="M281" i="59"/>
  <c r="M282" i="59"/>
  <c r="M283" i="59"/>
  <c r="M284" i="59"/>
  <c r="M285" i="59"/>
  <c r="M286" i="59"/>
  <c r="M287" i="59"/>
  <c r="M288" i="59"/>
  <c r="M289" i="59"/>
  <c r="M290" i="59"/>
  <c r="M291" i="59"/>
  <c r="M292" i="59"/>
  <c r="M293" i="59"/>
  <c r="M294" i="59"/>
  <c r="M295" i="59"/>
  <c r="M296" i="59"/>
  <c r="M297" i="59"/>
  <c r="M298" i="59"/>
  <c r="M299" i="59"/>
  <c r="M300" i="59"/>
  <c r="M301" i="59"/>
  <c r="M302" i="59"/>
  <c r="M303" i="59"/>
  <c r="M304" i="59"/>
  <c r="M305" i="59"/>
  <c r="M306" i="59"/>
  <c r="M307" i="59"/>
  <c r="M308" i="59"/>
  <c r="M309" i="59"/>
  <c r="M310" i="59"/>
  <c r="M311" i="59"/>
  <c r="M312" i="59"/>
  <c r="M313" i="59"/>
  <c r="M314" i="59"/>
  <c r="M315" i="59"/>
  <c r="M316" i="59"/>
  <c r="M317" i="59"/>
  <c r="M318" i="59"/>
  <c r="M319" i="59"/>
  <c r="M320" i="59"/>
  <c r="M321" i="59"/>
  <c r="M322" i="59"/>
  <c r="M323" i="59"/>
  <c r="M324" i="59"/>
  <c r="M325" i="59"/>
  <c r="M326" i="59"/>
  <c r="M327" i="59"/>
  <c r="M328" i="59"/>
  <c r="M329" i="59"/>
  <c r="M330" i="59"/>
  <c r="M331" i="59"/>
  <c r="M332" i="59"/>
  <c r="M333" i="59"/>
  <c r="M334" i="59"/>
  <c r="M274" i="59"/>
  <c r="M21" i="59"/>
  <c r="M22" i="59"/>
  <c r="M23" i="59"/>
  <c r="M24" i="59"/>
  <c r="M25" i="59"/>
  <c r="M26" i="59"/>
  <c r="M27" i="59"/>
  <c r="M28" i="59"/>
  <c r="M29" i="59"/>
  <c r="M30" i="59"/>
  <c r="M31" i="59"/>
  <c r="M32" i="59"/>
  <c r="M33" i="59"/>
  <c r="M34" i="59"/>
  <c r="M35" i="59"/>
  <c r="M36" i="59"/>
  <c r="M37" i="59"/>
  <c r="M38" i="59"/>
  <c r="M39" i="59"/>
  <c r="M40" i="59"/>
  <c r="M41" i="59"/>
  <c r="M42" i="59"/>
  <c r="M43" i="59"/>
  <c r="M44" i="59"/>
  <c r="M45" i="59"/>
  <c r="M46" i="59"/>
  <c r="M47" i="59"/>
  <c r="M48" i="59"/>
  <c r="M49" i="59"/>
  <c r="M50" i="59"/>
  <c r="M51" i="59"/>
  <c r="M52" i="59"/>
  <c r="M53" i="59"/>
  <c r="M54" i="59"/>
  <c r="M55" i="59"/>
  <c r="M56" i="59"/>
  <c r="M57" i="59"/>
  <c r="M58" i="59"/>
  <c r="M59" i="59"/>
  <c r="M60" i="59"/>
  <c r="M61" i="59"/>
  <c r="M62" i="59"/>
  <c r="M63" i="59"/>
  <c r="M64" i="59"/>
  <c r="M65" i="59"/>
  <c r="M66" i="59"/>
  <c r="M67" i="59"/>
  <c r="M68" i="59"/>
  <c r="M69" i="59"/>
  <c r="M70" i="59"/>
  <c r="M71" i="59"/>
  <c r="M72" i="59"/>
  <c r="M73" i="59"/>
  <c r="M74" i="59"/>
  <c r="M75" i="59"/>
  <c r="M76" i="59"/>
  <c r="M77" i="59"/>
  <c r="M78" i="59"/>
  <c r="M79" i="59"/>
  <c r="M80" i="59"/>
  <c r="M81" i="59"/>
  <c r="M82" i="59"/>
  <c r="M83" i="59"/>
  <c r="M84" i="59"/>
  <c r="M85" i="59"/>
  <c r="M86" i="59"/>
  <c r="M87" i="59"/>
  <c r="M88" i="59"/>
  <c r="M89" i="59"/>
  <c r="M90" i="59"/>
  <c r="M91" i="59"/>
  <c r="M92" i="59"/>
  <c r="M93" i="59"/>
  <c r="M94" i="59"/>
  <c r="M95" i="59"/>
  <c r="M96" i="59"/>
  <c r="M97" i="59"/>
  <c r="M98" i="59"/>
  <c r="M99" i="59"/>
  <c r="M100" i="59"/>
  <c r="M101" i="59"/>
  <c r="M102" i="59"/>
  <c r="M103" i="59"/>
  <c r="M104" i="59"/>
  <c r="M105" i="59"/>
  <c r="M106" i="59"/>
  <c r="M107" i="59"/>
  <c r="M108" i="59"/>
  <c r="M109" i="59"/>
  <c r="M110" i="59"/>
  <c r="M111" i="59"/>
  <c r="M112" i="59"/>
  <c r="M113" i="59"/>
  <c r="M114" i="59"/>
  <c r="M115" i="59"/>
  <c r="M116" i="59"/>
  <c r="M117" i="59"/>
  <c r="M118" i="59"/>
  <c r="M119" i="59"/>
  <c r="M120" i="59"/>
  <c r="M121" i="59"/>
  <c r="M122" i="59"/>
  <c r="M123" i="59"/>
  <c r="M124" i="59"/>
  <c r="M125" i="59"/>
  <c r="M126" i="59"/>
  <c r="M127" i="59"/>
  <c r="M128" i="59"/>
  <c r="M129" i="59"/>
  <c r="M130" i="59"/>
  <c r="M131" i="59"/>
  <c r="M132" i="59"/>
  <c r="M133" i="59"/>
  <c r="M134" i="59"/>
  <c r="M135" i="59"/>
  <c r="M136" i="59"/>
  <c r="M137" i="59"/>
  <c r="M138" i="59"/>
  <c r="M139" i="59"/>
  <c r="M140" i="59"/>
  <c r="M141" i="59"/>
  <c r="M142" i="59"/>
  <c r="M143" i="59"/>
  <c r="M144" i="59"/>
  <c r="M145" i="59"/>
  <c r="M146" i="59"/>
  <c r="M147" i="59"/>
  <c r="M148" i="59"/>
  <c r="M149" i="59"/>
  <c r="M150" i="59"/>
  <c r="M151" i="59"/>
  <c r="M152" i="59"/>
  <c r="M153" i="59"/>
  <c r="M154" i="59"/>
  <c r="M155" i="59"/>
  <c r="M156" i="59"/>
  <c r="M157" i="59"/>
  <c r="M158" i="59"/>
  <c r="M159" i="59"/>
  <c r="M160" i="59"/>
  <c r="M161" i="59"/>
  <c r="M162" i="59"/>
  <c r="M163" i="59"/>
  <c r="M164" i="59"/>
  <c r="M165" i="59"/>
  <c r="M166" i="59"/>
  <c r="M167" i="59"/>
  <c r="M168" i="59"/>
  <c r="M169" i="59"/>
  <c r="M170" i="59"/>
  <c r="M171" i="59"/>
  <c r="M172" i="59"/>
  <c r="M173" i="59"/>
  <c r="M174" i="59"/>
  <c r="M175" i="59"/>
  <c r="M176" i="59"/>
  <c r="M177" i="59"/>
  <c r="M178" i="59"/>
  <c r="M179" i="59"/>
  <c r="M180" i="59"/>
  <c r="M181" i="59"/>
  <c r="M182" i="59"/>
  <c r="M183" i="59"/>
  <c r="M184" i="59"/>
  <c r="M185" i="59"/>
  <c r="M186" i="59"/>
  <c r="M187" i="59"/>
  <c r="M188" i="59"/>
  <c r="M189" i="59"/>
  <c r="M190" i="59"/>
  <c r="M191" i="59"/>
  <c r="M192" i="59"/>
  <c r="M193" i="59"/>
  <c r="M194" i="59"/>
  <c r="M195" i="59"/>
  <c r="M196" i="59"/>
  <c r="M197" i="59"/>
  <c r="M198" i="59"/>
  <c r="M199" i="59"/>
  <c r="M200" i="59"/>
  <c r="M201" i="59"/>
  <c r="M202" i="59"/>
  <c r="M203" i="59"/>
  <c r="M204" i="59"/>
  <c r="M205" i="59"/>
  <c r="M206" i="59"/>
  <c r="M207" i="59"/>
  <c r="M208" i="59"/>
  <c r="M209" i="59"/>
  <c r="M210" i="59"/>
  <c r="M211" i="59"/>
  <c r="M212" i="59"/>
  <c r="M213" i="59"/>
  <c r="M214" i="59"/>
  <c r="M215" i="59"/>
  <c r="M216" i="59"/>
  <c r="M217" i="59"/>
  <c r="M218" i="59"/>
  <c r="M219" i="59"/>
  <c r="M220" i="59"/>
  <c r="M221" i="59"/>
  <c r="M222" i="59"/>
  <c r="M223" i="59"/>
  <c r="M224" i="59"/>
  <c r="M225" i="59"/>
  <c r="M226" i="59"/>
  <c r="M227" i="59"/>
  <c r="M228" i="59"/>
  <c r="M229" i="59"/>
  <c r="M230" i="59"/>
  <c r="M231" i="59"/>
  <c r="M232" i="59"/>
  <c r="M233" i="59"/>
  <c r="M234" i="59"/>
  <c r="M235" i="59"/>
  <c r="M236" i="59"/>
  <c r="M237" i="59"/>
  <c r="M238" i="59"/>
  <c r="M239" i="59"/>
  <c r="M240" i="59"/>
  <c r="M241" i="59"/>
  <c r="M242" i="59"/>
  <c r="M243" i="59"/>
  <c r="M244" i="59"/>
  <c r="M245" i="59"/>
  <c r="M246" i="59"/>
  <c r="M247" i="59"/>
  <c r="M248" i="59"/>
  <c r="M249" i="59"/>
  <c r="M250" i="59"/>
  <c r="M251" i="59"/>
  <c r="M252" i="59"/>
  <c r="M253" i="59"/>
  <c r="M254" i="59"/>
  <c r="M255" i="59"/>
  <c r="M256" i="59"/>
  <c r="M257" i="59"/>
  <c r="M258" i="59"/>
  <c r="M259" i="59"/>
  <c r="M260" i="59"/>
  <c r="M261" i="59"/>
  <c r="M262" i="59"/>
  <c r="M263" i="59"/>
  <c r="M264" i="59"/>
  <c r="M265" i="59"/>
  <c r="M266" i="59"/>
  <c r="M267" i="59"/>
  <c r="M268" i="59"/>
  <c r="M269" i="59"/>
  <c r="M270" i="59"/>
  <c r="M271" i="59"/>
  <c r="M272" i="59"/>
  <c r="M20" i="59"/>
  <c r="N105" i="57" l="1"/>
  <c r="N106" i="57"/>
  <c r="N107" i="57"/>
  <c r="N104" i="57"/>
  <c r="N102" i="57"/>
  <c r="N101" i="57"/>
  <c r="N89" i="57"/>
  <c r="N90" i="57"/>
  <c r="N91" i="57"/>
  <c r="N92" i="57"/>
  <c r="N93" i="57"/>
  <c r="N94" i="57"/>
  <c r="N95" i="57"/>
  <c r="N96" i="57"/>
  <c r="N97" i="57"/>
  <c r="N98" i="57"/>
  <c r="N99" i="57"/>
  <c r="N88" i="57"/>
  <c r="N85" i="57"/>
  <c r="N84" i="57"/>
  <c r="N72" i="57"/>
  <c r="N73" i="57"/>
  <c r="N74" i="57"/>
  <c r="N75" i="57"/>
  <c r="N76" i="57"/>
  <c r="N77" i="57"/>
  <c r="N78" i="57"/>
  <c r="N79" i="57"/>
  <c r="N80" i="57"/>
  <c r="N81" i="57"/>
  <c r="N82" i="57"/>
  <c r="N71" i="57"/>
  <c r="N44" i="57"/>
  <c r="N45" i="57"/>
  <c r="N46" i="57"/>
  <c r="N47" i="57"/>
  <c r="N48" i="57"/>
  <c r="N49" i="57"/>
  <c r="N50" i="57"/>
  <c r="N51" i="57"/>
  <c r="N52" i="57"/>
  <c r="N53" i="57"/>
  <c r="N54" i="57"/>
  <c r="N55" i="57"/>
  <c r="N56" i="57"/>
  <c r="N57" i="57"/>
  <c r="N58" i="57"/>
  <c r="N59" i="57"/>
  <c r="N60" i="57"/>
  <c r="N61" i="57"/>
  <c r="N62" i="57"/>
  <c r="N63" i="57"/>
  <c r="N64" i="57"/>
  <c r="N65" i="57"/>
  <c r="N66" i="57"/>
  <c r="N67" i="57"/>
  <c r="N68" i="57"/>
  <c r="N43" i="57"/>
  <c r="M43" i="58"/>
  <c r="M44" i="58"/>
  <c r="M45" i="58"/>
  <c r="M46" i="58"/>
  <c r="M47" i="58"/>
  <c r="M48" i="58"/>
  <c r="M49" i="58"/>
  <c r="M50" i="58"/>
  <c r="M51" i="58"/>
  <c r="M42" i="58"/>
  <c r="M32" i="58"/>
  <c r="M33" i="58"/>
  <c r="M34" i="58"/>
  <c r="M35" i="58"/>
  <c r="M36" i="58"/>
  <c r="M37" i="58"/>
  <c r="M38" i="58"/>
  <c r="M39" i="58"/>
  <c r="M40" i="58"/>
  <c r="M31" i="58"/>
  <c r="M20" i="58"/>
  <c r="M21" i="58"/>
  <c r="M22" i="58"/>
  <c r="M23" i="58"/>
  <c r="M24" i="58"/>
  <c r="M25" i="58"/>
  <c r="M26" i="58"/>
  <c r="M27" i="58"/>
  <c r="M28" i="58"/>
  <c r="M19" i="58"/>
  <c r="I45" i="2"/>
  <c r="I47" i="2"/>
  <c r="I46" i="2"/>
  <c r="I37" i="2"/>
  <c r="I38" i="2"/>
  <c r="I39" i="2"/>
  <c r="H45" i="12"/>
  <c r="H46" i="12"/>
  <c r="H47" i="12"/>
  <c r="H48" i="12"/>
  <c r="H49" i="12"/>
  <c r="H50" i="12"/>
  <c r="H51" i="12"/>
  <c r="H52" i="12"/>
  <c r="H53" i="12"/>
  <c r="H54" i="12"/>
  <c r="H55" i="12"/>
  <c r="H56" i="12"/>
  <c r="H57" i="12"/>
  <c r="H58" i="12"/>
  <c r="H59" i="12"/>
  <c r="H60" i="12"/>
  <c r="H61" i="12"/>
  <c r="H62" i="12"/>
  <c r="H63" i="12"/>
  <c r="H64" i="12"/>
  <c r="H44" i="12"/>
  <c r="H35" i="12"/>
  <c r="H36" i="12"/>
  <c r="H37" i="12"/>
  <c r="H38" i="12"/>
  <c r="H39" i="12"/>
  <c r="H34" i="12"/>
  <c r="G59" i="33"/>
  <c r="G64" i="33"/>
  <c r="G68" i="33"/>
  <c r="G70" i="33"/>
  <c r="G75" i="33"/>
  <c r="G78" i="33"/>
  <c r="G82" i="33"/>
  <c r="G86" i="33"/>
  <c r="G88" i="33"/>
  <c r="G90" i="33"/>
  <c r="G91" i="33"/>
  <c r="G94" i="33"/>
  <c r="G96" i="33"/>
  <c r="G80" i="25"/>
  <c r="G81" i="25"/>
  <c r="G82" i="25"/>
  <c r="G83" i="25"/>
  <c r="G84" i="25"/>
  <c r="G85" i="25"/>
  <c r="G79" i="25"/>
  <c r="G59" i="25"/>
  <c r="G60" i="25"/>
  <c r="G61" i="25"/>
  <c r="G62" i="25"/>
  <c r="G63" i="25"/>
  <c r="G64" i="25"/>
  <c r="G65" i="25"/>
  <c r="G66" i="25"/>
  <c r="G67" i="25"/>
  <c r="G68" i="25"/>
  <c r="G69" i="25"/>
  <c r="G70" i="25"/>
  <c r="G71" i="25"/>
  <c r="G72" i="25"/>
  <c r="G73" i="25"/>
  <c r="G74" i="25"/>
  <c r="G58" i="25"/>
  <c r="E22" i="56"/>
  <c r="C22" i="56"/>
  <c r="E20" i="56"/>
  <c r="C20" i="56"/>
  <c r="E18" i="56"/>
  <c r="C18" i="56"/>
  <c r="E16" i="56"/>
  <c r="C16" i="56"/>
  <c r="E14" i="56"/>
  <c r="C14" i="56"/>
  <c r="E12" i="56"/>
  <c r="C12" i="56"/>
  <c r="E10" i="56"/>
  <c r="C10" i="56"/>
  <c r="E8" i="56"/>
  <c r="C8" i="56"/>
  <c r="E6" i="56"/>
  <c r="C6" i="56"/>
  <c r="C6" i="55"/>
  <c r="E6" i="55"/>
  <c r="C8" i="55"/>
  <c r="E8" i="55"/>
  <c r="C10" i="55"/>
  <c r="E10" i="55"/>
  <c r="C12" i="55"/>
  <c r="E12" i="55"/>
  <c r="C14" i="55"/>
  <c r="E14" i="55"/>
  <c r="J41" i="28"/>
  <c r="C24" i="50"/>
  <c r="C22" i="50"/>
  <c r="C20" i="50"/>
  <c r="C18" i="50"/>
  <c r="C16" i="50"/>
  <c r="C14" i="50"/>
  <c r="C12" i="50"/>
  <c r="C10" i="50"/>
  <c r="C8" i="50"/>
  <c r="C6" i="50"/>
  <c r="E24" i="49"/>
  <c r="C24" i="49"/>
  <c r="E22" i="49"/>
  <c r="C22" i="49"/>
  <c r="E20" i="49"/>
  <c r="C20" i="49"/>
  <c r="E18" i="49"/>
  <c r="C18" i="49"/>
  <c r="E16" i="49"/>
  <c r="C16" i="49"/>
  <c r="E14" i="49"/>
  <c r="C14" i="49"/>
  <c r="E12" i="49"/>
  <c r="C12" i="49"/>
  <c r="E10" i="49"/>
  <c r="C10" i="49"/>
  <c r="E8" i="49"/>
  <c r="C8" i="49"/>
  <c r="E6" i="49"/>
  <c r="C6" i="49"/>
  <c r="C62" i="48"/>
  <c r="C60" i="48"/>
  <c r="C58" i="48"/>
  <c r="C56" i="48"/>
  <c r="C54" i="48"/>
  <c r="C52" i="48"/>
  <c r="C50" i="48"/>
  <c r="C48" i="48"/>
  <c r="C46" i="48"/>
  <c r="C44" i="48"/>
  <c r="C42" i="48"/>
  <c r="C40" i="48"/>
  <c r="C38" i="48"/>
  <c r="C36" i="48"/>
  <c r="C34" i="48"/>
  <c r="C32" i="48"/>
  <c r="C30" i="48"/>
  <c r="C28" i="48"/>
  <c r="C26" i="48"/>
  <c r="C24" i="48"/>
  <c r="C22" i="48"/>
  <c r="C20" i="48"/>
  <c r="C18" i="48"/>
  <c r="C16" i="48"/>
  <c r="C14" i="48"/>
  <c r="C12" i="48"/>
  <c r="C10" i="48"/>
  <c r="C8" i="48"/>
  <c r="C6" i="48"/>
  <c r="E91" i="40"/>
  <c r="C91" i="40"/>
  <c r="E89" i="40"/>
  <c r="C89" i="40"/>
  <c r="E87" i="40"/>
  <c r="C87" i="40"/>
  <c r="E85" i="40"/>
  <c r="C85" i="40"/>
  <c r="E83" i="40"/>
  <c r="C83" i="40"/>
  <c r="E81" i="40"/>
  <c r="C81" i="40"/>
  <c r="E79" i="40"/>
  <c r="C79" i="40"/>
  <c r="E77" i="40"/>
  <c r="C77" i="40"/>
  <c r="E75" i="40"/>
  <c r="C75" i="40"/>
  <c r="E73" i="40"/>
  <c r="C73" i="40"/>
  <c r="E71" i="40"/>
  <c r="C71" i="40"/>
  <c r="E69" i="40"/>
  <c r="C69" i="40"/>
  <c r="E67" i="40"/>
  <c r="C67" i="40"/>
  <c r="E65" i="40"/>
  <c r="C65" i="40"/>
  <c r="E63" i="40"/>
  <c r="C63" i="40"/>
  <c r="E61" i="40"/>
  <c r="C61" i="40"/>
  <c r="E59" i="40"/>
  <c r="C59" i="40"/>
  <c r="E57" i="40"/>
  <c r="C57" i="40"/>
  <c r="E55" i="40"/>
  <c r="C55" i="40"/>
  <c r="E53" i="40"/>
  <c r="C53" i="40"/>
  <c r="E51" i="40"/>
  <c r="C51" i="40"/>
  <c r="E49" i="40"/>
  <c r="C49" i="40"/>
  <c r="E47" i="40"/>
  <c r="C47" i="40"/>
  <c r="E45" i="40"/>
  <c r="C45" i="40"/>
  <c r="E43" i="40"/>
  <c r="C43" i="40"/>
  <c r="E41" i="40"/>
  <c r="C41" i="40"/>
  <c r="E39" i="40"/>
  <c r="C39" i="40"/>
  <c r="E37" i="40"/>
  <c r="C37" i="40"/>
  <c r="E35" i="40"/>
  <c r="C35" i="40"/>
  <c r="E33" i="40"/>
  <c r="C33" i="40"/>
  <c r="E31" i="40"/>
  <c r="C31" i="40"/>
  <c r="E29" i="40"/>
  <c r="C29" i="40"/>
  <c r="E27" i="40"/>
  <c r="C27" i="40"/>
  <c r="E25" i="40"/>
  <c r="C25" i="40"/>
  <c r="E23" i="40"/>
  <c r="C23" i="40"/>
  <c r="E21" i="40"/>
  <c r="C21" i="40"/>
  <c r="E6" i="47" l="1"/>
  <c r="E5" i="47"/>
  <c r="E4" i="47"/>
  <c r="F55" i="46"/>
  <c r="F54" i="46"/>
  <c r="F53" i="46"/>
  <c r="F52" i="46"/>
  <c r="F51" i="46"/>
  <c r="F50" i="46"/>
  <c r="F49" i="46"/>
  <c r="F48" i="46"/>
  <c r="F41" i="46"/>
  <c r="F40" i="46"/>
  <c r="F39" i="46"/>
  <c r="F38" i="46"/>
  <c r="F37" i="46"/>
  <c r="F36" i="46"/>
  <c r="F35" i="46"/>
  <c r="F33" i="46"/>
  <c r="F32" i="46"/>
  <c r="F31" i="46"/>
  <c r="F30" i="46"/>
  <c r="F29" i="46"/>
  <c r="F28" i="46"/>
  <c r="F27" i="46"/>
  <c r="F26" i="46"/>
  <c r="F25" i="46"/>
  <c r="F24" i="46"/>
  <c r="F23" i="46"/>
  <c r="F22" i="46"/>
  <c r="F21" i="46"/>
  <c r="F20" i="46"/>
  <c r="F19" i="46"/>
  <c r="F18" i="46"/>
  <c r="F17" i="46"/>
  <c r="F16" i="46"/>
  <c r="F14" i="46"/>
  <c r="F13" i="46"/>
  <c r="F12" i="46"/>
  <c r="F11" i="46"/>
  <c r="F10" i="46"/>
  <c r="F9" i="46"/>
  <c r="F8" i="46"/>
  <c r="F7" i="46"/>
  <c r="F6" i="46"/>
  <c r="E110" i="45"/>
  <c r="E109" i="45"/>
  <c r="E108" i="45"/>
  <c r="E107" i="45"/>
  <c r="E106" i="45"/>
  <c r="E105" i="45"/>
  <c r="E104" i="45"/>
  <c r="E103" i="45"/>
  <c r="E102" i="45"/>
  <c r="E101" i="45"/>
  <c r="E100" i="45"/>
  <c r="E99" i="45"/>
  <c r="E98" i="45"/>
  <c r="E95" i="45"/>
  <c r="E94" i="45"/>
  <c r="E93" i="45"/>
  <c r="E92" i="45"/>
  <c r="E91" i="45"/>
  <c r="E90" i="45"/>
  <c r="E89" i="45"/>
  <c r="E88" i="45"/>
  <c r="E87" i="45"/>
  <c r="E86" i="45"/>
  <c r="E84" i="45"/>
  <c r="E83" i="45"/>
  <c r="E82" i="45"/>
  <c r="E79" i="45"/>
  <c r="E78" i="45"/>
  <c r="E77" i="45"/>
  <c r="E76" i="45"/>
  <c r="E75" i="45"/>
  <c r="E74" i="45"/>
  <c r="E73" i="45"/>
  <c r="E72" i="45"/>
  <c r="E71" i="45"/>
  <c r="E70" i="45"/>
  <c r="E69" i="45"/>
  <c r="E68" i="45"/>
  <c r="E67" i="45"/>
  <c r="E66" i="45"/>
  <c r="E65" i="45"/>
  <c r="E64" i="45"/>
  <c r="E63" i="45"/>
  <c r="E62" i="45"/>
  <c r="E61" i="45"/>
  <c r="E60" i="45"/>
  <c r="E59" i="45"/>
  <c r="E58" i="45"/>
  <c r="E57" i="45"/>
  <c r="E56" i="45"/>
  <c r="E55" i="45"/>
  <c r="E54" i="45"/>
  <c r="E53" i="45"/>
  <c r="E52" i="45"/>
  <c r="E51" i="45"/>
  <c r="E50" i="45"/>
  <c r="E49" i="45"/>
  <c r="E48" i="45"/>
  <c r="E47" i="45"/>
  <c r="E46" i="45"/>
  <c r="E45" i="45"/>
  <c r="E44" i="45"/>
  <c r="E43" i="45"/>
  <c r="E42" i="45"/>
  <c r="E41" i="45"/>
  <c r="E40" i="45"/>
  <c r="E39" i="45"/>
  <c r="E38" i="45"/>
  <c r="E37" i="45"/>
  <c r="E36" i="45"/>
  <c r="E35" i="45"/>
  <c r="E34" i="45"/>
  <c r="E33" i="45"/>
  <c r="E32" i="45"/>
  <c r="E31" i="45"/>
  <c r="E30" i="45"/>
  <c r="E29" i="45"/>
  <c r="E28" i="45"/>
  <c r="E27" i="45"/>
  <c r="E26" i="45"/>
  <c r="E25" i="45"/>
  <c r="E24" i="45"/>
  <c r="E23" i="45"/>
  <c r="E22" i="45"/>
  <c r="E21" i="45"/>
  <c r="E20" i="45"/>
  <c r="E19" i="45"/>
  <c r="E18" i="45"/>
  <c r="E17" i="45"/>
  <c r="E16" i="45"/>
  <c r="E15" i="45"/>
  <c r="E14" i="45"/>
  <c r="E13" i="45"/>
  <c r="E12" i="45"/>
  <c r="E11" i="45"/>
  <c r="E10" i="45"/>
  <c r="E9" i="45"/>
  <c r="E8" i="45"/>
  <c r="E7" i="45"/>
  <c r="E6" i="45"/>
  <c r="E5" i="45"/>
  <c r="E4" i="45"/>
  <c r="E169" i="41" l="1"/>
  <c r="C169" i="41"/>
  <c r="E167" i="41"/>
  <c r="C167" i="41"/>
  <c r="E165" i="41"/>
  <c r="C165" i="41"/>
  <c r="E163" i="41"/>
  <c r="C163" i="41"/>
  <c r="E161" i="41"/>
  <c r="C161" i="41"/>
  <c r="E159" i="41"/>
  <c r="C159" i="41"/>
  <c r="E157" i="41"/>
  <c r="C157" i="41"/>
  <c r="E155" i="41"/>
  <c r="C155" i="41"/>
  <c r="E153" i="41"/>
  <c r="C153" i="41"/>
  <c r="E151" i="41"/>
  <c r="C151" i="41"/>
  <c r="E149" i="41"/>
  <c r="C149" i="41"/>
  <c r="E147" i="41"/>
  <c r="C147" i="41"/>
  <c r="E145" i="41"/>
  <c r="C145" i="41"/>
  <c r="E143" i="41"/>
  <c r="C143" i="41"/>
  <c r="E141" i="41"/>
  <c r="C141" i="41"/>
  <c r="E139" i="41"/>
  <c r="C139" i="41"/>
  <c r="E137" i="41"/>
  <c r="C137" i="41"/>
  <c r="E135" i="41"/>
  <c r="C135" i="41"/>
  <c r="E133" i="41"/>
  <c r="C133" i="41"/>
  <c r="E131" i="41"/>
  <c r="C131" i="41"/>
  <c r="E129" i="41"/>
  <c r="C129" i="41"/>
  <c r="E127" i="41"/>
  <c r="C127" i="41"/>
  <c r="E125" i="41"/>
  <c r="C125" i="41"/>
  <c r="E123" i="41"/>
  <c r="C123" i="41"/>
  <c r="E121" i="41"/>
  <c r="C121" i="41"/>
  <c r="E119" i="41"/>
  <c r="C119" i="41"/>
  <c r="E117" i="41"/>
  <c r="C117" i="41"/>
  <c r="E115" i="41"/>
  <c r="C115" i="41"/>
  <c r="E113" i="41"/>
  <c r="C113" i="41"/>
  <c r="E111" i="41"/>
  <c r="C111" i="41"/>
  <c r="E109" i="41"/>
  <c r="C109" i="41"/>
  <c r="E107" i="41"/>
  <c r="C107" i="41"/>
  <c r="E105" i="41"/>
  <c r="C105" i="41"/>
  <c r="E103" i="41"/>
  <c r="C103" i="41"/>
  <c r="E101" i="41"/>
  <c r="C101" i="41"/>
  <c r="E99" i="41"/>
  <c r="C99" i="41"/>
  <c r="E97" i="41"/>
  <c r="C97" i="41"/>
  <c r="E95" i="41"/>
  <c r="C95" i="41"/>
  <c r="E93" i="41"/>
  <c r="C93" i="41"/>
  <c r="E91" i="41"/>
  <c r="C91" i="41"/>
  <c r="E89" i="41"/>
  <c r="C89" i="41"/>
  <c r="E87" i="41"/>
  <c r="C87" i="41"/>
  <c r="E85" i="41"/>
  <c r="C85" i="41"/>
  <c r="E83" i="41"/>
  <c r="C83" i="41"/>
  <c r="E81" i="41"/>
  <c r="C81" i="41"/>
  <c r="E79" i="41"/>
  <c r="C79" i="41"/>
  <c r="E77" i="41"/>
  <c r="C77" i="41"/>
  <c r="E75" i="41"/>
  <c r="C75" i="41"/>
  <c r="E73" i="41"/>
  <c r="C73" i="41"/>
  <c r="E71" i="41"/>
  <c r="C71" i="41"/>
  <c r="E69" i="41"/>
  <c r="C69" i="41"/>
  <c r="E67" i="41"/>
  <c r="C67" i="41"/>
  <c r="E65" i="41"/>
  <c r="C65" i="41"/>
  <c r="E63" i="41"/>
  <c r="C63" i="41"/>
  <c r="E61" i="41"/>
  <c r="C61" i="41"/>
  <c r="E59" i="41"/>
  <c r="C59" i="41"/>
  <c r="E57" i="41"/>
  <c r="C57" i="41"/>
  <c r="E55" i="41"/>
  <c r="C55" i="41"/>
  <c r="E53" i="41"/>
  <c r="C53" i="41"/>
  <c r="E51" i="41"/>
  <c r="C51" i="41"/>
  <c r="E49" i="41"/>
  <c r="C49" i="41"/>
  <c r="E47" i="41"/>
  <c r="C47" i="41"/>
  <c r="E45" i="41"/>
  <c r="C45" i="41"/>
  <c r="E43" i="41"/>
  <c r="C43" i="41"/>
  <c r="E41" i="41"/>
  <c r="C41" i="41"/>
  <c r="E39" i="41"/>
  <c r="C39" i="41"/>
  <c r="E37" i="41"/>
  <c r="C37" i="41"/>
  <c r="E35" i="41"/>
  <c r="C35" i="41"/>
  <c r="E33" i="41"/>
  <c r="C33" i="41"/>
  <c r="E31" i="41"/>
  <c r="C31" i="41"/>
  <c r="E29" i="41"/>
  <c r="C29" i="41"/>
  <c r="E27" i="41"/>
  <c r="C27" i="41"/>
  <c r="E25" i="41"/>
  <c r="C25" i="41"/>
  <c r="E22" i="41"/>
  <c r="C22" i="41"/>
  <c r="E20" i="41"/>
  <c r="C20" i="41"/>
  <c r="E18" i="41"/>
  <c r="C18" i="41"/>
  <c r="E16" i="41"/>
  <c r="C16" i="41"/>
  <c r="E14" i="41"/>
  <c r="C14" i="41"/>
  <c r="E12" i="41"/>
  <c r="C12" i="41"/>
  <c r="E10" i="41"/>
  <c r="C10" i="41"/>
  <c r="E8" i="41"/>
  <c r="C8" i="41"/>
  <c r="E6" i="41"/>
  <c r="C6" i="41"/>
  <c r="E18" i="40"/>
  <c r="C18" i="40"/>
  <c r="E16" i="40"/>
  <c r="C16" i="40"/>
  <c r="E14" i="40"/>
  <c r="C14" i="40"/>
  <c r="E12" i="40"/>
  <c r="C12" i="40"/>
  <c r="E10" i="40"/>
  <c r="C10" i="40"/>
  <c r="E8" i="40"/>
  <c r="C8" i="40"/>
  <c r="E6" i="40"/>
  <c r="C6" i="40"/>
  <c r="J100" i="34" l="1"/>
  <c r="J99" i="34"/>
  <c r="J98" i="34"/>
  <c r="J97" i="34"/>
  <c r="J91" i="34"/>
  <c r="J90" i="34"/>
  <c r="J71" i="34"/>
  <c r="J70" i="34"/>
  <c r="J69" i="34"/>
  <c r="J63" i="34"/>
  <c r="J62" i="34"/>
  <c r="J61" i="34"/>
  <c r="J44" i="34"/>
  <c r="J43" i="34"/>
  <c r="J42" i="34"/>
  <c r="J41" i="34"/>
  <c r="J35" i="34"/>
  <c r="J34" i="34"/>
  <c r="J33" i="34"/>
  <c r="J32" i="34"/>
  <c r="J31" i="34"/>
  <c r="J45" i="28" l="1"/>
  <c r="J44" i="28"/>
  <c r="J43" i="28"/>
  <c r="J42" i="28"/>
  <c r="J40" i="28"/>
  <c r="J39" i="28"/>
  <c r="J38" i="28"/>
  <c r="J37" i="28"/>
  <c r="J36" i="28"/>
  <c r="J35" i="28"/>
  <c r="J34" i="28"/>
  <c r="H62" i="9" l="1"/>
  <c r="H63" i="9"/>
  <c r="H64" i="9"/>
  <c r="H65" i="9"/>
  <c r="H66" i="9"/>
  <c r="H67" i="9"/>
  <c r="H61" i="9"/>
  <c r="H72" i="12"/>
  <c r="H69" i="19"/>
  <c r="H72" i="5"/>
  <c r="I42" i="4"/>
  <c r="H69" i="5" l="1"/>
  <c r="E16" i="11" l="1"/>
  <c r="H44" i="9"/>
  <c r="H45" i="9"/>
  <c r="H46" i="9"/>
  <c r="H47" i="9"/>
  <c r="H48" i="9"/>
  <c r="H49" i="9"/>
  <c r="H50" i="9"/>
  <c r="H51" i="9"/>
  <c r="H52" i="9"/>
  <c r="H53" i="9"/>
  <c r="H54" i="9"/>
  <c r="H55" i="9"/>
  <c r="H56" i="9"/>
  <c r="H57" i="9"/>
  <c r="H58" i="9"/>
  <c r="H59" i="9"/>
  <c r="H43" i="9"/>
  <c r="H34" i="9"/>
  <c r="H35" i="9"/>
  <c r="H36" i="9"/>
  <c r="H37" i="9"/>
  <c r="H38" i="9"/>
  <c r="H33" i="9"/>
  <c r="H67" i="12"/>
  <c r="H68" i="12"/>
  <c r="H69" i="12"/>
  <c r="H70" i="12"/>
  <c r="H71" i="12"/>
  <c r="H66" i="12"/>
  <c r="I70" i="4"/>
  <c r="I71" i="4"/>
  <c r="I72" i="4"/>
  <c r="I73" i="4"/>
  <c r="I74" i="4"/>
  <c r="I75" i="4"/>
  <c r="I76" i="4"/>
  <c r="I69" i="4"/>
  <c r="I56" i="4"/>
  <c r="I57" i="4"/>
  <c r="I58" i="4"/>
  <c r="I59" i="4"/>
  <c r="I60" i="4"/>
  <c r="I61" i="4"/>
  <c r="I62" i="4"/>
  <c r="I63" i="4"/>
  <c r="I64" i="4"/>
  <c r="I65" i="4"/>
  <c r="I66" i="4"/>
  <c r="I55" i="4"/>
  <c r="I43" i="4"/>
  <c r="I44" i="4"/>
  <c r="I45" i="4"/>
  <c r="I46" i="4"/>
  <c r="I47" i="4"/>
  <c r="I48" i="4"/>
  <c r="I49" i="4"/>
  <c r="I50" i="4"/>
  <c r="I51" i="4"/>
  <c r="I52" i="4"/>
  <c r="I53" i="4"/>
  <c r="G53" i="13"/>
  <c r="G54" i="13"/>
  <c r="G52" i="13"/>
  <c r="G44" i="13"/>
  <c r="G45" i="13"/>
  <c r="G46" i="13"/>
  <c r="G47" i="13"/>
  <c r="G48" i="13"/>
  <c r="G49" i="13"/>
  <c r="G50" i="13"/>
  <c r="G43" i="13"/>
  <c r="G38" i="13"/>
  <c r="G37" i="13"/>
  <c r="H69" i="3"/>
  <c r="H70" i="3"/>
  <c r="H68" i="3"/>
  <c r="H51" i="3"/>
  <c r="H52" i="3"/>
  <c r="H53" i="3"/>
  <c r="H54" i="3"/>
  <c r="H55" i="3"/>
  <c r="H56" i="3"/>
  <c r="H57" i="3"/>
  <c r="H58" i="3"/>
  <c r="H59" i="3"/>
  <c r="H60" i="3"/>
  <c r="H61" i="3"/>
  <c r="H62" i="3"/>
  <c r="H63" i="3"/>
  <c r="H64" i="3"/>
  <c r="H65" i="3"/>
  <c r="H66" i="3"/>
  <c r="H50" i="3"/>
  <c r="H33" i="3"/>
  <c r="H34" i="3"/>
  <c r="H35" i="3"/>
  <c r="H36" i="3"/>
  <c r="H37" i="3"/>
  <c r="H38" i="3"/>
  <c r="H39" i="3"/>
  <c r="H40" i="3"/>
  <c r="H41" i="3"/>
  <c r="H42" i="3"/>
  <c r="H43" i="3"/>
  <c r="H44" i="3"/>
  <c r="H45" i="3"/>
  <c r="H32" i="3"/>
  <c r="I80" i="2"/>
  <c r="I81" i="2"/>
  <c r="I79" i="2"/>
  <c r="I59" i="2"/>
  <c r="I60" i="2"/>
  <c r="I61" i="2"/>
  <c r="I62" i="2"/>
  <c r="I63" i="2"/>
  <c r="I64" i="2"/>
  <c r="I65" i="2"/>
  <c r="I66" i="2"/>
  <c r="I67" i="2"/>
  <c r="I68" i="2"/>
  <c r="I69" i="2"/>
  <c r="I70" i="2"/>
  <c r="I71" i="2"/>
  <c r="I72" i="2"/>
  <c r="I73" i="2"/>
  <c r="I74" i="2"/>
  <c r="I75" i="2"/>
  <c r="I76" i="2"/>
  <c r="I77" i="2"/>
  <c r="I58" i="2"/>
  <c r="I34" i="2"/>
  <c r="I35" i="2"/>
  <c r="I36" i="2"/>
  <c r="I40" i="2"/>
  <c r="I41" i="2"/>
  <c r="I42" i="2"/>
  <c r="I43" i="2"/>
  <c r="I44" i="2"/>
  <c r="I48" i="2"/>
  <c r="I49" i="2"/>
  <c r="I50" i="2"/>
  <c r="I51" i="2"/>
  <c r="I52" i="2"/>
  <c r="I53" i="2"/>
  <c r="I75" i="15"/>
  <c r="I76" i="15"/>
  <c r="I74" i="15"/>
  <c r="I56" i="15"/>
  <c r="I57" i="15"/>
  <c r="I58" i="15"/>
  <c r="I59" i="15"/>
  <c r="I60" i="15"/>
  <c r="I61" i="15"/>
  <c r="I62" i="15"/>
  <c r="I63" i="15"/>
  <c r="I64" i="15"/>
  <c r="I65" i="15"/>
  <c r="I66" i="15"/>
  <c r="I67" i="15"/>
  <c r="I68" i="15"/>
  <c r="I69" i="15"/>
  <c r="I70" i="15"/>
  <c r="I71" i="15"/>
  <c r="I72" i="15"/>
  <c r="I55" i="15"/>
  <c r="I34" i="15"/>
  <c r="I35" i="15"/>
  <c r="I36" i="15"/>
  <c r="I37" i="15"/>
  <c r="I38" i="15"/>
  <c r="I39" i="15"/>
  <c r="I40" i="15"/>
  <c r="I41" i="15"/>
  <c r="I42" i="15"/>
  <c r="I43" i="15"/>
  <c r="I44" i="15"/>
  <c r="I45" i="15"/>
  <c r="I46" i="15"/>
  <c r="I47" i="15"/>
  <c r="I48" i="15"/>
  <c r="I49" i="15"/>
  <c r="I50" i="15"/>
  <c r="I33" i="15"/>
  <c r="H66" i="1"/>
  <c r="H67" i="1"/>
  <c r="H65" i="1"/>
  <c r="H45" i="1"/>
  <c r="H46" i="1"/>
  <c r="H47" i="1"/>
  <c r="H48" i="1"/>
  <c r="H49" i="1"/>
  <c r="H50" i="1"/>
  <c r="H51" i="1"/>
  <c r="H52" i="1"/>
  <c r="H53" i="1"/>
  <c r="H54" i="1"/>
  <c r="H55" i="1"/>
  <c r="H56" i="1"/>
  <c r="H57" i="1"/>
  <c r="H58" i="1"/>
  <c r="H59" i="1"/>
  <c r="H60" i="1"/>
  <c r="H61" i="1"/>
  <c r="H62" i="1"/>
  <c r="H63" i="1"/>
  <c r="H44" i="1"/>
  <c r="H30" i="1"/>
  <c r="H31" i="1"/>
  <c r="H32" i="1"/>
  <c r="H33" i="1"/>
  <c r="H34" i="1"/>
  <c r="H35" i="1"/>
  <c r="H36" i="1"/>
  <c r="H37" i="1"/>
  <c r="H38" i="1"/>
  <c r="H39" i="1"/>
  <c r="H29" i="1"/>
  <c r="I128" i="16"/>
  <c r="I129" i="16"/>
  <c r="I127" i="16"/>
  <c r="I109" i="16"/>
  <c r="I110" i="16"/>
  <c r="I111" i="16"/>
  <c r="I112" i="16"/>
  <c r="I113" i="16"/>
  <c r="I114" i="16"/>
  <c r="I115" i="16"/>
  <c r="I116" i="16"/>
  <c r="I117" i="16"/>
  <c r="I118" i="16"/>
  <c r="I119" i="16"/>
  <c r="I120" i="16"/>
  <c r="I121" i="16"/>
  <c r="I122" i="16"/>
  <c r="I123" i="16"/>
  <c r="I124" i="16"/>
  <c r="I125" i="16"/>
  <c r="I108" i="16"/>
  <c r="I85" i="16"/>
  <c r="I86" i="16"/>
  <c r="I87" i="16"/>
  <c r="I88" i="16"/>
  <c r="I89" i="16"/>
  <c r="I90" i="16"/>
  <c r="I91" i="16"/>
  <c r="I92" i="16"/>
  <c r="I93" i="16"/>
  <c r="I94" i="16"/>
  <c r="I95" i="16"/>
  <c r="I96" i="16"/>
  <c r="I97" i="16"/>
  <c r="I98" i="16"/>
  <c r="I99" i="16"/>
  <c r="I100" i="16"/>
  <c r="I101" i="16"/>
  <c r="I102" i="16"/>
  <c r="I103" i="16"/>
  <c r="I84" i="16"/>
  <c r="I63" i="16"/>
  <c r="I64" i="16"/>
  <c r="I65" i="16"/>
  <c r="I66" i="16"/>
  <c r="I67" i="16"/>
  <c r="I68" i="16"/>
  <c r="I69" i="16"/>
  <c r="I70" i="16"/>
  <c r="I71" i="16"/>
  <c r="I72" i="16"/>
  <c r="I73" i="16"/>
  <c r="I74" i="16"/>
  <c r="I75" i="16"/>
  <c r="I76" i="16"/>
  <c r="I77" i="16"/>
  <c r="I78" i="16"/>
  <c r="I79" i="16"/>
  <c r="I62" i="16"/>
  <c r="I51" i="16"/>
  <c r="I52" i="16"/>
  <c r="I53" i="16"/>
  <c r="I54" i="16"/>
  <c r="I55" i="16"/>
  <c r="I56" i="16"/>
  <c r="I57" i="16"/>
  <c r="I50" i="16"/>
  <c r="I40" i="16"/>
  <c r="I41" i="16"/>
  <c r="I42" i="16"/>
  <c r="I43" i="16"/>
  <c r="I44" i="16"/>
  <c r="I45" i="16"/>
  <c r="I46" i="16"/>
  <c r="I39" i="16"/>
  <c r="I29" i="16"/>
  <c r="I30" i="16"/>
  <c r="I31" i="16"/>
  <c r="I32" i="16"/>
  <c r="I33" i="16"/>
  <c r="I34" i="16"/>
  <c r="I35" i="16"/>
  <c r="I28" i="16"/>
  <c r="H64" i="19"/>
  <c r="H65" i="19"/>
  <c r="H66" i="19"/>
  <c r="H67" i="19"/>
  <c r="H68" i="19"/>
  <c r="H63" i="19"/>
  <c r="H57" i="19"/>
  <c r="H58" i="19"/>
  <c r="H59" i="19"/>
  <c r="H60" i="19"/>
  <c r="H61" i="19"/>
  <c r="H56" i="19"/>
  <c r="H47" i="19"/>
  <c r="H48" i="19"/>
  <c r="H49" i="19"/>
  <c r="H50" i="19"/>
  <c r="H51" i="19"/>
  <c r="H46" i="19"/>
  <c r="H67" i="5"/>
  <c r="H68" i="5"/>
  <c r="H70" i="5"/>
  <c r="H71" i="5"/>
  <c r="H66" i="5"/>
  <c r="H45" i="5"/>
  <c r="H46" i="5"/>
  <c r="H47" i="5"/>
  <c r="H48" i="5"/>
  <c r="H49" i="5"/>
  <c r="H50" i="5"/>
  <c r="H51" i="5"/>
  <c r="H52" i="5"/>
  <c r="H53" i="5"/>
  <c r="H54" i="5"/>
  <c r="H55" i="5"/>
  <c r="H56" i="5"/>
  <c r="H57" i="5"/>
  <c r="H58" i="5"/>
  <c r="H59" i="5"/>
  <c r="H60" i="5"/>
  <c r="H61" i="5"/>
  <c r="H62" i="5"/>
  <c r="H63" i="5"/>
  <c r="H64" i="5"/>
  <c r="H44" i="5"/>
  <c r="H30" i="5"/>
  <c r="H31" i="5"/>
  <c r="H32" i="5"/>
  <c r="H33" i="5"/>
  <c r="H34" i="5"/>
  <c r="H35" i="5"/>
  <c r="H36" i="5"/>
  <c r="H37" i="5"/>
  <c r="H38" i="5"/>
  <c r="H39" i="5"/>
  <c r="H29" i="5"/>
  <c r="G72" i="33" l="1"/>
</calcChain>
</file>

<file path=xl/sharedStrings.xml><?xml version="1.0" encoding="utf-8"?>
<sst xmlns="http://schemas.openxmlformats.org/spreadsheetml/2006/main" count="8497" uniqueCount="2145">
  <si>
    <t>Общая 
информация</t>
  </si>
  <si>
    <t xml:space="preserve">Профиль дверей из композитного мебельного щита на основе высококачественного соснового бруса
и MDF. </t>
  </si>
  <si>
    <t>Отделка</t>
  </si>
  <si>
    <r>
      <rPr>
        <b/>
        <sz val="7.5"/>
        <color theme="1"/>
        <rFont val="Century Gothic"/>
        <family val="2"/>
        <charset val="204"/>
      </rPr>
      <t>FlexEmal</t>
    </r>
    <r>
      <rPr>
        <sz val="7.5"/>
        <color theme="1"/>
        <rFont val="Century Gothic"/>
        <family val="2"/>
        <charset val="204"/>
      </rPr>
      <t xml:space="preserve"> - инновационное, гладкое покрытие на основе ПЭТ, превосходящее визуально и тактильно эмаль. 
Экологичны, устойчивы к повреждениям, не выцветают со временем.</t>
    </r>
  </si>
  <si>
    <t>Особенности</t>
  </si>
  <si>
    <r>
      <t xml:space="preserve">Двери произведены по "бескромочной" технологии с использованием PUR-клея необратимой полимеризации. 
</t>
    </r>
    <r>
      <rPr>
        <b/>
        <sz val="7.5"/>
        <color theme="1"/>
        <rFont val="Century Gothic"/>
        <family val="2"/>
        <charset val="204"/>
      </rPr>
      <t>Полотна укомплектованы механизмом магнитной защелки (цвет: Черный) для легкого и практически бесшумного закрывания.</t>
    </r>
  </si>
  <si>
    <t>Размеры</t>
  </si>
  <si>
    <t>Сокращения</t>
  </si>
  <si>
    <r>
      <t>В</t>
    </r>
    <r>
      <rPr>
        <sz val="7.5"/>
        <color theme="1"/>
        <rFont val="Century Gothic"/>
        <family val="2"/>
        <charset val="204"/>
      </rPr>
      <t xml:space="preserve"> - черный декоративный элемент с 2-х торцов полотна</t>
    </r>
  </si>
  <si>
    <t>FlexEmal</t>
  </si>
  <si>
    <t xml:space="preserve">           Shellac White</t>
  </si>
  <si>
    <t xml:space="preserve">         Shellac Grey</t>
  </si>
  <si>
    <t>Модель</t>
  </si>
  <si>
    <t>Остекление</t>
  </si>
  <si>
    <t>Молдинг</t>
  </si>
  <si>
    <t>Размер</t>
  </si>
  <si>
    <t xml:space="preserve">Цвет </t>
  </si>
  <si>
    <t>Дилер</t>
  </si>
  <si>
    <t>Shellac White</t>
  </si>
  <si>
    <t>Shellac Grey</t>
  </si>
  <si>
    <t>Shellac Cream</t>
  </si>
  <si>
    <t>Shellac Graphite</t>
  </si>
  <si>
    <t>Глухая</t>
  </si>
  <si>
    <t>отсутствует</t>
  </si>
  <si>
    <t>600/700/800/900*2000</t>
  </si>
  <si>
    <t xml:space="preserve"> +</t>
  </si>
  <si>
    <t>под заказ</t>
  </si>
  <si>
    <t>600/700/800/900*2200</t>
  </si>
  <si>
    <t>черный</t>
  </si>
  <si>
    <t>600/700/800*2000</t>
  </si>
  <si>
    <t>-</t>
  </si>
  <si>
    <t>Mirox Grey</t>
  </si>
  <si>
    <t>Погонажные изделия</t>
  </si>
  <si>
    <t>Наименование</t>
  </si>
  <si>
    <t>Ед.измерения</t>
  </si>
  <si>
    <t>Коробка телескопическая МДФ</t>
  </si>
  <si>
    <t>шт.</t>
  </si>
  <si>
    <t>2070*70*32</t>
  </si>
  <si>
    <t>2370*70*32</t>
  </si>
  <si>
    <t>Коробка компланар  МДФ</t>
  </si>
  <si>
    <t>2070*66*32</t>
  </si>
  <si>
    <t>2370*66*32</t>
  </si>
  <si>
    <t>Наличник телескопический МДФ</t>
  </si>
  <si>
    <t>2150*70*8</t>
  </si>
  <si>
    <t>2450*70*8</t>
  </si>
  <si>
    <t>Наличник телескопический 100 МДФ</t>
  </si>
  <si>
    <t>2150*100*8</t>
  </si>
  <si>
    <t>2480*100*8</t>
  </si>
  <si>
    <t>Наличник  компланар  МДФ</t>
  </si>
  <si>
    <t>2150*85*10</t>
  </si>
  <si>
    <t>2450*85*10</t>
  </si>
  <si>
    <t>Добор телескопический 100 МДФ</t>
  </si>
  <si>
    <t>2070*100*8</t>
  </si>
  <si>
    <t>2370*100*8</t>
  </si>
  <si>
    <t>Добор телескопический 150 МДФ</t>
  </si>
  <si>
    <t>2070*150*8</t>
  </si>
  <si>
    <t>2370*150*8</t>
  </si>
  <si>
    <t>Добор телескопический 200 МДФ</t>
  </si>
  <si>
    <t>2070*200*8</t>
  </si>
  <si>
    <t>2370*200*8</t>
  </si>
  <si>
    <t>Элемент опорный МДФ</t>
  </si>
  <si>
    <t>2050*25*16</t>
  </si>
  <si>
    <t>Планка притворная МДФ</t>
  </si>
  <si>
    <t>2000*30*8</t>
  </si>
  <si>
    <t>Элемент соединительный МДФ</t>
  </si>
  <si>
    <t>2050*86*16</t>
  </si>
  <si>
    <t>Шпонка ХДФ</t>
  </si>
  <si>
    <t>2050*55*3</t>
  </si>
  <si>
    <t>в наличии без отделки</t>
  </si>
  <si>
    <t>Дверная петля карточная INNOVATION CH-S 85X82 B</t>
  </si>
  <si>
    <t>шт</t>
  </si>
  <si>
    <t>черная</t>
  </si>
  <si>
    <t>Дверная петля карточная INNOVATION CH-S 85X82 SC</t>
  </si>
  <si>
    <t>мат. Хром</t>
  </si>
  <si>
    <t>Дверная петля карточная INNOVATION CH-S 85X82 W</t>
  </si>
  <si>
    <t>белая</t>
  </si>
  <si>
    <t>в наличии на складе</t>
  </si>
  <si>
    <t>временно не доступна к заказу</t>
  </si>
  <si>
    <t>скоро в продаже</t>
  </si>
  <si>
    <t>размещено в заказе на производстве</t>
  </si>
  <si>
    <t xml:space="preserve">Щитовые двери высокой прочности, которую обеспечивает жесткий тамбурат с малым размером ячейки и плита HDF (на 33% толще обычной). Материал каркаса: на основе высококачественного соснового бруса и MDF, тамбурат, HDF. </t>
  </si>
  <si>
    <r>
      <t>Двери произведены с использованием PUR-клея необратимой полимеризаци. Торцы дверей защищены кромкой из Алюминияв Черном цвет или кромкой из Алюминия окутанной</t>
    </r>
    <r>
      <rPr>
        <sz val="7.5"/>
        <color indexed="2"/>
        <rFont val="Century Gothic"/>
        <family val="2"/>
        <charset val="204"/>
      </rPr>
      <t xml:space="preserve"> </t>
    </r>
    <r>
      <rPr>
        <sz val="7.5"/>
        <rFont val="Century Gothic"/>
        <family val="2"/>
        <charset val="204"/>
      </rPr>
      <t>в цвет полотна</t>
    </r>
    <r>
      <rPr>
        <sz val="7.5"/>
        <color indexed="2"/>
        <rFont val="Century Gothic"/>
        <family val="2"/>
        <charset val="204"/>
      </rPr>
      <t xml:space="preserve"> </t>
    </r>
    <r>
      <rPr>
        <sz val="7.5"/>
        <rFont val="Century Gothic"/>
        <family val="2"/>
        <charset val="204"/>
      </rPr>
      <t xml:space="preserve">(в зависимости от модели). 
</t>
    </r>
    <r>
      <rPr>
        <b/>
        <sz val="7.5"/>
        <rFont val="Century Gothic"/>
        <family val="2"/>
        <charset val="204"/>
      </rPr>
      <t>Двери укомплектованы механизмом магнитной защелки (цвет: Черный) для легкого и практически бесшумного закрывания.</t>
    </r>
  </si>
  <si>
    <t>Алюминиевая кромка с 4-х сторон черного цвета</t>
  </si>
  <si>
    <t>Кромка</t>
  </si>
  <si>
    <t>AL в цвет полотна</t>
  </si>
  <si>
    <t>AL черная</t>
  </si>
  <si>
    <t>White Waltz</t>
  </si>
  <si>
    <t>Black Star</t>
  </si>
  <si>
    <t>Коробка телескопическая МДФ AL</t>
  </si>
  <si>
    <t>Коробка компланар  МДФ AL</t>
  </si>
  <si>
    <t xml:space="preserve"> без отделки</t>
  </si>
  <si>
    <r>
      <rPr>
        <b/>
        <sz val="7.5"/>
        <color theme="1"/>
        <rFont val="Century Gothic"/>
        <family val="2"/>
        <charset val="204"/>
      </rPr>
      <t xml:space="preserve">GlossMat - </t>
    </r>
    <r>
      <rPr>
        <sz val="7.5"/>
        <color theme="1"/>
        <rFont val="Century Gothic"/>
        <family val="2"/>
        <charset val="204"/>
      </rPr>
      <t>гладкое покрытие с легкой древесной структурой с уникальным эффектом глянца и матовости, на основе полипропилена. Экологично, устойчиво к повреждениям, не выцветает со временем.</t>
    </r>
  </si>
  <si>
    <t>GlossMat</t>
  </si>
  <si>
    <t xml:space="preserve">White Oak </t>
  </si>
  <si>
    <t>Alpik Oak</t>
  </si>
  <si>
    <t xml:space="preserve">Natural Oak </t>
  </si>
  <si>
    <t xml:space="preserve">Brownie Oak </t>
  </si>
  <si>
    <t>+</t>
  </si>
  <si>
    <t xml:space="preserve">Щитовая дверь высокой прочности, которую обеспечивает жесткий тамбурат с малым размером
ячейки и плита HDF (на 33% толще обычной). </t>
  </si>
  <si>
    <r>
      <rPr>
        <b/>
        <sz val="7.5"/>
        <color theme="1"/>
        <rFont val="Century Gothic"/>
        <family val="2"/>
        <charset val="204"/>
      </rPr>
      <t>4АB</t>
    </r>
    <r>
      <rPr>
        <sz val="7.5"/>
        <color theme="1"/>
        <rFont val="Century Gothic"/>
        <family val="2"/>
        <charset val="204"/>
      </rPr>
      <t xml:space="preserve"> - алюминиевая кромка черного цвета</t>
    </r>
  </si>
  <si>
    <t>Открвывание</t>
  </si>
  <si>
    <t>Наличие</t>
  </si>
  <si>
    <t>мат. хром</t>
  </si>
  <si>
    <t>универсальное</t>
  </si>
  <si>
    <t>L / R</t>
  </si>
  <si>
    <t>Под заказ</t>
  </si>
  <si>
    <t>Размер коробки</t>
  </si>
  <si>
    <t>Под полотно</t>
  </si>
  <si>
    <t>Комплект коробки Invisible AL (LR/GC-2/R6360</t>
  </si>
  <si>
    <t xml:space="preserve">комп 2,5 шт. + 2 петли </t>
  </si>
  <si>
    <t>2200/1000-59*44</t>
  </si>
  <si>
    <t>Матовый хром</t>
  </si>
  <si>
    <t>2300/1000-59*44</t>
  </si>
  <si>
    <t>2100 (L / R)</t>
  </si>
  <si>
    <t>Комплект коробки Invisible AL (LR/GC-3/R6361</t>
  </si>
  <si>
    <t xml:space="preserve">комп 2,5 шт. + 3 петли </t>
  </si>
  <si>
    <t>2400/1000-59*44</t>
  </si>
  <si>
    <t>2200 (L / R)</t>
  </si>
  <si>
    <t>2500/1000-59*44</t>
  </si>
  <si>
    <t>2300 (L / R)</t>
  </si>
  <si>
    <t>Комплект коробки Invisible AB (LR/GC-2/R6361</t>
  </si>
  <si>
    <t>Черный</t>
  </si>
  <si>
    <t>Комплект коробки Invisible AB (LR/GC-3/R6361</t>
  </si>
  <si>
    <t xml:space="preserve">Профиль дверей из композитного мебельного щита на основе высококачественного соснового бруса
и MDF.  </t>
  </si>
  <si>
    <t>FlexEmal - инновационное, гладкое эмалевое покрытие  на основе ПЭТ,(Производство Южная Корея)
Экологично, устойчиво к повреждениям, не выцветают со временем.</t>
  </si>
  <si>
    <t>Стандартные размеры 200*60, 70, 80, 90. Толщина: 36 мм. Никаких доплат за двери шириной 90 см не требуется.</t>
  </si>
  <si>
    <t>FlexEmal ( Shellac White, Shellac Grey, Shellac Cream)</t>
  </si>
  <si>
    <t>Milling White II</t>
  </si>
  <si>
    <t xml:space="preserve">Наличник ТИП-3 т/скоп </t>
  </si>
  <si>
    <t>2150*75*8</t>
  </si>
  <si>
    <t xml:space="preserve">Розетка PORTIKA </t>
  </si>
  <si>
    <t>70*70</t>
  </si>
  <si>
    <t>Карниз PORTIKA 800</t>
  </si>
  <si>
    <t>800*74</t>
  </si>
  <si>
    <t xml:space="preserve">Цоколь PORTIKA </t>
  </si>
  <si>
    <t>200*70</t>
  </si>
  <si>
    <t>Фурнитура</t>
  </si>
  <si>
    <t>ЗАЩЕЛКА МАГНИТНАЯ  BORDER</t>
  </si>
  <si>
    <t>мат. Никель</t>
  </si>
  <si>
    <t>White Сrystal</t>
  </si>
  <si>
    <r>
      <rPr>
        <b/>
        <sz val="7.5"/>
        <color theme="1"/>
        <rFont val="Century Gothic"/>
        <family val="2"/>
        <charset val="204"/>
      </rPr>
      <t>GlossMat</t>
    </r>
    <r>
      <rPr>
        <sz val="7.5"/>
        <color theme="1"/>
        <rFont val="Century Gothic"/>
        <family val="2"/>
        <charset val="204"/>
      </rPr>
      <t xml:space="preserve">  - гладкое покрытие с легкой древесной структурой с уникальным эффектом глянца и матовости, на основе полипропилена.</t>
    </r>
    <r>
      <rPr>
        <sz val="7.5"/>
        <color theme="1"/>
        <rFont val="Century Gothic"/>
        <family val="2"/>
        <charset val="204"/>
      </rPr>
      <t xml:space="preserve">
Экологичны, устойчивы к повреждениям, не выцветают со временем.</t>
    </r>
  </si>
  <si>
    <t>GlossMat Natural</t>
  </si>
  <si>
    <t>Nevada  Wood</t>
  </si>
  <si>
    <t>ibis  Wood</t>
  </si>
  <si>
    <t>White Oak</t>
  </si>
  <si>
    <t>Natural Oak</t>
  </si>
  <si>
    <t>Grey Oak</t>
  </si>
  <si>
    <t>Профиль дверей из композитного мебельного щита на основе высококачественного соснового бруса
и MDF.  Двери укомплектованы графитовым сатинированным стеклом "Grey Fog" ( GF ). Дешевое стекло с пескоструйной обработкой при производстве не используется.</t>
  </si>
  <si>
    <r>
      <rPr>
        <b/>
        <sz val="7.5"/>
        <color theme="1"/>
        <rFont val="Century Gothic"/>
        <family val="2"/>
        <charset val="204"/>
      </rPr>
      <t xml:space="preserve">FlexEmal </t>
    </r>
    <r>
      <rPr>
        <sz val="7.5"/>
        <color theme="1"/>
        <rFont val="Century Gothic"/>
        <family val="2"/>
        <charset val="204"/>
      </rPr>
      <t>- инновационное, гладкое покрытие на основе ПЭТ, превосходящее визуально и тактильно эмаль. Экологично, устойчиво к повреждениям, не выцветает со временем.</t>
    </r>
  </si>
  <si>
    <t xml:space="preserve">FlexEmal </t>
  </si>
  <si>
    <t xml:space="preserve">Grey Fog </t>
  </si>
  <si>
    <t>Grey Fog</t>
  </si>
  <si>
    <t>Общая информация</t>
  </si>
  <si>
    <r>
      <rPr>
        <b/>
        <i/>
        <sz val="7.5"/>
        <color theme="1"/>
        <rFont val="Century Gothic"/>
        <family val="2"/>
        <charset val="204"/>
      </rPr>
      <t>FlexEmal</t>
    </r>
    <r>
      <rPr>
        <i/>
        <sz val="7.5"/>
        <color theme="1"/>
        <rFont val="Century Gothic"/>
        <family val="2"/>
        <charset val="204"/>
      </rPr>
      <t xml:space="preserve"> - инновационное, гладкое эмалевое покрытие  на основе ПЭТ,(Производство Южная Корея)
Экологично, устойчиво к повреждениям, не выцветают со временем.</t>
    </r>
  </si>
  <si>
    <t xml:space="preserve">Профиль плинтуса с кабель-каналом, позволяющим производить скрытую укладку кабеля. Плинтус
крепится с помощью монтажных клипс или монтажного клея. Отлично сочетается с моделями межкомнатных и входных дверей </t>
  </si>
  <si>
    <t>Плинтус напольный Тип-0</t>
  </si>
  <si>
    <t>2400*80*16 мм</t>
  </si>
  <si>
    <t>Monochrome (Alaska, Nardo Grey)</t>
  </si>
  <si>
    <t>Alaska</t>
  </si>
  <si>
    <t>Nardo Grey</t>
  </si>
  <si>
    <r>
      <rPr>
        <b/>
        <sz val="8"/>
        <color theme="1"/>
        <rFont val="Century Gothic"/>
        <family val="2"/>
        <charset val="204"/>
      </rPr>
      <t>Monochrome</t>
    </r>
    <r>
      <rPr>
        <b/>
        <sz val="7.5"/>
        <color theme="1"/>
        <rFont val="Century Gothic"/>
        <family val="2"/>
        <charset val="204"/>
      </rPr>
      <t xml:space="preserve"> - </t>
    </r>
    <r>
      <rPr>
        <sz val="7.5"/>
        <color theme="1"/>
        <rFont val="Century Gothic"/>
        <family val="2"/>
        <charset val="204"/>
      </rPr>
      <t>гладкое покрытие на основе полипропилена, имитирующее эмаль. Экологичны, устойчивы к повреждениям, не выцветают со временем.</t>
    </r>
    <r>
      <rPr>
        <b/>
        <sz val="7.5"/>
        <color theme="1"/>
        <rFont val="Century Gothic"/>
        <family val="2"/>
        <charset val="204"/>
      </rPr>
      <t xml:space="preserve">
</t>
    </r>
  </si>
  <si>
    <t>MONOCHROME</t>
  </si>
  <si>
    <t>Monochrome</t>
  </si>
  <si>
    <t>800*2000</t>
  </si>
  <si>
    <r>
      <t>800</t>
    </r>
    <r>
      <rPr>
        <sz val="8"/>
        <rFont val="Calibri"/>
        <family val="2"/>
        <charset val="204"/>
      </rPr>
      <t>*2000</t>
    </r>
  </si>
  <si>
    <t>Milling White I</t>
  </si>
  <si>
    <t>Milling Grey I</t>
  </si>
  <si>
    <t>Milling Grey II</t>
  </si>
  <si>
    <r>
      <rPr>
        <b/>
        <sz val="7.5"/>
        <color theme="1"/>
        <rFont val="Century Gothic"/>
        <family val="2"/>
        <charset val="204"/>
      </rPr>
      <t>GlossMat</t>
    </r>
    <r>
      <rPr>
        <sz val="7.5"/>
        <color theme="1"/>
        <rFont val="Century Gothic"/>
        <family val="2"/>
        <charset val="204"/>
      </rPr>
      <t xml:space="preserve">  - гладкое покрытие с легкой древесной структурой с уникальным эффектом глянца и матовости, на основе полипропилена.
</t>
    </r>
    <r>
      <rPr>
        <b/>
        <sz val="7.5"/>
        <color theme="1"/>
        <rFont val="Century Gothic"/>
        <family val="2"/>
        <charset val="204"/>
      </rPr>
      <t>FlexEmal</t>
    </r>
    <r>
      <rPr>
        <sz val="7.5"/>
        <color theme="1"/>
        <rFont val="Century Gothic"/>
        <family val="2"/>
        <charset val="204"/>
      </rPr>
      <t xml:space="preserve"> - инновационное, гладкое покрытие на основе ПЭТ, превосходящее визуально и тактильно эмаль. 
Экологичны, устойчивы к повреждениям, не выцветают со временем.</t>
    </r>
  </si>
  <si>
    <r>
      <t>600/700/800/</t>
    </r>
    <r>
      <rPr>
        <sz val="8"/>
        <color rgb="FFFF0000"/>
        <rFont val="Calibri"/>
        <family val="2"/>
        <charset val="204"/>
      </rPr>
      <t>900</t>
    </r>
    <r>
      <rPr>
        <sz val="8"/>
        <rFont val="Calibri"/>
        <family val="2"/>
        <charset val="204"/>
      </rPr>
      <t>*2000</t>
    </r>
  </si>
  <si>
    <t>размер по ширине (мм) под заказ</t>
  </si>
  <si>
    <r>
      <t>600/700/800/</t>
    </r>
    <r>
      <rPr>
        <sz val="8"/>
        <color rgb="FFFF0000"/>
        <rFont val="Calibri"/>
        <family val="2"/>
        <charset val="204"/>
      </rPr>
      <t>900</t>
    </r>
    <r>
      <rPr>
        <sz val="8"/>
        <rFont val="Calibri"/>
        <family val="2"/>
        <charset val="204"/>
      </rPr>
      <t>*2000</t>
    </r>
  </si>
  <si>
    <r>
      <t>600/700/800/</t>
    </r>
    <r>
      <rPr>
        <sz val="8"/>
        <color rgb="FFFF0000"/>
        <rFont val="Calibri"/>
        <family val="2"/>
        <charset val="204"/>
      </rPr>
      <t>900</t>
    </r>
    <r>
      <rPr>
        <sz val="8"/>
        <rFont val="Calibri"/>
        <family val="2"/>
        <charset val="204"/>
      </rPr>
      <t>*
2100</t>
    </r>
  </si>
  <si>
    <r>
      <t>600/700/800/</t>
    </r>
    <r>
      <rPr>
        <sz val="8"/>
        <color rgb="FFFF0000"/>
        <rFont val="Calibri"/>
        <family val="2"/>
        <charset val="204"/>
      </rPr>
      <t>900</t>
    </r>
    <r>
      <rPr>
        <sz val="8"/>
        <rFont val="Calibri"/>
        <family val="2"/>
        <charset val="204"/>
      </rPr>
      <t>*2000</t>
    </r>
    <r>
      <rPr>
        <sz val="11"/>
        <color theme="1"/>
        <rFont val="Calibri"/>
        <family val="2"/>
        <charset val="204"/>
        <scheme val="minor"/>
      </rPr>
      <t/>
    </r>
  </si>
  <si>
    <r>
      <rPr>
        <b/>
        <sz val="7.5"/>
        <color theme="1"/>
        <rFont val="Century Gothic"/>
        <family val="2"/>
        <charset val="204"/>
      </rPr>
      <t>4АB</t>
    </r>
    <r>
      <rPr>
        <sz val="7.5"/>
        <color theme="1"/>
        <rFont val="Century Gothic"/>
        <family val="2"/>
        <charset val="204"/>
      </rPr>
      <t xml:space="preserve"> - алюминиевая кромка черного цвета.</t>
    </r>
  </si>
  <si>
    <t>ЭкоШпон</t>
  </si>
  <si>
    <t>Brownie Oak</t>
  </si>
  <si>
    <t>Цвет</t>
  </si>
  <si>
    <r>
      <rPr>
        <b/>
        <sz val="7.5"/>
        <color theme="1"/>
        <rFont val="Century Gothic"/>
        <family val="2"/>
        <charset val="204"/>
      </rPr>
      <t xml:space="preserve">ЭкоШпон - </t>
    </r>
    <r>
      <rPr>
        <sz val="7.5"/>
        <color theme="1"/>
        <rFont val="Century Gothic"/>
        <family val="2"/>
        <charset val="204"/>
      </rPr>
      <t>покрытие с легкой древесной структурой с уникальным эффектом глянца и матовости. Экологично, устойчиво к повреждениям, не выцветает со временем.</t>
    </r>
  </si>
  <si>
    <t>600/700/800/900*
2100</t>
  </si>
  <si>
    <t>600/700/800/900*
2200/2300</t>
  </si>
  <si>
    <t>Eximer</t>
  </si>
  <si>
    <t xml:space="preserve">Kremik Valse                       Keramik Beige                           Keramik Brown                        </t>
  </si>
  <si>
    <t>Emixer</t>
  </si>
  <si>
    <r>
      <rPr>
        <b/>
        <sz val="10"/>
        <color theme="1"/>
        <rFont val="Century Gothic"/>
        <family val="2"/>
        <charset val="204"/>
      </rPr>
      <t xml:space="preserve">Праймер White - </t>
    </r>
    <r>
      <rPr>
        <sz val="10"/>
        <color theme="1"/>
        <rFont val="Century Gothic"/>
        <family val="2"/>
        <charset val="204"/>
      </rPr>
      <t xml:space="preserve">грунт-пленка, обеспечивающая идеальную основу для последующего нанесения всех видов красок и лаков. 
</t>
    </r>
    <r>
      <rPr>
        <b/>
        <sz val="10"/>
        <color theme="1"/>
        <rFont val="Century Gothic"/>
        <family val="2"/>
        <charset val="204"/>
      </rPr>
      <t>Дверь укомплектована универсальным комплектом алюминиевой коробки Invisible AL 2200/1000-59*44 с правым и левым открыванием, магнитной защелкой Border с ответной планкой.</t>
    </r>
  </si>
  <si>
    <r>
      <rPr>
        <b/>
        <sz val="10"/>
        <color theme="1"/>
        <rFont val="Century Gothic"/>
        <family val="2"/>
        <charset val="204"/>
      </rPr>
      <t>4АB</t>
    </r>
    <r>
      <rPr>
        <sz val="10"/>
        <color theme="1"/>
        <rFont val="Century Gothic"/>
        <family val="2"/>
        <charset val="204"/>
      </rPr>
      <t xml:space="preserve"> - алюминиевая кромка черного цвета,  </t>
    </r>
    <r>
      <rPr>
        <b/>
        <sz val="10"/>
        <color theme="1"/>
        <rFont val="Century Gothic"/>
        <family val="2"/>
        <charset val="204"/>
      </rPr>
      <t>4А - кромка из анодированного алюминия.</t>
    </r>
  </si>
  <si>
    <t>Eximer ( Keramik Valse, Keramik Beige, Keramik Brown)</t>
  </si>
  <si>
    <t>FlexEmal/Eximer - инновационное, гладкое покрытие на основе ПЭТ, превосходящее визуально и тактильно эмаль. Экологичны, устойчивы к повреждениям, не выцветают со временем.</t>
  </si>
  <si>
    <t>Keramik Valse</t>
  </si>
  <si>
    <t>Keramik Beige</t>
  </si>
  <si>
    <t>Keramik Brown</t>
  </si>
  <si>
    <t>550/600*1900</t>
  </si>
  <si>
    <t>2070*70*32/40</t>
  </si>
  <si>
    <t>2370*70*32/40</t>
  </si>
  <si>
    <t>2070*66*32/40</t>
  </si>
  <si>
    <t>2370*66*32/40</t>
  </si>
  <si>
    <t xml:space="preserve">Профиль дверей из композитного мебельного щита на основе высококачественного соснового бруса 
и MDF.  </t>
  </si>
  <si>
    <t>Eximer - инновационное, гладкое покрытие на основе ПЭТ, превосходящее визуально и тактильно эмаль. Экологичны, устойчивы к повреждениям, не выцветают со временем.</t>
  </si>
  <si>
    <t>Eximer ( Keramik Valse, Keramik Beige, Keramik Brown) / FlexEmal (Shellac White, Shellac Grey) / GlossMat (Natural Oak)</t>
  </si>
  <si>
    <t>без отделки</t>
  </si>
  <si>
    <r>
      <t>600/700/800/</t>
    </r>
    <r>
      <rPr>
        <sz val="8"/>
        <color theme="1"/>
        <rFont val="Calibri"/>
        <family val="2"/>
        <charset val="204"/>
      </rPr>
      <t>900</t>
    </r>
    <r>
      <rPr>
        <sz val="8"/>
        <rFont val="Calibri"/>
        <family val="2"/>
        <charset val="204"/>
      </rPr>
      <t>*2000</t>
    </r>
  </si>
  <si>
    <r>
      <t>2070*70*32/</t>
    </r>
    <r>
      <rPr>
        <b/>
        <sz val="9"/>
        <color indexed="64"/>
        <rFont val="Century Gothic"/>
        <family val="2"/>
        <charset val="204"/>
      </rPr>
      <t>40</t>
    </r>
  </si>
  <si>
    <r>
      <t>Двери произведены по "бескромочной" технологии с использованием PUR-клея необратимой полимеризации,</t>
    </r>
    <r>
      <rPr>
        <i/>
        <sz val="7.5"/>
        <rFont val="Century Gothic"/>
        <family val="2"/>
        <charset val="204"/>
      </rPr>
      <t xml:space="preserve"> стоевой профиль без пустот.</t>
    </r>
    <r>
      <rPr>
        <i/>
        <sz val="7.5"/>
        <color theme="1"/>
        <rFont val="Century Gothic"/>
        <family val="2"/>
        <charset val="204"/>
      </rPr>
      <t xml:space="preserve"> Толщина филёнки: 16 мм.                                                                                                                      </t>
    </r>
    <r>
      <rPr>
        <b/>
        <i/>
        <sz val="10"/>
        <color theme="1"/>
        <rFont val="Century Gothic"/>
        <family val="2"/>
        <charset val="204"/>
      </rPr>
      <t>Толщина полотна 40мм.</t>
    </r>
    <r>
      <rPr>
        <i/>
        <sz val="7.5"/>
        <color theme="1"/>
        <rFont val="Century Gothic"/>
        <family val="2"/>
        <charset val="204"/>
      </rPr>
      <t xml:space="preserve">
</t>
    </r>
  </si>
  <si>
    <t>600/700/800/900*  2200/2300</t>
  </si>
  <si>
    <t>Отсутствует</t>
  </si>
  <si>
    <t>Петли</t>
  </si>
  <si>
    <t>В комплекте</t>
  </si>
  <si>
    <t>Invisible/Invisible Revers</t>
  </si>
  <si>
    <r>
      <t>600/700/800/</t>
    </r>
    <r>
      <rPr>
        <sz val="8"/>
        <color rgb="FFFF0000"/>
        <rFont val="Calibri"/>
        <family val="2"/>
        <charset val="204"/>
      </rPr>
      <t>900</t>
    </r>
    <r>
      <rPr>
        <sz val="8"/>
        <rFont val="Calibri"/>
        <family val="2"/>
        <charset val="204"/>
      </rPr>
      <t>*2300</t>
    </r>
  </si>
  <si>
    <t xml:space="preserve">           DC-1</t>
  </si>
  <si>
    <t>DC-2</t>
  </si>
  <si>
    <t xml:space="preserve">         DN-1</t>
  </si>
  <si>
    <t xml:space="preserve">DN-2             DN-4   </t>
  </si>
  <si>
    <t xml:space="preserve">        DN-5</t>
  </si>
  <si>
    <t xml:space="preserve">     DN-6</t>
  </si>
  <si>
    <t xml:space="preserve">DC-1 </t>
  </si>
  <si>
    <t xml:space="preserve">DN-1  </t>
  </si>
  <si>
    <t>DN-2</t>
  </si>
  <si>
    <t>DN-4</t>
  </si>
  <si>
    <t>DN-5</t>
  </si>
  <si>
    <t>DN-6</t>
  </si>
  <si>
    <r>
      <t xml:space="preserve">DN-7 </t>
    </r>
    <r>
      <rPr>
        <b/>
        <sz val="10"/>
        <color rgb="FFFF0000"/>
        <rFont val="Calibri"/>
        <family val="2"/>
        <charset val="204"/>
      </rPr>
      <t>Супер цена!</t>
    </r>
  </si>
  <si>
    <r>
      <t xml:space="preserve">DN-8 </t>
    </r>
    <r>
      <rPr>
        <b/>
        <sz val="10"/>
        <color rgb="FFFF0000"/>
        <rFont val="Calibri"/>
        <family val="2"/>
        <charset val="204"/>
      </rPr>
      <t>Супер цена!</t>
    </r>
  </si>
  <si>
    <r>
      <t>Двери произведены по "бескромочной" технологии с использованием PUR-клея необратимой полимеризации,</t>
    </r>
    <r>
      <rPr>
        <i/>
        <sz val="7.5"/>
        <rFont val="Century Gothic"/>
        <family val="2"/>
        <charset val="204"/>
      </rPr>
      <t xml:space="preserve"> стоевой профиль без пустот.</t>
    </r>
    <r>
      <rPr>
        <i/>
        <sz val="7.5"/>
        <color theme="1"/>
        <rFont val="Century Gothic"/>
        <family val="2"/>
        <charset val="204"/>
      </rPr>
      <t xml:space="preserve"> Толщина филёнки: модель DN-2 - 36 мм., 
модели DN - 4, 5, 6 - 16 мм.</t>
    </r>
  </si>
  <si>
    <t xml:space="preserve">DC-1   </t>
  </si>
  <si>
    <t xml:space="preserve">    DC-42</t>
  </si>
  <si>
    <t xml:space="preserve">                      DN-11</t>
  </si>
  <si>
    <t>DN-12</t>
  </si>
  <si>
    <t xml:space="preserve">                DN-11                                             DN-12</t>
  </si>
  <si>
    <t>DN-11                DN-12</t>
  </si>
  <si>
    <t xml:space="preserve">DN-11 </t>
  </si>
  <si>
    <t>DN-11</t>
  </si>
  <si>
    <t xml:space="preserve">   DT-50 В   </t>
  </si>
  <si>
    <t>DT-50.11 В</t>
  </si>
  <si>
    <t xml:space="preserve">    DT-50 В  </t>
  </si>
  <si>
    <t xml:space="preserve"> DT-50.11 В</t>
  </si>
  <si>
    <t xml:space="preserve"> DT-51 В</t>
  </si>
  <si>
    <t>Серия DT</t>
  </si>
  <si>
    <t>серия DN</t>
  </si>
  <si>
    <t>DT-50 B                                              (магнитый замок в комплекте)</t>
  </si>
  <si>
    <t>DT-50.11 B                                        (магнитый замок в комплекте)</t>
  </si>
  <si>
    <t>DT-51 B                                             (магнитый замок в комплекте)</t>
  </si>
  <si>
    <t>серия DZ</t>
  </si>
  <si>
    <t xml:space="preserve">               DZ-50 4AB          DZ-50.1 4AB           DZ-50.11 4AB</t>
  </si>
  <si>
    <t xml:space="preserve">    DZ-51 4AB            DZ-52 4AB                 DZ-58 4AB</t>
  </si>
  <si>
    <t>DZ-50 4AВ                           (магнитый замок в комплекте)</t>
  </si>
  <si>
    <t>DZ-50.1 4AB                       (магнитый замок в комплекте)</t>
  </si>
  <si>
    <t>DZ-50.11 4AВ                     (магнитый замок в комплекте)</t>
  </si>
  <si>
    <t>DZ-51 4AВ                           (магнитый замок в комплекте)</t>
  </si>
  <si>
    <t>DZ-52 4AВ                            (магнитый замок в комплекте)</t>
  </si>
  <si>
    <t>DZ-58 4AВ                           (магнитый замок в комплекте)</t>
  </si>
  <si>
    <t xml:space="preserve">серия DZ </t>
  </si>
  <si>
    <t>DZ-58 4AB</t>
  </si>
  <si>
    <t>DZ-50 4AВ                       (магнитый замок в комплекте)</t>
  </si>
  <si>
    <t>DZ-50.1 4AВ                     (магнитый замок в комплекте)</t>
  </si>
  <si>
    <t>DZ-50.1 4AВ (БЕЗ ЗАРЕЗКИ)</t>
  </si>
  <si>
    <t>DZ-51 4AВ                       (магнитый замок в комплекте)</t>
  </si>
  <si>
    <t>DZ-52 4AВ                       (магнитый замок в комплекте)</t>
  </si>
  <si>
    <t>DZ-58 4AВ                       (магнитый замок в комплекте)</t>
  </si>
  <si>
    <t>DZ-50 4AB               DZ-51 4AB</t>
  </si>
  <si>
    <t>DZ-50 4AB              DZ-51 4AB</t>
  </si>
  <si>
    <t>DZ-50 4AВ                              (магнитый замок в комплекте)</t>
  </si>
  <si>
    <t>DZ-50.1 4AВ                        (магнитый замок в комплекте)</t>
  </si>
  <si>
    <t>DZ-50.11 4AВ                      (магнитый замок в комплекте)</t>
  </si>
  <si>
    <t>DZ-58 4AВ                             (магнитый замок в комплекте)</t>
  </si>
  <si>
    <t>DZ-50 4AВ                                                  (магнитый замок в комплекте)</t>
  </si>
  <si>
    <t xml:space="preserve">DZ-51 4AВ                                                 (магнитый замок в комплекте) </t>
  </si>
  <si>
    <t>DZ Invisible 4A 
(магнитый замок в комплекте)</t>
  </si>
  <si>
    <t>DZ Invisible 4AB
(магнитый замок в комплекте)</t>
  </si>
  <si>
    <t>DZ Invisible Reverse 4A 
(магнитый замок в комплекте)</t>
  </si>
  <si>
    <t>DZ Invisible Reverse 4AB 
(магнитый замок в комплекте)</t>
  </si>
  <si>
    <r>
      <t xml:space="preserve">Дверь произведена с использованием PUR-клея необратимой полимеризаци. По периметру двери алюминиевая кромка.
</t>
    </r>
    <r>
      <rPr>
        <b/>
        <sz val="10"/>
        <rFont val="Century Gothic"/>
        <family val="2"/>
        <charset val="204"/>
      </rPr>
      <t>Полотна укомплектованы магнитным замком (в цвет кромки) для легкого и практически бесшумного закрывания и петлями Eclipse 2.2</t>
    </r>
  </si>
  <si>
    <t>серия DC</t>
  </si>
  <si>
    <t xml:space="preserve"> DC-13 </t>
  </si>
  <si>
    <t xml:space="preserve">    DC-13.2  </t>
  </si>
  <si>
    <t>DC-12</t>
  </si>
  <si>
    <t xml:space="preserve">DC-13 </t>
  </si>
  <si>
    <t>DC-12.2</t>
  </si>
  <si>
    <t xml:space="preserve">DC-13.2 </t>
  </si>
  <si>
    <t>DC-13.21</t>
  </si>
  <si>
    <t xml:space="preserve">DC-12  </t>
  </si>
  <si>
    <t xml:space="preserve">серии DN и DC </t>
  </si>
  <si>
    <r>
      <t xml:space="preserve">DC-122 </t>
    </r>
    <r>
      <rPr>
        <b/>
        <sz val="10"/>
        <color rgb="FFFF0000"/>
        <rFont val="Calibri"/>
        <family val="2"/>
        <charset val="204"/>
      </rPr>
      <t>Супер цена!</t>
    </r>
  </si>
  <si>
    <r>
      <t xml:space="preserve">DN-2 </t>
    </r>
    <r>
      <rPr>
        <b/>
        <sz val="10"/>
        <color rgb="FFFF0000"/>
        <rFont val="Calibri"/>
        <family val="2"/>
        <charset val="204"/>
      </rPr>
      <t>Супер цена!</t>
    </r>
  </si>
  <si>
    <r>
      <t xml:space="preserve">DC-1 </t>
    </r>
    <r>
      <rPr>
        <b/>
        <sz val="10"/>
        <color rgb="FFFF0000"/>
        <rFont val="Calibri"/>
        <family val="2"/>
        <charset val="204"/>
      </rPr>
      <t>Супер цена!</t>
    </r>
  </si>
  <si>
    <r>
      <t xml:space="preserve">DC-42 </t>
    </r>
    <r>
      <rPr>
        <b/>
        <sz val="10"/>
        <color rgb="FFFF0000"/>
        <rFont val="Calibri"/>
        <family val="2"/>
        <charset val="204"/>
      </rPr>
      <t>Супер цена!</t>
    </r>
  </si>
  <si>
    <t xml:space="preserve">               DX-28 </t>
  </si>
  <si>
    <t xml:space="preserve">      DX-230 </t>
  </si>
  <si>
    <t xml:space="preserve">  DX-210</t>
  </si>
  <si>
    <t>Двери произведены по "бескромочной" технологии с использованием PUR-клея необратимой полимеризации.
В моделях DX 210, 220 широкие массивные филенки. Филенки толщиной 16 мм, Стоевой профиль без пустот.</t>
  </si>
  <si>
    <t>серия DX</t>
  </si>
  <si>
    <t xml:space="preserve">DX-220 </t>
  </si>
  <si>
    <t xml:space="preserve">DX-222 </t>
  </si>
  <si>
    <t xml:space="preserve">DX-212 </t>
  </si>
  <si>
    <t xml:space="preserve">DX-28 </t>
  </si>
  <si>
    <t xml:space="preserve">DX-210 </t>
  </si>
  <si>
    <t>DX-212</t>
  </si>
  <si>
    <t>DX-222</t>
  </si>
  <si>
    <t>DX-230</t>
  </si>
  <si>
    <t>DX-220</t>
  </si>
  <si>
    <t>DX-28</t>
  </si>
  <si>
    <t>срок изготовления 6-8 недель с момента оплаты</t>
  </si>
  <si>
    <t>Фирменный салон</t>
  </si>
  <si>
    <t>глухая</t>
  </si>
  <si>
    <r>
      <t xml:space="preserve">DN-101 </t>
    </r>
    <r>
      <rPr>
        <b/>
        <sz val="10"/>
        <color rgb="FFFF0000"/>
        <rFont val="Calibri"/>
        <family val="2"/>
        <charset val="204"/>
      </rPr>
      <t>Супер цена!</t>
    </r>
  </si>
  <si>
    <r>
      <t xml:space="preserve">DN-102 </t>
    </r>
    <r>
      <rPr>
        <b/>
        <sz val="10"/>
        <color rgb="FFFF0000"/>
        <rFont val="Calibri"/>
        <family val="2"/>
        <charset val="204"/>
      </rPr>
      <t>Супер цена!</t>
    </r>
  </si>
  <si>
    <t>Белый</t>
  </si>
  <si>
    <r>
      <t>DC-43</t>
    </r>
    <r>
      <rPr>
        <b/>
        <sz val="10"/>
        <color rgb="FFFF0000"/>
        <rFont val="Calibri"/>
        <family val="2"/>
        <charset val="204"/>
      </rPr>
      <t xml:space="preserve"> Супер цена!</t>
    </r>
  </si>
  <si>
    <r>
      <t xml:space="preserve">DC-70 </t>
    </r>
    <r>
      <rPr>
        <b/>
        <sz val="10"/>
        <color rgb="FFFF0000"/>
        <rFont val="Calibri"/>
        <family val="2"/>
        <charset val="204"/>
      </rPr>
      <t>Супер цена!</t>
    </r>
  </si>
  <si>
    <r>
      <t xml:space="preserve">DC-72 </t>
    </r>
    <r>
      <rPr>
        <b/>
        <sz val="10"/>
        <color rgb="FFFF0000"/>
        <rFont val="Calibri"/>
        <family val="2"/>
        <charset val="204"/>
      </rPr>
      <t>Супер цена!</t>
    </r>
  </si>
  <si>
    <r>
      <t xml:space="preserve">DC-73 </t>
    </r>
    <r>
      <rPr>
        <b/>
        <sz val="10"/>
        <color rgb="FFFF0000"/>
        <rFont val="Calibri"/>
        <family val="2"/>
        <charset val="204"/>
      </rPr>
      <t>Супер цена!</t>
    </r>
  </si>
  <si>
    <r>
      <t xml:space="preserve">DC-82 </t>
    </r>
    <r>
      <rPr>
        <b/>
        <sz val="10"/>
        <color rgb="FFFF0000"/>
        <rFont val="Calibri"/>
        <family val="2"/>
        <charset val="204"/>
      </rPr>
      <t>Супер цена!</t>
    </r>
  </si>
  <si>
    <r>
      <t xml:space="preserve">DC-83 </t>
    </r>
    <r>
      <rPr>
        <b/>
        <sz val="10"/>
        <color rgb="FFFF0000"/>
        <rFont val="Calibri"/>
        <family val="2"/>
        <charset val="204"/>
      </rPr>
      <t>Супер цена!</t>
    </r>
  </si>
  <si>
    <r>
      <t xml:space="preserve">DC-90 </t>
    </r>
    <r>
      <rPr>
        <b/>
        <sz val="10"/>
        <color rgb="FFFF0000"/>
        <rFont val="Calibri"/>
        <family val="2"/>
        <charset val="204"/>
      </rPr>
      <t>Супер цена!</t>
    </r>
  </si>
  <si>
    <r>
      <t xml:space="preserve">DC-92 </t>
    </r>
    <r>
      <rPr>
        <b/>
        <sz val="10"/>
        <color rgb="FFFF0000"/>
        <rFont val="Calibri"/>
        <family val="2"/>
        <charset val="204"/>
      </rPr>
      <t>Супер цена!</t>
    </r>
  </si>
  <si>
    <r>
      <t xml:space="preserve">DC-93 </t>
    </r>
    <r>
      <rPr>
        <b/>
        <sz val="10"/>
        <color rgb="FFFF0000"/>
        <rFont val="Calibri"/>
        <family val="2"/>
        <charset val="204"/>
      </rPr>
      <t>Супер цена!</t>
    </r>
  </si>
  <si>
    <r>
      <t xml:space="preserve">DC-12.1 </t>
    </r>
    <r>
      <rPr>
        <b/>
        <sz val="10"/>
        <color rgb="FFFF0000"/>
        <rFont val="Calibri"/>
        <family val="2"/>
        <charset val="204"/>
      </rPr>
      <t>Супер цена!</t>
    </r>
  </si>
  <si>
    <r>
      <t xml:space="preserve">DC-13.1 </t>
    </r>
    <r>
      <rPr>
        <b/>
        <sz val="10"/>
        <color rgb="FFFF0000"/>
        <rFont val="Calibri"/>
        <family val="2"/>
        <charset val="204"/>
      </rPr>
      <t>Супер цена!</t>
    </r>
  </si>
  <si>
    <t xml:space="preserve">   DC-12.2</t>
  </si>
  <si>
    <t>Конструктивные  элементы  двери  выполнены  из  композитного  мебельного щита  на  основе высококачественного соснового бруса и MDF. 
Модели DC - 13, укомплектованы белым художественным стеклом White Crystal.  
Модели DC - 13.2, 13.21 укомплектованы сатинированным стеклом с гравировкой Milling White, Milling Grey.</t>
  </si>
  <si>
    <t xml:space="preserve">Двери произведены по "бескромочной" технологии с использованием PUR-клея необратимой полимеризации.   
Модели DC -12 и 13 имеют классический багет и объемную филёнку. 
Модели DC - 12.2, 13.2, 13.21 имеют двухсоставной классический багет и объемную филенку. 
Остальные модели  имеют современный компланарный багет и объемную филёнку.                                                                                                             </t>
  </si>
  <si>
    <t xml:space="preserve">                       DC-122       </t>
  </si>
  <si>
    <t>Nevada Wood             ibis  Wood</t>
  </si>
  <si>
    <t xml:space="preserve">Nevada Wood </t>
  </si>
  <si>
    <r>
      <t>Двери произведены по "бескромочной" технологии с использованием PUR-клея необратимой полимеризации,</t>
    </r>
    <r>
      <rPr>
        <i/>
        <sz val="7.5"/>
        <rFont val="Century Gothic"/>
        <family val="2"/>
        <charset val="204"/>
      </rPr>
      <t xml:space="preserve"> стоевой профиль без пустот.</t>
    </r>
    <r>
      <rPr>
        <i/>
        <sz val="7.5"/>
        <color theme="1"/>
        <rFont val="Century Gothic"/>
        <family val="2"/>
        <charset val="204"/>
      </rPr>
      <t xml:space="preserve"> Толщина филёнки: модель DN-2 - 36 мм., 
</t>
    </r>
  </si>
  <si>
    <t xml:space="preserve">Двери произведены по "бескромочной" технологии с использованием PUR-клея необратимой полимеризации.   
Модели DC -12  имеет классический багет и объемную филёнку. 
Остальные модели  имеют современный компланарный багет и объемную филёнку.                                                                                                             </t>
  </si>
  <si>
    <r>
      <t xml:space="preserve">DC-12 </t>
    </r>
    <r>
      <rPr>
        <b/>
        <sz val="10"/>
        <color rgb="FFFF0000"/>
        <rFont val="Calibri"/>
        <family val="2"/>
        <charset val="204"/>
        <scheme val="minor"/>
      </rPr>
      <t>Супер цена!</t>
    </r>
  </si>
  <si>
    <r>
      <t xml:space="preserve">DC-122 </t>
    </r>
    <r>
      <rPr>
        <b/>
        <sz val="10"/>
        <color rgb="FFFF0000"/>
        <rFont val="Calibri"/>
        <family val="2"/>
        <charset val="204"/>
        <scheme val="minor"/>
      </rPr>
      <t>Супер цена!</t>
    </r>
  </si>
  <si>
    <r>
      <t xml:space="preserve">DX-230 </t>
    </r>
    <r>
      <rPr>
        <b/>
        <sz val="10"/>
        <color rgb="FFFF0000"/>
        <rFont val="Calibri"/>
        <family val="2"/>
        <charset val="204"/>
        <scheme val="minor"/>
      </rPr>
      <t>Супер цена!</t>
    </r>
  </si>
  <si>
    <r>
      <t xml:space="preserve">DX-28 </t>
    </r>
    <r>
      <rPr>
        <b/>
        <sz val="10"/>
        <color rgb="FFFF0000"/>
        <rFont val="Calibri"/>
        <family val="2"/>
        <charset val="204"/>
        <scheme val="minor"/>
      </rPr>
      <t>Супер цена!</t>
    </r>
  </si>
  <si>
    <r>
      <t xml:space="preserve">Porta V 10 </t>
    </r>
    <r>
      <rPr>
        <b/>
        <sz val="10"/>
        <color rgb="FFFF0000"/>
        <rFont val="Calibri"/>
        <family val="2"/>
        <charset val="204"/>
      </rPr>
      <t>Супер цена!</t>
    </r>
  </si>
  <si>
    <r>
      <t xml:space="preserve">Porta V 11 </t>
    </r>
    <r>
      <rPr>
        <b/>
        <sz val="10"/>
        <color rgb="FFFF0000"/>
        <rFont val="Calibri"/>
        <family val="2"/>
        <charset val="204"/>
      </rPr>
      <t>Супер цена!</t>
    </r>
  </si>
  <si>
    <t>РАСПРОДАЖА</t>
  </si>
  <si>
    <t>ВЕРНУТЬСЯ К СОДЕРЖАНИЮ</t>
  </si>
  <si>
    <t xml:space="preserve">Конструктивные  элементы  двери  выполнены  из  композитного  мебельного щита  на  основе высококачественного соснового бруса и MDF. </t>
  </si>
  <si>
    <t>Покрытие на основе полипропилена. Экологичны, устойчивы к повреждениям, не выцветают со временем.</t>
  </si>
  <si>
    <t xml:space="preserve">Двери произведены по "бескромочной" технологии с использованием PUR-клея необратимой полимеризации.   </t>
  </si>
  <si>
    <t>Geometrica</t>
  </si>
  <si>
    <t>HartWood (White/Grey, Silver, Platinum)</t>
  </si>
  <si>
    <t>White/Grey</t>
  </si>
  <si>
    <t>Silver</t>
  </si>
  <si>
    <t>Platinum</t>
  </si>
  <si>
    <t>DM-2</t>
  </si>
  <si>
    <t>Мат Хром</t>
  </si>
  <si>
    <r>
      <t>600/700/800/</t>
    </r>
    <r>
      <rPr>
        <sz val="8"/>
        <rFont val="Calibri"/>
        <family val="2"/>
        <charset val="204"/>
      </rPr>
      <t>*2000</t>
    </r>
    <r>
      <rPr>
        <sz val="11"/>
        <color theme="1"/>
        <rFont val="Calibri"/>
        <family val="2"/>
        <charset val="204"/>
        <scheme val="minor"/>
      </rPr>
      <t/>
    </r>
  </si>
  <si>
    <t>DM-3</t>
  </si>
  <si>
    <t>DM-4</t>
  </si>
  <si>
    <t xml:space="preserve">Полотна шириной 900 мм +5% </t>
  </si>
  <si>
    <t>HartWood</t>
  </si>
  <si>
    <t>Складская программа</t>
  </si>
  <si>
    <t>Изготовление невозможно</t>
  </si>
  <si>
    <t>Айс</t>
  </si>
  <si>
    <t>Крим</t>
  </si>
  <si>
    <t>РM-1</t>
  </si>
  <si>
    <t>Отсутсвует</t>
  </si>
  <si>
    <t>РM-2</t>
  </si>
  <si>
    <t>РM-6</t>
  </si>
  <si>
    <t>DM-1</t>
  </si>
  <si>
    <t>ПВХ, ПЭТ</t>
  </si>
  <si>
    <t>2070*80*26</t>
  </si>
  <si>
    <t>2070*100*10</t>
  </si>
  <si>
    <t>2070*150*10</t>
  </si>
  <si>
    <t>Коробка телескопическая МДФ (ПЭТ)</t>
  </si>
  <si>
    <t>Наличник телескопический МДФ (ПЭТ)</t>
  </si>
  <si>
    <t>Добор телескопический 100 МДФ (ПЭТ)</t>
  </si>
  <si>
    <t>Добор телескопический 150 МДФ (ПЭТ)</t>
  </si>
  <si>
    <t>КМ-1</t>
  </si>
  <si>
    <t>КМ-2</t>
  </si>
  <si>
    <t>KM-3</t>
  </si>
  <si>
    <t>ПЭТ</t>
  </si>
  <si>
    <t>CONTUR</t>
  </si>
  <si>
    <t>ЭкоШпон (Белый, Дуб Вайт, Дуб Плато)</t>
  </si>
  <si>
    <t>KX32</t>
  </si>
  <si>
    <t>KX42</t>
  </si>
  <si>
    <t>KX52</t>
  </si>
  <si>
    <t>KX72</t>
  </si>
  <si>
    <t>MX2</t>
  </si>
  <si>
    <t>черный лак</t>
  </si>
  <si>
    <t>MX5</t>
  </si>
  <si>
    <t>MX10</t>
  </si>
  <si>
    <t>MX12</t>
  </si>
  <si>
    <t>NX8</t>
  </si>
  <si>
    <t>матовое</t>
  </si>
  <si>
    <t>NX9</t>
  </si>
  <si>
    <t>2100*70*32</t>
  </si>
  <si>
    <t>2070*200*10</t>
  </si>
  <si>
    <t>Притворная планка МДФ</t>
  </si>
  <si>
    <t>2070*30*8</t>
  </si>
  <si>
    <t>Экошпон на основе ПВХ. Экологичны, устойчивы к повреждениям, не выцветают со временем.</t>
  </si>
  <si>
    <t>STARK</t>
  </si>
  <si>
    <t>ST1</t>
  </si>
  <si>
    <t>Бьянко</t>
  </si>
  <si>
    <t>Капучино</t>
  </si>
  <si>
    <t xml:space="preserve">Бетон белый  </t>
  </si>
  <si>
    <t>600/700/800/*2000</t>
  </si>
  <si>
    <t xml:space="preserve"> Бетон темный</t>
  </si>
  <si>
    <t>ST2</t>
  </si>
  <si>
    <t>ST3</t>
  </si>
  <si>
    <t>ST4</t>
  </si>
  <si>
    <t>ST5</t>
  </si>
  <si>
    <t>ST8</t>
  </si>
  <si>
    <t>2070*30</t>
  </si>
  <si>
    <t>Замена на черное стекло</t>
  </si>
  <si>
    <t>Все детали выполнены из массива сосны. Брус влажностью не более 9%. Щиты: метод холодного прессования срощенного на минишип бруса из сосны. Экологически чистый клей на водной основе.</t>
  </si>
  <si>
    <t>3-х слойное покрытие лаком HELIOS.</t>
  </si>
  <si>
    <t>В НЕОКРАШЕННЫХ моделях массива сосны, перед нанесением лакокрасочного материала обязательно нанесение грунта.</t>
  </si>
  <si>
    <t>МАССИВ СОСНЫ</t>
  </si>
  <si>
    <t>Массив Сосны</t>
  </si>
  <si>
    <t>ЧО ВЕГА 5</t>
  </si>
  <si>
    <t xml:space="preserve">Светлый Орех Темный Орех </t>
  </si>
  <si>
    <t xml:space="preserve">Белый </t>
  </si>
  <si>
    <t>Неокрашенный</t>
  </si>
  <si>
    <t>ЧО ВЕГА 9</t>
  </si>
  <si>
    <t>ДГ Модель №7</t>
  </si>
  <si>
    <t>Светлый Лак      Темный Лак</t>
  </si>
  <si>
    <t>600*2000</t>
  </si>
  <si>
    <t>700*2000</t>
  </si>
  <si>
    <t>Светлый Орех</t>
  </si>
  <si>
    <t>2080*75*33</t>
  </si>
  <si>
    <t>Темный Орех</t>
  </si>
  <si>
    <t>2080*70*40</t>
  </si>
  <si>
    <t>2150*70*10</t>
  </si>
  <si>
    <t>2100*70*10</t>
  </si>
  <si>
    <t>Добор прямой</t>
  </si>
  <si>
    <t>2100*125*13</t>
  </si>
  <si>
    <t>2040*110*15</t>
  </si>
  <si>
    <t>2100*30*12</t>
  </si>
  <si>
    <t>ВЕРНУТЬСЯ В СОДЕРЖАНИЕ</t>
  </si>
  <si>
    <r>
      <t xml:space="preserve">Дверь произведена с использованием PUR-клея необратимой полимеризаци. По периметру двери алюминиевая кромка.
</t>
    </r>
    <r>
      <rPr>
        <b/>
        <sz val="10"/>
        <rFont val="Century Gothic"/>
        <family val="2"/>
        <charset val="204"/>
      </rPr>
      <t>Полотна укомплектованы магнитным замком (в цвет кромки) для легкого и практически бесшумного закрывания и петлями krona koblenz kubika K6360</t>
    </r>
  </si>
  <si>
    <t xml:space="preserve">Porta Invisible Праймер White </t>
  </si>
  <si>
    <t>под покраску</t>
  </si>
  <si>
    <t xml:space="preserve">Алюминиевая кромка с 4-х сторон мат. хром </t>
  </si>
  <si>
    <t>4AB Праймер White</t>
  </si>
  <si>
    <t xml:space="preserve">4A Праймер White </t>
  </si>
  <si>
    <t>DZ Invizible</t>
  </si>
  <si>
    <t>Дилер Комплект</t>
  </si>
  <si>
    <r>
      <t xml:space="preserve">Porta Invisible 4A Праймер White 
(магнитый замок в комплекте) </t>
    </r>
    <r>
      <rPr>
        <b/>
        <sz val="11"/>
        <color rgb="FFFF0000"/>
        <rFont val="Calibri"/>
        <family val="2"/>
        <charset val="204"/>
      </rPr>
      <t>Супер цена!</t>
    </r>
  </si>
  <si>
    <t>Под покраску</t>
  </si>
  <si>
    <r>
      <t>600/700/800/</t>
    </r>
    <r>
      <rPr>
        <sz val="8"/>
        <color rgb="FFFF0000"/>
        <rFont val="Calibri"/>
        <family val="2"/>
        <charset val="204"/>
      </rPr>
      <t>900</t>
    </r>
    <r>
      <rPr>
        <sz val="8"/>
        <rFont val="Calibri"/>
        <family val="2"/>
        <charset val="204"/>
      </rPr>
      <t>*
2300</t>
    </r>
  </si>
  <si>
    <r>
      <t xml:space="preserve">Porta Invisible 4AB Праймер White 
(магнитый замок в комплекте) </t>
    </r>
    <r>
      <rPr>
        <b/>
        <sz val="11"/>
        <color rgb="FFFF0000"/>
        <rFont val="Calibri"/>
        <family val="2"/>
        <charset val="204"/>
      </rPr>
      <t>Супер цена!</t>
    </r>
  </si>
  <si>
    <r>
      <t xml:space="preserve">Porta Invisible Reverse 4A Праймер White
(магнитый замок в комплекте) </t>
    </r>
    <r>
      <rPr>
        <b/>
        <sz val="11"/>
        <color rgb="FFFF0000"/>
        <rFont val="Calibri"/>
        <family val="2"/>
        <charset val="204"/>
      </rPr>
      <t>Супер цена!</t>
    </r>
  </si>
  <si>
    <r>
      <t xml:space="preserve">Porta Invisible Reverse 4AB Праймер White 
(магнитый замок в комплекте) </t>
    </r>
    <r>
      <rPr>
        <b/>
        <sz val="11"/>
        <color rgb="FFFF0000"/>
        <rFont val="Calibri"/>
        <family val="2"/>
        <charset val="204"/>
      </rPr>
      <t>Супер цена!</t>
    </r>
  </si>
  <si>
    <t>Invisible GAMMA</t>
  </si>
  <si>
    <t xml:space="preserve">                                                       под покраску                                                                                                                                                               СХЕМА ОТКРЫВАНИЯ</t>
  </si>
  <si>
    <t xml:space="preserve">           Invisible 42 мм                                                          Invisible 42 мм</t>
  </si>
  <si>
    <t xml:space="preserve">Invisible 42мм  </t>
  </si>
  <si>
    <t>Открывание</t>
  </si>
  <si>
    <t xml:space="preserve">Invisible 42мм
</t>
  </si>
  <si>
    <t>AL мат. хром</t>
  </si>
  <si>
    <t xml:space="preserve"> 600/700/800*2000</t>
  </si>
  <si>
    <t>600/700/800*
2100</t>
  </si>
  <si>
    <t>600/700/800*
2300</t>
  </si>
  <si>
    <t xml:space="preserve">Invisible Reverse 42мм 
</t>
  </si>
  <si>
    <t xml:space="preserve">Invisible Reverse 42мм
</t>
  </si>
  <si>
    <t>комп 2,5 шт.</t>
  </si>
  <si>
    <t>2100/900-59*44</t>
  </si>
  <si>
    <t>2400/900-59*44</t>
  </si>
  <si>
    <t>2850/900-59*44</t>
  </si>
  <si>
    <t>2950/900-59*44</t>
  </si>
  <si>
    <t>2100/900-42*44</t>
  </si>
  <si>
    <t>2400/900-42*44</t>
  </si>
  <si>
    <t>2850/900-42*44</t>
  </si>
  <si>
    <t>2950/900-42*44</t>
  </si>
  <si>
    <t>Магнитный замок Vantage MC96 под фиксатор</t>
  </si>
  <si>
    <t>Магнитный замок Vantage МC96 под фиксатор</t>
  </si>
  <si>
    <t xml:space="preserve">Скрытые петли  Armadillo U3D2000 </t>
  </si>
  <si>
    <t>Скрытые петли  Armadillo U3D3000 под revers</t>
  </si>
  <si>
    <t>Дополнительные опции</t>
  </si>
  <si>
    <t>0% наценки</t>
  </si>
  <si>
    <t xml:space="preserve"> + 20% к стандартному полотну</t>
  </si>
  <si>
    <t>Врезка котоход</t>
  </si>
  <si>
    <t>Врезка вентрешетки</t>
  </si>
  <si>
    <t>Врезка стабилизатора</t>
  </si>
  <si>
    <t>КОНСТРУКТИВ ПОЛОТЕН</t>
  </si>
  <si>
    <t>КОНСТРУКТИВ КОРОБА</t>
  </si>
  <si>
    <t>Стронг черный/Шампань</t>
  </si>
  <si>
    <t>кромка ABS черная с 4-х сторон</t>
  </si>
  <si>
    <t>кромка ABS черная с 2-х сторон</t>
  </si>
  <si>
    <t>ПЭТ (Айс, Крим)</t>
  </si>
  <si>
    <t xml:space="preserve">Коробка телескопическая МДФ </t>
  </si>
  <si>
    <t xml:space="preserve">Наличник телескопический МДФ </t>
  </si>
  <si>
    <t xml:space="preserve">Добор телескопический 100 МДФ </t>
  </si>
  <si>
    <t xml:space="preserve">Добор телескопический 150 МДФ </t>
  </si>
  <si>
    <t>Экошпон (Стронг черный, Шампань)</t>
  </si>
  <si>
    <t xml:space="preserve">   DZ-50 B </t>
  </si>
  <si>
    <t xml:space="preserve">            DZ-50.1 B</t>
  </si>
  <si>
    <t xml:space="preserve">       DN-7</t>
  </si>
  <si>
    <t xml:space="preserve">   DN-8            DN-101         DN-102</t>
  </si>
  <si>
    <t xml:space="preserve">       DN-122            DC-12.1           DC-13.1</t>
  </si>
  <si>
    <t xml:space="preserve">             DC-1</t>
  </si>
  <si>
    <t xml:space="preserve">        ibis  Wood</t>
  </si>
  <si>
    <t>серия DC и DX</t>
  </si>
  <si>
    <t xml:space="preserve"> (Светлый лак, Темный лак, Светлый Орех, Темный Орех, Белый, Венге, Коньяк, Неокрашенный)</t>
  </si>
  <si>
    <t>ДГ Модель №5</t>
  </si>
  <si>
    <t>Коньяк</t>
  </si>
  <si>
    <t>ДГ Модель №11</t>
  </si>
  <si>
    <t>Темный Лак</t>
  </si>
  <si>
    <t>ДГ Модель №16</t>
  </si>
  <si>
    <t>ЧО Вега 6</t>
  </si>
  <si>
    <t>ЧО Вега 8</t>
  </si>
  <si>
    <t>ЧО Вега 9</t>
  </si>
  <si>
    <t>ДО Модель №7</t>
  </si>
  <si>
    <t>Темный Лак      Светлый Лак</t>
  </si>
  <si>
    <t>ДГ Модель №7 с рамкой</t>
  </si>
  <si>
    <t>Светлый Орех Темный Орех</t>
  </si>
  <si>
    <t>ДО Модель №5</t>
  </si>
  <si>
    <t>ДО Модель №11</t>
  </si>
  <si>
    <t>ДО Модель №16</t>
  </si>
  <si>
    <t>Коробка плоская</t>
  </si>
  <si>
    <t>2150*70*16</t>
  </si>
  <si>
    <t>2000*40*12</t>
  </si>
  <si>
    <t>Венге</t>
  </si>
  <si>
    <t xml:space="preserve">Все детали выполнены из массива ольхи. </t>
  </si>
  <si>
    <t>В цвете БЕЛЫЙ - телескопический погонаж.</t>
  </si>
  <si>
    <t>Метод холодного прессования срощенного на минишип бруса из ольхи. Экологически чистый клей на водной основе.</t>
  </si>
  <si>
    <t>МАССИВ ОЛЬХИ</t>
  </si>
  <si>
    <t xml:space="preserve">Белый         </t>
  </si>
  <si>
    <t xml:space="preserve">Белый              </t>
  </si>
  <si>
    <t xml:space="preserve"> (Белый, Венге, Медовый Орех, Античный Орех, Бренди)</t>
  </si>
  <si>
    <t>Версаль ДО</t>
  </si>
  <si>
    <t>Версаль ДГ</t>
  </si>
  <si>
    <t>Виола ДГ</t>
  </si>
  <si>
    <t>Виола ДО</t>
  </si>
  <si>
    <t>да</t>
  </si>
  <si>
    <t>нет</t>
  </si>
  <si>
    <t xml:space="preserve">Венеция ДО </t>
  </si>
  <si>
    <t>Венеция ДГ</t>
  </si>
  <si>
    <t>Аура 1 ДО</t>
  </si>
  <si>
    <t>Аура 2 ДО</t>
  </si>
  <si>
    <t>Премьер ЧО</t>
  </si>
  <si>
    <t>Премьер ДО</t>
  </si>
  <si>
    <t xml:space="preserve">Лео ДО </t>
  </si>
  <si>
    <t>Лео ДГ</t>
  </si>
  <si>
    <t>Шарден ДО</t>
  </si>
  <si>
    <t>Шарден ДГ</t>
  </si>
  <si>
    <t xml:space="preserve">Валенсия ДО </t>
  </si>
  <si>
    <t>Валенсия ДГ</t>
  </si>
  <si>
    <t>Элегия ДО</t>
  </si>
  <si>
    <t>Элегия ДГ</t>
  </si>
  <si>
    <t>900*2000</t>
  </si>
  <si>
    <t>Массив Ольхи</t>
  </si>
  <si>
    <t>Фирменый салон</t>
  </si>
  <si>
    <t>Бренди</t>
  </si>
  <si>
    <t>Медовый Орех</t>
  </si>
  <si>
    <t>Античный Орех</t>
  </si>
  <si>
    <t xml:space="preserve">Венге           Бренди          Медовый Орех Античный Орех </t>
  </si>
  <si>
    <t>Наличник полукруглый</t>
  </si>
  <si>
    <t>Сонома светлый</t>
  </si>
  <si>
    <t>Сонома грей</t>
  </si>
  <si>
    <t>Бетон светлый</t>
  </si>
  <si>
    <t xml:space="preserve">Бетон темный  </t>
  </si>
  <si>
    <t xml:space="preserve"> Бетон белый</t>
  </si>
  <si>
    <t>Белый                                                      Дуб Вайт                                                Дуб Плато</t>
  </si>
  <si>
    <t xml:space="preserve">Белый                                                                    </t>
  </si>
  <si>
    <t>Ваниль                                                 Грей                                                                                          Дуб Форест</t>
  </si>
  <si>
    <t xml:space="preserve">Щитовая дверь высокой прочности, которую обеспечивает жесткий тамбурат с малым размером
ячейки и плита МДФ EGGER (на 33% толще обычной). </t>
  </si>
  <si>
    <t xml:space="preserve">Грунтованное полотно, обеспечивающая идеальную основу для последующего нанесения всех видов красок и лаков. 
</t>
  </si>
  <si>
    <t>Петли и замок комплектуются отдельно (см. строку фурнитура)</t>
  </si>
  <si>
    <t>Схема открывания</t>
  </si>
  <si>
    <t>ОПТ</t>
  </si>
  <si>
    <t>600/700/800*2200</t>
  </si>
  <si>
    <t xml:space="preserve">Cкрытый короб LT </t>
  </si>
  <si>
    <t>2350-2700 (L / R)</t>
  </si>
  <si>
    <t>2750-2800 (L / R)</t>
  </si>
  <si>
    <t xml:space="preserve">Cкрытый короб Revers СL </t>
  </si>
  <si>
    <t>Матовый хром, Черные</t>
  </si>
  <si>
    <t>Золото</t>
  </si>
  <si>
    <t>Шумоизоляция фибролитовой плитой (противопожарная)</t>
  </si>
  <si>
    <t>Наполнение белтермо (шумоизоляция)</t>
  </si>
  <si>
    <t xml:space="preserve">Invisible </t>
  </si>
  <si>
    <t xml:space="preserve">Invisible Reverse </t>
  </si>
  <si>
    <t>Алюминиевая кромка с 3-х сторон черного цвета</t>
  </si>
  <si>
    <t xml:space="preserve">Алюминиевая кромка с 3-х сторон мат. хром </t>
  </si>
  <si>
    <t xml:space="preserve">           Invisible 59 мм                                                          Invisible 59 мм</t>
  </si>
  <si>
    <t xml:space="preserve">Invisible 59мм  </t>
  </si>
  <si>
    <t xml:space="preserve">Invisible 59мм
</t>
  </si>
  <si>
    <t>600/700/800*2200/2300</t>
  </si>
  <si>
    <t xml:space="preserve">Invisible Reverse 59мм 
</t>
  </si>
  <si>
    <t xml:space="preserve">Invisible Reverse 59мм
</t>
  </si>
  <si>
    <t xml:space="preserve">Cкрытый короб Revers LT </t>
  </si>
  <si>
    <t>Invisible GAMMA Зеркало</t>
  </si>
  <si>
    <t>Алюминиевая кромка с 4-х сторон грунт/зеркало</t>
  </si>
  <si>
    <t>Алюминиевая кромка с 4-х сторон зеркало/грунт</t>
  </si>
  <si>
    <t>Алюминиевая кромка с 4-х сторон зеркало/зеркало</t>
  </si>
  <si>
    <t>Алюминиевая кромка с 4-х сторон зеркало/зеркало revers</t>
  </si>
  <si>
    <t>Грунт/Зеркало, Зеркало/Грунт</t>
  </si>
  <si>
    <t>Зеркало/Зеркало</t>
  </si>
  <si>
    <t xml:space="preserve"> Зеркало/Грунт</t>
  </si>
  <si>
    <t xml:space="preserve">Cкрытый короб ST </t>
  </si>
  <si>
    <t xml:space="preserve">Cкрытый короб Revers CL </t>
  </si>
  <si>
    <t>Скрытые петли Morelli CH-01</t>
  </si>
  <si>
    <t>Cкрытый короб ST</t>
  </si>
  <si>
    <t>Алюминиевая кромка с 3-х сторон грунт/зеркало</t>
  </si>
  <si>
    <t>Алюминиевая кромка с 3-х сторон зеркало/грунт</t>
  </si>
  <si>
    <t>Алюминиевая кромка с 3-х сторон зеркало/зеркало</t>
  </si>
  <si>
    <t>Алюминиевая кромка с 3-х сторон зеркало/зеркало revers</t>
  </si>
  <si>
    <t xml:space="preserve">Cкрытый короб Revers ST </t>
  </si>
  <si>
    <t>Cкрытый короб Revers ST</t>
  </si>
  <si>
    <t>Прайс по доставке</t>
  </si>
  <si>
    <t>Наименование услуги</t>
  </si>
  <si>
    <t>Условие</t>
  </si>
  <si>
    <r>
      <t>Срок</t>
    </r>
    <r>
      <rPr>
        <b/>
        <sz val="10"/>
        <color rgb="FFFF0000"/>
        <rFont val="Calibri"/>
        <family val="2"/>
        <charset val="204"/>
        <scheme val="minor"/>
      </rPr>
      <t>**</t>
    </r>
  </si>
  <si>
    <t>Стоимость</t>
  </si>
  <si>
    <t>Компенсация от объема в месяц</t>
  </si>
  <si>
    <t>Зона доставки</t>
  </si>
  <si>
    <t>Описание зоны доставки</t>
  </si>
  <si>
    <t>Зона 1</t>
  </si>
  <si>
    <t>По г. Москве в пределах МКАД</t>
  </si>
  <si>
    <t>До торговой точки</t>
  </si>
  <si>
    <t>В течении недели</t>
  </si>
  <si>
    <t>1 500 руб. (от 200 000 руб. Бесплатно)</t>
  </si>
  <si>
    <t>от 350 000руб. в месяц</t>
  </si>
  <si>
    <t>Зона 2</t>
  </si>
  <si>
    <t>Доставка по гг. Долгопрудный, Мытищи, Королев, Балашиха, Реутов, Железнодорожный, Люберцы, Дзержинский, Видное, Одинцово, Красногорск, Химки; п. Московский, п. Коммунарка</t>
  </si>
  <si>
    <t>2 000 руб. (от 200 000 руб. Бесплатно)</t>
  </si>
  <si>
    <t>от 375 000руб. в месяц</t>
  </si>
  <si>
    <t>Зона 3</t>
  </si>
  <si>
    <t>От зоны 2 в пределах ЦКАД</t>
  </si>
  <si>
    <t>2 500 руб. (от 200 000 руб. Бесплатно)</t>
  </si>
  <si>
    <t>от 400 000руб. в месяц</t>
  </si>
  <si>
    <t>Зона 4</t>
  </si>
  <si>
    <t>От ЦКАД в пределах 50 км</t>
  </si>
  <si>
    <t>3 500 руб. (от 200 000 руб. Бесплатно)</t>
  </si>
  <si>
    <t>от 450 000руб. в месяц</t>
  </si>
  <si>
    <t>Зона 5</t>
  </si>
  <si>
    <t>МО. Не вошедшая в зоны 1-4</t>
  </si>
  <si>
    <t>4 000 руб. + 50 руб./км. (от 200 000 руб. Бесплатно)</t>
  </si>
  <si>
    <t xml:space="preserve">Компенсация не предусмотрена
</t>
  </si>
  <si>
    <t>Вне зоны</t>
  </si>
  <si>
    <t>Доставка в регионы ЦФО</t>
  </si>
  <si>
    <t>По запросу</t>
  </si>
  <si>
    <t>До 200 000 руб. Самовывоз (оказываем помощь в поиске ТС)       От 200 000 руб. Бесплатно</t>
  </si>
  <si>
    <t>До зоны 2</t>
  </si>
  <si>
    <t>Доставка до ТК</t>
  </si>
  <si>
    <t xml:space="preserve">До ТК </t>
  </si>
  <si>
    <t>БЕСПЛАТНО</t>
  </si>
  <si>
    <r>
      <rPr>
        <b/>
        <sz val="10"/>
        <color rgb="FFFF0000"/>
        <rFont val="Calibri"/>
        <family val="2"/>
        <charset val="204"/>
        <scheme val="minor"/>
      </rPr>
      <t>**</t>
    </r>
    <r>
      <rPr>
        <sz val="10"/>
        <color rgb="FF000000"/>
        <rFont val="Arial"/>
        <family val="2"/>
        <charset val="204"/>
      </rPr>
      <t xml:space="preserve">Срок доставки товара указан ориентировочный, более точную информацию уточняйте у своего менеджера                                               </t>
    </r>
  </si>
  <si>
    <t>Прайс по врезке</t>
  </si>
  <si>
    <t>Ед.измерения.</t>
  </si>
  <si>
    <t>Цена</t>
  </si>
  <si>
    <t>Врезка петли AGB Eclipse 3.0 в полотно и короб</t>
  </si>
  <si>
    <t>1 шт.</t>
  </si>
  <si>
    <t>450 руб.</t>
  </si>
  <si>
    <t>Врезка петли AGB Eclipse 3.0 в полотно (алюм. кромка) и короб</t>
  </si>
  <si>
    <t>750 руб.</t>
  </si>
  <si>
    <t>Врезка замка 196 (AGB, BORDER, LOCKit)</t>
  </si>
  <si>
    <t>400 руб.</t>
  </si>
  <si>
    <t>Врезка замка (алюм. кромка) 196 (AGB, BORDER, LOCKit)</t>
  </si>
  <si>
    <t>700 руб.</t>
  </si>
  <si>
    <t>Врезка замка 196 (AGB, BORDER, LOCKit) и петли AGB Eclipse 3.0 (2шт) в полотно и короб</t>
  </si>
  <si>
    <t>1 комплект</t>
  </si>
  <si>
    <t>1 300 руб.</t>
  </si>
  <si>
    <t>Врезка замка 196 (AGB, BORDER, LOCKit) и петли AGB Eclipse 3.0 (2шт) в полотно (алюм.кромка) и короб</t>
  </si>
  <si>
    <t>2 200 руб.</t>
  </si>
  <si>
    <t>Переупаковка полотна</t>
  </si>
  <si>
    <t>500 руб.</t>
  </si>
  <si>
    <t>Врезка компланарного погоножа не осуществляется</t>
  </si>
  <si>
    <t>Врезка полотен DC-12 - DC-13.21 (все модели с накладным багетом) не осуществляется</t>
  </si>
  <si>
    <r>
      <t xml:space="preserve">Прайс-лист на входные двери </t>
    </r>
    <r>
      <rPr>
        <b/>
        <sz val="11"/>
        <rFont val="Calibri"/>
        <family val="2"/>
        <charset val="204"/>
        <scheme val="minor"/>
      </rPr>
      <t>STALLER</t>
    </r>
    <r>
      <rPr>
        <sz val="11"/>
        <rFont val="Calibri"/>
        <family val="2"/>
        <charset val="204"/>
        <scheme val="minor"/>
      </rPr>
      <t/>
    </r>
  </si>
  <si>
    <t>Розница</t>
  </si>
  <si>
    <t xml:space="preserve">Акустика </t>
  </si>
  <si>
    <r>
      <t>Отделка снаружи:</t>
    </r>
    <r>
      <rPr>
        <sz val="8"/>
        <color theme="1"/>
        <rFont val="Calibri"/>
        <family val="2"/>
        <charset val="204"/>
        <scheme val="minor"/>
      </rPr>
      <t xml:space="preserve"> МДФ влагостойкий 16мм, Эмаль TSBR 7021 (серая)+Lacobel черный. ЮР-16</t>
    </r>
    <r>
      <rPr>
        <b/>
        <sz val="8"/>
        <color theme="1"/>
        <rFont val="Calibri"/>
        <family val="2"/>
        <charset val="204"/>
        <scheme val="minor"/>
      </rPr>
      <t xml:space="preserve">
Отделка внутри: </t>
    </r>
    <r>
      <rPr>
        <sz val="8"/>
        <color theme="1"/>
        <rFont val="Calibri"/>
        <family val="2"/>
        <charset val="204"/>
        <scheme val="minor"/>
      </rPr>
      <t>МДФ  влагостойкий 16мм, Эмаль RAL 9003 (белая). ЮР-17</t>
    </r>
    <r>
      <rPr>
        <b/>
        <sz val="8"/>
        <color theme="1"/>
        <rFont val="Calibri"/>
        <family val="2"/>
        <charset val="204"/>
        <scheme val="minor"/>
      </rPr>
      <t xml:space="preserve">
Толщина металла: 1,5 мм – коробка, 1,5 мм – полотно
Цвет покрытия коробки: </t>
    </r>
    <r>
      <rPr>
        <sz val="8"/>
        <color theme="1"/>
        <rFont val="Calibri"/>
        <family val="2"/>
        <charset val="204"/>
        <scheme val="minor"/>
      </rPr>
      <t xml:space="preserve">муар чёрный  </t>
    </r>
    <r>
      <rPr>
        <b/>
        <sz val="8"/>
        <color theme="1"/>
        <rFont val="Calibri"/>
        <family val="2"/>
        <charset val="204"/>
        <scheme val="minor"/>
      </rPr>
      <t xml:space="preserve">Утеплитель: </t>
    </r>
    <r>
      <rPr>
        <sz val="8"/>
        <color theme="1"/>
        <rFont val="Calibri"/>
        <family val="2"/>
        <charset val="204"/>
        <scheme val="minor"/>
      </rPr>
      <t>минеральная вата KNAUF</t>
    </r>
    <r>
      <rPr>
        <b/>
        <sz val="8"/>
        <color theme="1"/>
        <rFont val="Calibri"/>
        <family val="2"/>
        <charset val="204"/>
        <scheme val="minor"/>
      </rPr>
      <t xml:space="preserve">
Уплотнитель: </t>
    </r>
    <r>
      <rPr>
        <sz val="8"/>
        <color theme="1"/>
        <rFont val="Calibri"/>
        <family val="2"/>
        <charset val="204"/>
        <scheme val="minor"/>
      </rPr>
      <t>3 контура уплотнения (полотно 2 контура профиль Е, коробка 1 контур Шлегель)</t>
    </r>
    <r>
      <rPr>
        <b/>
        <sz val="8"/>
        <color theme="1"/>
        <rFont val="Calibri"/>
        <family val="2"/>
        <charset val="204"/>
        <scheme val="minor"/>
      </rPr>
      <t xml:space="preserve">
Опции: </t>
    </r>
    <r>
      <rPr>
        <sz val="8"/>
        <color theme="1"/>
        <rFont val="Calibri"/>
        <family val="2"/>
        <charset val="204"/>
        <scheme val="minor"/>
      </rPr>
      <t>безмолдинговая, беззазорная:</t>
    </r>
    <r>
      <rPr>
        <b/>
        <sz val="8"/>
        <color theme="1"/>
        <rFont val="Calibri"/>
        <family val="2"/>
        <charset val="204"/>
        <scheme val="minor"/>
      </rPr>
      <t xml:space="preserve"> Наличник: прямой 
Замок верхний: </t>
    </r>
    <r>
      <rPr>
        <sz val="8"/>
        <color theme="1"/>
        <rFont val="Calibri"/>
        <family val="2"/>
        <charset val="204"/>
        <scheme val="minor"/>
      </rPr>
      <t>Kale 257L, 3 класс</t>
    </r>
    <r>
      <rPr>
        <b/>
        <sz val="8"/>
        <color theme="1"/>
        <rFont val="Calibri"/>
        <family val="2"/>
        <charset val="204"/>
        <scheme val="minor"/>
      </rPr>
      <t xml:space="preserve">
Замок нижний: </t>
    </r>
    <r>
      <rPr>
        <sz val="8"/>
        <color theme="1"/>
        <rFont val="Calibri"/>
        <family val="2"/>
        <charset val="204"/>
        <scheme val="minor"/>
      </rPr>
      <t>Kale 252R, 4 класс, броненакладка DEF, цилиндр Dorma хром.</t>
    </r>
    <r>
      <rPr>
        <b/>
        <sz val="8"/>
        <color theme="1"/>
        <rFont val="Calibri"/>
        <family val="2"/>
        <charset val="204"/>
        <scheme val="minor"/>
      </rPr>
      <t xml:space="preserve">
Ручка: </t>
    </r>
    <r>
      <rPr>
        <sz val="8"/>
        <color theme="1"/>
        <rFont val="Calibri"/>
        <family val="2"/>
        <charset val="204"/>
        <scheme val="minor"/>
      </rPr>
      <t>TOR (черная или хром, квадратная)</t>
    </r>
    <r>
      <rPr>
        <b/>
        <sz val="8"/>
        <color theme="1"/>
        <rFont val="Calibri"/>
        <family val="2"/>
        <charset val="204"/>
        <scheme val="minor"/>
      </rPr>
      <t xml:space="preserve">
Задвижка: </t>
    </r>
    <r>
      <rPr>
        <sz val="8"/>
        <color theme="1"/>
        <rFont val="Calibri"/>
        <family val="2"/>
        <charset val="204"/>
        <scheme val="minor"/>
      </rPr>
      <t xml:space="preserve">есть в цвет основной фурнитуры </t>
    </r>
    <r>
      <rPr>
        <b/>
        <sz val="8"/>
        <color theme="1"/>
        <rFont val="Calibri"/>
        <family val="2"/>
        <charset val="204"/>
        <scheme val="minor"/>
      </rPr>
      <t xml:space="preserve">Глазок: Да
Размеры: 860х2050 мм, 960х2050 мм.
Комплект фурнитуры </t>
    </r>
    <r>
      <rPr>
        <sz val="8"/>
        <color theme="1"/>
        <rFont val="Calibri"/>
        <family val="2"/>
        <charset val="204"/>
        <scheme val="minor"/>
      </rPr>
      <t>Fuaro черная, ручка TOR черная, квадратная основа</t>
    </r>
    <r>
      <rPr>
        <b/>
        <sz val="8"/>
        <color theme="1"/>
        <rFont val="Calibri"/>
        <family val="2"/>
        <charset val="204"/>
        <scheme val="minor"/>
      </rPr>
      <t xml:space="preserve">
Подходит для установки на улицу.</t>
    </r>
  </si>
  <si>
    <t xml:space="preserve">Азура </t>
  </si>
  <si>
    <r>
      <t>Отделка снаружи:</t>
    </r>
    <r>
      <rPr>
        <sz val="8"/>
        <color theme="1"/>
        <rFont val="Calibri"/>
        <family val="2"/>
        <charset val="204"/>
        <scheme val="minor"/>
      </rPr>
      <t xml:space="preserve"> МДФ влагостойкий 16мм, Эмаль TSBR 7021 (серая) Ю-5</t>
    </r>
    <r>
      <rPr>
        <b/>
        <sz val="8"/>
        <color theme="1"/>
        <rFont val="Calibri"/>
        <family val="2"/>
        <charset val="204"/>
        <scheme val="minor"/>
      </rPr>
      <t xml:space="preserve">
Отделка внутри: </t>
    </r>
    <r>
      <rPr>
        <sz val="8"/>
        <color theme="1"/>
        <rFont val="Calibri"/>
        <family val="2"/>
        <charset val="204"/>
        <scheme val="minor"/>
      </rPr>
      <t>МДФ  влагостойкий 16мм, Эмаль RAL 7047 или RAL 9003 (аляска), RAL 9001 (магнолия) Ю-5</t>
    </r>
    <r>
      <rPr>
        <b/>
        <sz val="8"/>
        <color theme="1"/>
        <rFont val="Calibri"/>
        <family val="2"/>
        <charset val="204"/>
        <scheme val="minor"/>
      </rPr>
      <t xml:space="preserve">
Толщина металла: 1,5 мм – коробка, 1,5 мм – полотно
Цвет покрытия коробки: </t>
    </r>
    <r>
      <rPr>
        <sz val="8"/>
        <color theme="1"/>
        <rFont val="Calibri"/>
        <family val="2"/>
        <charset val="204"/>
        <scheme val="minor"/>
      </rPr>
      <t>муар чёрный</t>
    </r>
    <r>
      <rPr>
        <b/>
        <sz val="8"/>
        <color theme="1"/>
        <rFont val="Calibri"/>
        <family val="2"/>
        <charset val="204"/>
        <scheme val="minor"/>
      </rPr>
      <t xml:space="preserve">
Утеплитель: </t>
    </r>
    <r>
      <rPr>
        <sz val="8"/>
        <color theme="1"/>
        <rFont val="Calibri"/>
        <family val="2"/>
        <charset val="204"/>
        <scheme val="minor"/>
      </rPr>
      <t>минеральная вата KNAUF</t>
    </r>
    <r>
      <rPr>
        <b/>
        <sz val="8"/>
        <color theme="1"/>
        <rFont val="Calibri"/>
        <family val="2"/>
        <charset val="204"/>
        <scheme val="minor"/>
      </rPr>
      <t xml:space="preserve">
Уплотнитель: </t>
    </r>
    <r>
      <rPr>
        <sz val="8"/>
        <color theme="1"/>
        <rFont val="Calibri"/>
        <family val="2"/>
        <charset val="204"/>
        <scheme val="minor"/>
      </rPr>
      <t>3 контура уплотнения (полотно 2 контура профиль Е, коробка 1 контур Шлегель)</t>
    </r>
    <r>
      <rPr>
        <b/>
        <sz val="8"/>
        <color theme="1"/>
        <rFont val="Calibri"/>
        <family val="2"/>
        <charset val="204"/>
        <scheme val="minor"/>
      </rPr>
      <t xml:space="preserve">
Опции: </t>
    </r>
    <r>
      <rPr>
        <sz val="8"/>
        <color theme="1"/>
        <rFont val="Calibri"/>
        <family val="2"/>
        <charset val="204"/>
        <scheme val="minor"/>
      </rPr>
      <t>безмолдинговая, беззазорная,</t>
    </r>
    <r>
      <rPr>
        <b/>
        <sz val="8"/>
        <color theme="1"/>
        <rFont val="Calibri"/>
        <family val="2"/>
        <charset val="204"/>
        <scheme val="minor"/>
      </rPr>
      <t xml:space="preserve"> Наличник: прямой 
Замок верхний: </t>
    </r>
    <r>
      <rPr>
        <sz val="8"/>
        <color theme="1"/>
        <rFont val="Calibri"/>
        <family val="2"/>
        <charset val="204"/>
        <scheme val="minor"/>
      </rPr>
      <t>Kale 257L, 3 класс</t>
    </r>
    <r>
      <rPr>
        <b/>
        <sz val="8"/>
        <color theme="1"/>
        <rFont val="Calibri"/>
        <family val="2"/>
        <charset val="204"/>
        <scheme val="minor"/>
      </rPr>
      <t xml:space="preserve">
Замок нижний: </t>
    </r>
    <r>
      <rPr>
        <sz val="8"/>
        <color theme="1"/>
        <rFont val="Calibri"/>
        <family val="2"/>
        <charset val="204"/>
        <scheme val="minor"/>
      </rPr>
      <t>Kale 252R, 4 класс, броненакладка Apecs, цилиндр Dorma хром</t>
    </r>
    <r>
      <rPr>
        <b/>
        <sz val="8"/>
        <color theme="1"/>
        <rFont val="Calibri"/>
        <family val="2"/>
        <charset val="204"/>
        <scheme val="minor"/>
      </rPr>
      <t xml:space="preserve">
Ручка: Apecs 0860 хром: Задвижка: Apecs L-0260 : Глазок: нет
Размеры: </t>
    </r>
    <r>
      <rPr>
        <sz val="8"/>
        <color theme="1"/>
        <rFont val="Calibri"/>
        <family val="2"/>
        <charset val="204"/>
        <scheme val="minor"/>
      </rPr>
      <t>860х2050 мм, 960х2050 мм.</t>
    </r>
    <r>
      <rPr>
        <b/>
        <sz val="8"/>
        <color theme="1"/>
        <rFont val="Calibri"/>
        <family val="2"/>
        <charset val="204"/>
        <scheme val="minor"/>
      </rPr>
      <t xml:space="preserve">
Подходит для установки на улицу.</t>
    </r>
  </si>
  <si>
    <t xml:space="preserve">Крона </t>
  </si>
  <si>
    <r>
      <t xml:space="preserve">Отделка снаружи: </t>
    </r>
    <r>
      <rPr>
        <sz val="8"/>
        <color theme="1"/>
        <rFont val="Calibri"/>
        <family val="2"/>
        <charset val="204"/>
        <scheme val="minor"/>
      </rPr>
      <t>МДФ влагостойкий 16мм, рис. ЮР-18, Экошпон Дуб коньяк + патина Черная ЮР-18</t>
    </r>
    <r>
      <rPr>
        <b/>
        <sz val="8"/>
        <color theme="1"/>
        <rFont val="Calibri"/>
        <family val="2"/>
        <charset val="204"/>
        <scheme val="minor"/>
      </rPr>
      <t xml:space="preserve">
Отделка внутри: </t>
    </r>
    <r>
      <rPr>
        <sz val="8"/>
        <color theme="1"/>
        <rFont val="Calibri"/>
        <family val="2"/>
        <charset val="204"/>
        <scheme val="minor"/>
      </rPr>
      <t>МДФ влагостойкий 16мм, рис. ЮР-18, Экошпон Дуб коньяк + патина Черная ЮР-18</t>
    </r>
    <r>
      <rPr>
        <b/>
        <sz val="8"/>
        <color theme="1"/>
        <rFont val="Calibri"/>
        <family val="2"/>
        <charset val="204"/>
        <scheme val="minor"/>
      </rPr>
      <t xml:space="preserve">
Толщина металла: 1,5 мм 
Цвет покрытия коробки: </t>
    </r>
    <r>
      <rPr>
        <sz val="8"/>
        <color theme="1"/>
        <rFont val="Calibri"/>
        <family val="2"/>
        <charset val="204"/>
        <scheme val="minor"/>
      </rPr>
      <t>муар чёрный</t>
    </r>
    <r>
      <rPr>
        <b/>
        <sz val="8"/>
        <color theme="1"/>
        <rFont val="Calibri"/>
        <family val="2"/>
        <charset val="204"/>
        <scheme val="minor"/>
      </rPr>
      <t xml:space="preserve">
Утеплитель: </t>
    </r>
    <r>
      <rPr>
        <sz val="8"/>
        <color theme="1"/>
        <rFont val="Calibri"/>
        <family val="2"/>
        <charset val="204"/>
        <scheme val="minor"/>
      </rPr>
      <t>минеральная вата KNAUF</t>
    </r>
    <r>
      <rPr>
        <b/>
        <sz val="8"/>
        <color theme="1"/>
        <rFont val="Calibri"/>
        <family val="2"/>
        <charset val="204"/>
        <scheme val="minor"/>
      </rPr>
      <t xml:space="preserve">
Уплотнитель: </t>
    </r>
    <r>
      <rPr>
        <sz val="8"/>
        <color theme="1"/>
        <rFont val="Calibri"/>
        <family val="2"/>
        <charset val="204"/>
        <scheme val="minor"/>
      </rPr>
      <t>3 контура уплотнения (полотно 2 контура профиль Е, коробка 1 контур Шлегель)</t>
    </r>
    <r>
      <rPr>
        <b/>
        <sz val="8"/>
        <color theme="1"/>
        <rFont val="Calibri"/>
        <family val="2"/>
        <charset val="204"/>
        <scheme val="minor"/>
      </rPr>
      <t xml:space="preserve">
Опции: </t>
    </r>
    <r>
      <rPr>
        <sz val="8"/>
        <color theme="1"/>
        <rFont val="Calibri"/>
        <family val="2"/>
        <charset val="204"/>
        <scheme val="minor"/>
      </rPr>
      <t>безмолдинговая, беззазорная</t>
    </r>
    <r>
      <rPr>
        <b/>
        <sz val="8"/>
        <color theme="1"/>
        <rFont val="Calibri"/>
        <family val="2"/>
        <charset val="204"/>
        <scheme val="minor"/>
      </rPr>
      <t xml:space="preserve">
Наличник: прямой 
Замок верхний: </t>
    </r>
    <r>
      <rPr>
        <sz val="8"/>
        <color theme="1"/>
        <rFont val="Calibri"/>
        <family val="2"/>
        <charset val="204"/>
        <scheme val="minor"/>
      </rPr>
      <t>Kale 257L, 3 класс</t>
    </r>
    <r>
      <rPr>
        <b/>
        <sz val="8"/>
        <color theme="1"/>
        <rFont val="Calibri"/>
        <family val="2"/>
        <charset val="204"/>
        <scheme val="minor"/>
      </rPr>
      <t xml:space="preserve">
Замок нижний: </t>
    </r>
    <r>
      <rPr>
        <sz val="8"/>
        <color theme="1"/>
        <rFont val="Calibri"/>
        <family val="2"/>
        <charset val="204"/>
        <scheme val="minor"/>
      </rPr>
      <t>Kale 252R, 4 класс, броненакладка DEF, цилиндр Dorma хром.</t>
    </r>
    <r>
      <rPr>
        <b/>
        <sz val="8"/>
        <color theme="1"/>
        <rFont val="Calibri"/>
        <family val="2"/>
        <charset val="204"/>
        <scheme val="minor"/>
      </rPr>
      <t xml:space="preserve">
Ручка: ТОР</t>
    </r>
    <r>
      <rPr>
        <sz val="8"/>
        <color theme="1"/>
        <rFont val="Calibri"/>
        <family val="2"/>
        <charset val="204"/>
        <scheme val="minor"/>
      </rPr>
      <t xml:space="preserve"> хром,</t>
    </r>
    <r>
      <rPr>
        <b/>
        <sz val="8"/>
        <color theme="1"/>
        <rFont val="Calibri"/>
        <family val="2"/>
        <charset val="204"/>
        <scheme val="minor"/>
      </rPr>
      <t xml:space="preserve"> Задвижка: есть,  Глазок: есть
Размеры: </t>
    </r>
    <r>
      <rPr>
        <sz val="8"/>
        <color theme="1"/>
        <rFont val="Calibri"/>
        <family val="2"/>
        <charset val="204"/>
        <scheme val="minor"/>
      </rPr>
      <t>860х2050 мм, 960х2050 мм.</t>
    </r>
    <r>
      <rPr>
        <b/>
        <sz val="8"/>
        <color theme="1"/>
        <rFont val="Calibri"/>
        <family val="2"/>
        <charset val="204"/>
        <scheme val="minor"/>
      </rPr>
      <t xml:space="preserve">
Подходит для установки на улицу.</t>
    </r>
  </si>
  <si>
    <t>Крона "Терморазрыв"</t>
  </si>
  <si>
    <r>
      <t xml:space="preserve">Отделка снаружи: </t>
    </r>
    <r>
      <rPr>
        <sz val="8"/>
        <color theme="1"/>
        <rFont val="Calibri"/>
        <family val="2"/>
        <charset val="204"/>
        <scheme val="minor"/>
      </rPr>
      <t>МДФ влагостойкий 16мм, рис. ЮР-18, Экошпон Дуб коньяк + патина Черная ЮР-18</t>
    </r>
    <r>
      <rPr>
        <b/>
        <sz val="8"/>
        <color theme="1"/>
        <rFont val="Calibri"/>
        <family val="2"/>
        <charset val="204"/>
        <scheme val="minor"/>
      </rPr>
      <t xml:space="preserve">
Отделка внутри: </t>
    </r>
    <r>
      <rPr>
        <sz val="8"/>
        <color theme="1"/>
        <rFont val="Calibri"/>
        <family val="2"/>
        <charset val="204"/>
        <scheme val="minor"/>
      </rPr>
      <t>МДФ влагостойкий 16мм, рис. ЮР-18, Экошпон Дуб коньяк + патина Черная ЮР-18</t>
    </r>
    <r>
      <rPr>
        <b/>
        <sz val="8"/>
        <color theme="1"/>
        <rFont val="Calibri"/>
        <family val="2"/>
        <charset val="204"/>
        <scheme val="minor"/>
      </rPr>
      <t xml:space="preserve">
Толщина металла: 1,5 мм 
Цвет покрытия коробки: </t>
    </r>
    <r>
      <rPr>
        <sz val="8"/>
        <color theme="1"/>
        <rFont val="Calibri"/>
        <family val="2"/>
        <charset val="204"/>
        <scheme val="minor"/>
      </rPr>
      <t>муар чёрный</t>
    </r>
    <r>
      <rPr>
        <b/>
        <sz val="8"/>
        <color theme="1"/>
        <rFont val="Calibri"/>
        <family val="2"/>
        <charset val="204"/>
        <scheme val="minor"/>
      </rPr>
      <t xml:space="preserve">
Утеплитель: </t>
    </r>
    <r>
      <rPr>
        <sz val="8"/>
        <color theme="1"/>
        <rFont val="Calibri"/>
        <family val="2"/>
        <charset val="204"/>
        <scheme val="minor"/>
      </rPr>
      <t>минеральная вата KNAUF</t>
    </r>
    <r>
      <rPr>
        <b/>
        <sz val="8"/>
        <color theme="1"/>
        <rFont val="Calibri"/>
        <family val="2"/>
        <charset val="204"/>
        <scheme val="minor"/>
      </rPr>
      <t xml:space="preserve">
Уплотнитель: </t>
    </r>
    <r>
      <rPr>
        <sz val="8"/>
        <color theme="1"/>
        <rFont val="Calibri"/>
        <family val="2"/>
        <charset val="204"/>
        <scheme val="minor"/>
      </rPr>
      <t>3 контура уплотнения (полотно 2 контура профиль Е, коробка 1 контур Шлегель)</t>
    </r>
    <r>
      <rPr>
        <b/>
        <sz val="8"/>
        <color theme="1"/>
        <rFont val="Calibri"/>
        <family val="2"/>
        <charset val="204"/>
        <scheme val="minor"/>
      </rPr>
      <t xml:space="preserve">
Опции: </t>
    </r>
    <r>
      <rPr>
        <sz val="8"/>
        <color theme="1"/>
        <rFont val="Calibri"/>
        <family val="2"/>
        <charset val="204"/>
        <scheme val="minor"/>
      </rPr>
      <t>безмолдинговая, беззазорная</t>
    </r>
    <r>
      <rPr>
        <b/>
        <sz val="8"/>
        <color theme="1"/>
        <rFont val="Calibri"/>
        <family val="2"/>
        <charset val="204"/>
        <scheme val="minor"/>
      </rPr>
      <t xml:space="preserve">
Наличник: прямой 
Замок верхний: </t>
    </r>
    <r>
      <rPr>
        <sz val="8"/>
        <color theme="1"/>
        <rFont val="Calibri"/>
        <family val="2"/>
        <charset val="204"/>
        <scheme val="minor"/>
      </rPr>
      <t>Kale 257L, 3 класс</t>
    </r>
    <r>
      <rPr>
        <b/>
        <sz val="8"/>
        <color theme="1"/>
        <rFont val="Calibri"/>
        <family val="2"/>
        <charset val="204"/>
        <scheme val="minor"/>
      </rPr>
      <t xml:space="preserve">
Замок нижний: </t>
    </r>
    <r>
      <rPr>
        <sz val="8"/>
        <color theme="1"/>
        <rFont val="Calibri"/>
        <family val="2"/>
        <charset val="204"/>
        <scheme val="minor"/>
      </rPr>
      <t>Kale 252R, 4 класс, броненакладка DEF, цилиндр Dorma хром.</t>
    </r>
    <r>
      <rPr>
        <b/>
        <sz val="8"/>
        <color theme="1"/>
        <rFont val="Calibri"/>
        <family val="2"/>
        <charset val="204"/>
        <scheme val="minor"/>
      </rPr>
      <t xml:space="preserve">
Ручка: ТОР</t>
    </r>
    <r>
      <rPr>
        <sz val="8"/>
        <color theme="1"/>
        <rFont val="Calibri"/>
        <family val="2"/>
        <charset val="204"/>
        <scheme val="minor"/>
      </rPr>
      <t xml:space="preserve"> хром,</t>
    </r>
    <r>
      <rPr>
        <b/>
        <sz val="8"/>
        <color theme="1"/>
        <rFont val="Calibri"/>
        <family val="2"/>
        <charset val="204"/>
        <scheme val="minor"/>
      </rPr>
      <t xml:space="preserve"> Задвижка: есть,  Глазок: есть
Размеры: </t>
    </r>
    <r>
      <rPr>
        <sz val="8"/>
        <color theme="1"/>
        <rFont val="Calibri"/>
        <family val="2"/>
        <charset val="204"/>
        <scheme val="minor"/>
      </rPr>
      <t>860х2050 мм, 960х2050 мм.</t>
    </r>
    <r>
      <rPr>
        <b/>
        <sz val="8"/>
        <color theme="1"/>
        <rFont val="Calibri"/>
        <family val="2"/>
        <charset val="204"/>
        <scheme val="minor"/>
      </rPr>
      <t xml:space="preserve">
Подходит для установки на улицу. С Терморазрывом </t>
    </r>
  </si>
  <si>
    <t xml:space="preserve">Юта </t>
  </si>
  <si>
    <r>
      <t xml:space="preserve">Отделка снаружи: </t>
    </r>
    <r>
      <rPr>
        <sz val="8"/>
        <color theme="1"/>
        <rFont val="Calibri"/>
        <family val="2"/>
        <charset val="204"/>
        <scheme val="minor"/>
      </rPr>
      <t>МДФ влагостойкий 16мм, рис. П-55 (окно) + черное стекло, Эмаль TSBR 7021 (серая)</t>
    </r>
    <r>
      <rPr>
        <b/>
        <sz val="8"/>
        <color theme="1"/>
        <rFont val="Calibri"/>
        <family val="2"/>
        <charset val="204"/>
        <scheme val="minor"/>
      </rPr>
      <t xml:space="preserve">
Отделка внутри:</t>
    </r>
    <r>
      <rPr>
        <sz val="8"/>
        <color theme="1"/>
        <rFont val="Calibri"/>
        <family val="2"/>
        <charset val="204"/>
        <scheme val="minor"/>
      </rPr>
      <t xml:space="preserve"> МДФ  влагостойкий 16мм, рис. П-63 (окно), Эмаль RAL 9003 (белая)</t>
    </r>
    <r>
      <rPr>
        <b/>
        <sz val="8"/>
        <color theme="1"/>
        <rFont val="Calibri"/>
        <family val="2"/>
        <charset val="204"/>
        <scheme val="minor"/>
      </rPr>
      <t xml:space="preserve">
Толщина металла: </t>
    </r>
    <r>
      <rPr>
        <sz val="8"/>
        <color theme="1"/>
        <rFont val="Calibri"/>
        <family val="2"/>
        <charset val="204"/>
        <scheme val="minor"/>
      </rPr>
      <t>1,5 мм – коробка, 1,5 мм – полотно</t>
    </r>
    <r>
      <rPr>
        <b/>
        <sz val="8"/>
        <color theme="1"/>
        <rFont val="Calibri"/>
        <family val="2"/>
        <charset val="204"/>
        <scheme val="minor"/>
      </rPr>
      <t xml:space="preserve">
Цвет покрытия коробки: </t>
    </r>
    <r>
      <rPr>
        <sz val="8"/>
        <color theme="1"/>
        <rFont val="Calibri"/>
        <family val="2"/>
        <charset val="204"/>
        <scheme val="minor"/>
      </rPr>
      <t xml:space="preserve">муар чёрный, </t>
    </r>
    <r>
      <rPr>
        <b/>
        <sz val="8"/>
        <color theme="1"/>
        <rFont val="Calibri"/>
        <family val="2"/>
        <charset val="204"/>
        <scheme val="minor"/>
      </rPr>
      <t xml:space="preserve">Утеплитель: </t>
    </r>
    <r>
      <rPr>
        <sz val="8"/>
        <color theme="1"/>
        <rFont val="Calibri"/>
        <family val="2"/>
        <charset val="204"/>
        <scheme val="minor"/>
      </rPr>
      <t>минеральная вата KNAUF</t>
    </r>
    <r>
      <rPr>
        <b/>
        <sz val="8"/>
        <color theme="1"/>
        <rFont val="Calibri"/>
        <family val="2"/>
        <charset val="204"/>
        <scheme val="minor"/>
      </rPr>
      <t xml:space="preserve">
Уплотнитель: </t>
    </r>
    <r>
      <rPr>
        <sz val="8"/>
        <color theme="1"/>
        <rFont val="Calibri"/>
        <family val="2"/>
        <charset val="204"/>
        <scheme val="minor"/>
      </rPr>
      <t>3 контура уплотнения,</t>
    </r>
    <r>
      <rPr>
        <b/>
        <sz val="8"/>
        <color theme="1"/>
        <rFont val="Calibri"/>
        <family val="2"/>
        <charset val="204"/>
        <scheme val="minor"/>
      </rPr>
      <t xml:space="preserve"> Наличник: </t>
    </r>
    <r>
      <rPr>
        <sz val="8"/>
        <color theme="1"/>
        <rFont val="Calibri"/>
        <family val="2"/>
        <charset val="204"/>
        <scheme val="minor"/>
      </rPr>
      <t>прямой</t>
    </r>
    <r>
      <rPr>
        <b/>
        <sz val="8"/>
        <color theme="1"/>
        <rFont val="Calibri"/>
        <family val="2"/>
        <charset val="204"/>
        <scheme val="minor"/>
      </rPr>
      <t xml:space="preserve">
Опции: </t>
    </r>
    <r>
      <rPr>
        <sz val="8"/>
        <color theme="1"/>
        <rFont val="Calibri"/>
        <family val="2"/>
        <charset val="204"/>
        <scheme val="minor"/>
      </rPr>
      <t xml:space="preserve">безмолдинговая, беззазорная, стеклопакет ЭТ (без ковки, тонированный).
</t>
    </r>
    <r>
      <rPr>
        <b/>
        <sz val="8"/>
        <color theme="1"/>
        <rFont val="Calibri"/>
        <family val="2"/>
        <charset val="204"/>
        <scheme val="minor"/>
      </rPr>
      <t>Замок верхний:</t>
    </r>
    <r>
      <rPr>
        <sz val="8"/>
        <color theme="1"/>
        <rFont val="Calibri"/>
        <family val="2"/>
        <charset val="204"/>
        <scheme val="minor"/>
      </rPr>
      <t xml:space="preserve"> Kale 257L, 3 класс
</t>
    </r>
    <r>
      <rPr>
        <b/>
        <sz val="8"/>
        <color theme="1"/>
        <rFont val="Calibri"/>
        <family val="2"/>
        <charset val="204"/>
        <scheme val="minor"/>
      </rPr>
      <t>Замок нижний:</t>
    </r>
    <r>
      <rPr>
        <sz val="8"/>
        <color theme="1"/>
        <rFont val="Calibri"/>
        <family val="2"/>
        <charset val="204"/>
        <scheme val="minor"/>
      </rPr>
      <t xml:space="preserve"> Kale 252R, 4 класс, броненакладка Apecs, цилиндр Dorma хром</t>
    </r>
    <r>
      <rPr>
        <b/>
        <sz val="8"/>
        <color theme="1"/>
        <rFont val="Calibri"/>
        <family val="2"/>
        <charset val="204"/>
        <scheme val="minor"/>
      </rPr>
      <t xml:space="preserve">
Ручка:</t>
    </r>
    <r>
      <rPr>
        <sz val="8"/>
        <color theme="1"/>
        <rFont val="Calibri"/>
        <family val="2"/>
        <charset val="204"/>
        <scheme val="minor"/>
      </rPr>
      <t xml:space="preserve"> TOR (черная или хром, квадратная)</t>
    </r>
    <r>
      <rPr>
        <b/>
        <sz val="8"/>
        <color theme="1"/>
        <rFont val="Calibri"/>
        <family val="2"/>
        <charset val="204"/>
        <scheme val="minor"/>
      </rPr>
      <t xml:space="preserve">
Задвижка: есть, Глазок: нет
Комплект фурнитуры: </t>
    </r>
    <r>
      <rPr>
        <sz val="8"/>
        <color theme="1"/>
        <rFont val="Calibri"/>
        <family val="2"/>
        <charset val="204"/>
        <scheme val="minor"/>
      </rPr>
      <t xml:space="preserve">Fuaro черная, </t>
    </r>
    <r>
      <rPr>
        <b/>
        <sz val="8"/>
        <color theme="1"/>
        <rFont val="Calibri"/>
        <family val="2"/>
        <charset val="204"/>
        <scheme val="minor"/>
      </rPr>
      <t xml:space="preserve">ручка TOR </t>
    </r>
    <r>
      <rPr>
        <sz val="8"/>
        <color theme="1"/>
        <rFont val="Calibri"/>
        <family val="2"/>
        <charset val="204"/>
        <scheme val="minor"/>
      </rPr>
      <t>(черная, квадратная основа) или комплект фурнитуры Fuaro хром, ручка TOR (хром, квадратная основа)</t>
    </r>
    <r>
      <rPr>
        <b/>
        <sz val="8"/>
        <color theme="1"/>
        <rFont val="Calibri"/>
        <family val="2"/>
        <charset val="204"/>
        <scheme val="minor"/>
      </rPr>
      <t xml:space="preserve">
Размеры: 880х2050 960х2050                                                                                                                                                                             Подходит для установки на улицу.</t>
    </r>
  </si>
  <si>
    <t xml:space="preserve">Акцент </t>
  </si>
  <si>
    <t>Размерный ряд: 860x2050 мм, 960x2050 мм.Эксплуатация: Квартирная. 
Конструкция: цельногнутая, беззазорное исполнение. 
Покрытие металла: порошково-полимерное «Чёрный муар». 
Наружная отделка: МДФ 16 мм, фрезеровка ЮР-38, покрытие ПВХ харвуд лунный, патина черная.
Внутренняя отделка: МДФ 16 мм, ЮР-42, зеркало, покрытие ПВХ ZB Белый.
Толщина металла (полотно/коробка): 1,5/ 1,5 мм.
Глубина короба: 110 мм.Толщина полотна: 94 мм.
Внутреннее наполнение: минеральная вата Knauf
Уплотнитель: 3 контура.
Фурнитура: Сувальдный замок KALE 257 накладки Fuaro BL24. 
Цилиндровый замок KALE 252R, броненакладка BL42. Цилиндр VELA хром. Ручка TOR квадрат черная. 
Глазок в замковой зоне. Механизм регулировки притвора.
Петли на упорных подшипниках, 3 шт. 
Противосъёмные ригели, 2 шт</t>
  </si>
  <si>
    <r>
      <t>Рейн 2</t>
    </r>
    <r>
      <rPr>
        <b/>
        <sz val="8.5"/>
        <color indexed="2"/>
        <rFont val="Calibri"/>
        <family val="2"/>
        <charset val="204"/>
        <scheme val="minor"/>
      </rPr>
      <t xml:space="preserve"> </t>
    </r>
    <r>
      <rPr>
        <b/>
        <sz val="8.5"/>
        <color theme="1"/>
        <rFont val="Calibri"/>
        <family val="2"/>
        <charset val="204"/>
        <scheme val="minor"/>
      </rPr>
      <t>Электронный замок</t>
    </r>
  </si>
  <si>
    <t>Размерный ряд: 860x2050 мм, 960x2050 мм. Эксплуатация: Квартирная. 
Конструкция: цельногнутая, беззазорное исполнение. 
Покрытие металла: порошково-полимерное «Чёрный муар». 
Наружная отделка: МДФ 16 мм, фрезеровка ЮР-36, ПВХ латте , вставка ПВХ черный кварц (ZB999-2), с цифрами. 
Внутренняя отделка: МДФ 16 мм, фрезеровка ЮП-13 покрытие ПВХ ZB Белый
Толщина металла (полотно/коробка): 1,5/ 1,5 мм.
Глубина короба: 110 мм.Толщина полотна: 94 мм.
Внутреннее наполнение: минеральная вата Knauf
Уплотнитель: 3 контура (ShlegelQ-lon, профиль Е, профиль Д)
Фурнитура: Нижний замок Gimmel F50                                                                                                                                                              Глазок в замковой зоне
Механизм регулировки притвора. 
Петли на упорных подшипниках, 3 шт. Противосъёмные ригели, 2 шт</t>
  </si>
  <si>
    <t>Прайс-лист на входные двери МеталЮр</t>
  </si>
  <si>
    <t xml:space="preserve">Складская программа </t>
  </si>
  <si>
    <t>М7</t>
  </si>
  <si>
    <t>Уплотнитель: 3 контура. Петли: 3 шт. Толщина металла: 1,5 мм
Полотно: Толщина 92 мм / с МДФ 102 мм
Наполнитель: Пенополистирол высокой плотности
Короб: Толщина 117 мм открытый. Наличник: Ширина 80 мм
Отделка снаружи: Фрезерованная МДФ-панель 10мм ФЛ-31 Бетон Графит
Отделка внутри: Фрезерованная съемная МДФ-панель 6 мм с ДВП 3 мм ФЛ-31 Бетон Снежный
Замки: - GALEON 816 эксцентрик IV класс взломостойкости
GALEON 817 сувальдный IV класс взломостойкости
Диаметр ригелей 15,8 мм
Накладки: С защитой от сквозняка. Ночная задвижка. Цвет фурнитуры: Матовый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</si>
  <si>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М9</t>
  </si>
  <si>
    <t>Уплотнитель: 3 контура. Петли: 3 шт. Толщина металла: 1,5 мм
Полотно: Толщина 92 мм / с МДФ 105 мм
Наполнитель: Пенополистирол высокой плотности
Короб: Толщина 117 мм открытый. Наличник: Ширина 80 мм
Отделка снаружи: Фрезерованная МДФ-панель 10 мм ФЛП-39 Черная шагрень/пластик черный
Отделка внутри: Фрезерованная съемная МДФ-панель 10 мм с ДВП 3 мм ФЛП-39 Velluto Bianco/пластик черный
Замки: GALEON 816 эксцентрик IV класс взломостойкости
GALEON 817 сувальдный IV класс взломостойкости
Диаметр ригелей 15,8 мм
Накладки: С защитой от сквозняка
Ночная задвижка: Установлена. Цвет фурнитуры: Черный
Регулировка прижима притвора: Металлический эксцентрик для зацепки на основном замке
Противосъем: Штыри, 3 шт.
Размеры: 860x2050 мм, 960x2050 мм</t>
  </si>
  <si>
    <t>М95</t>
  </si>
  <si>
    <t>М103</t>
  </si>
  <si>
    <t>Уплотнитель: 3 контура. Петли: 3 шт. Толщина металла: 1,5 мм
Полотно: Толщина 92 мм / с МДФ 111 мм
Наполнитель: Пенополистирол высокой плотности
Короб: Толщина 117 мм открытый
Наличник: Ширина 80 мм
Отделка снаружи: Фрезерованная МДФ-панель 10 мм ФЛП-19 Шагрень черная/ пластик черный
Отделка внутри: Фрезерованная съемная МДФ-панель 16 мм с ДВП 3 мм ФЛЗ-32 Velluto Bianco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Цвет фурнитуры: Черный
Регулировка прижима притвора: Металлический эксцентрик для зацепки на основном замке
Противосъем: Штыри, 3 шт.
Размеры: 860x2050 мм, 960x2050 мм</t>
  </si>
  <si>
    <t>М104</t>
  </si>
  <si>
    <t>Уплотнитель: 3 контура. Петли: 3 шт. Толщина металла: 1,5 мм
Полотно: Толщина 92 мм / с МДФ 105 мм
Наполнитель: Пенополистирол высокой плотности
Короб: Толщина 117 мм открытый
Наличник: Ширина 80 мм
Отделка снаружи: Фрезерованная МДФ-панель 10 мм ФЛП-37 Velluto Oscure/ пластик черный
Отделка внутри: Фрезерованная съемная МДФ-панель 10 мм с ДВП 3 мм ФЛ-96 Velluto Bianco
Замки: GALEON 816 эксцентрик IV класс взломостойкости, GALEON 817 сувальдный IV класс взломостойкости, 
Диаметр ригелей 15,8 мм. Накладки: С защитой от сквозняка
Ночная задвижка: Установлена
Цвет фурнитуры: Черный
Регулировка прижима притвора: Металлический эксцентрик для зацепки на основном замке
Противосъем: Штыри, 3 шт.
Размеры: 860x2050 мм, 960x2050 мм</t>
  </si>
  <si>
    <t>М106</t>
  </si>
  <si>
    <t>Уплотнитель: 3 контура. Петли: 3 шт. Толщина металла: 1,5 мм
Полотно: Толщина 92 мм / с МДФ 105 мм
Наполнитель: Пенополистирол высокой плотности
Короб: Толщина 117 мм открытый. Наличник: Ширина 80 мм
Отделка снаружи: Фрезерованная МДФ-панель 10 мм ФЛ-103 Дуб кантри темный с черной патиной
Отделка внутри: МДФ-панель 10 мм с ДВП 3 мм ФЛ гладкая Velluto Bianco
Замки: GALEON 816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Черный
Регулировка прижима притвора: Металлический эксцентрик для зацепки на основном замке
Противосъем: Штыри, 3 шт.
Размеры: 860x2050 мм, 960x2050 мм</t>
  </si>
  <si>
    <t>М107</t>
  </si>
  <si>
    <t>Уплотнитель: 3 контура. Петли: 3 шт. Толщина металла: 1,5 мм
Полотно: Толщина 92 мм / с МДФ 105 мм
Наполнитель: Пенополистирол высокой плотности
Короб: Толщина 117 мм открытый
Наличник: Ширина 80 мм
Отделка снаружи: Фрезерованная МДФ-панель 10 мм ФЛ-32 Velluto Oscure/покраска Муар серый 
Отделка внутри: Фрезерованная МДФ-панель 10 мм с ДВП 3 мм ФЛ-30 Velluto Bianco
Замки: GALEON 816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Черный
Регулировка прижима притвора: Металлический эксцентрик для зацепки на основном замке
Противосъем: Штыри, 3 шт.
Размеры: 860x2050 мм, 960x2050 мм</t>
  </si>
  <si>
    <t>М114</t>
  </si>
  <si>
    <t>Уплотнитель: 3 контура. Петли: 3 шт. Толщина металла: 1,5 мм
Полотно: Толщина 92 мм / с МДФ 105 мм
Наполнитель: Пенополистирол высокой плотности
Короб: Толщина 117 мм открытый
Наличник: Ширина 80 мм
Отделка снаружи: Фрезерованная МДФ-панель 10 мм ФЛП-18 Шагрень черная/орех каньон коньяк/пластик черный
Отделка внутри: Фрезерованная съемная МДФ_x0002_панель 16 мм с ДВП 3 мм Velluto Bianco
Замки: GALEON 816 эксцентрик IV класс взломостойкости, GALEON 817 сувальдный IV класс взломостойкости
Диаметр ригелей 15,8 мм. Накладки: С защитой от сквозняка
Ночная задвижка: Установлена. Цвет фурнитуры: Черный
Регулировка прижима притвора: Металлический эксцентрик для зацепки на основном замке
Противосъем: Штыри, 3 шт.
Размеры: 860x2050 мм, 960x2050 мм</t>
  </si>
  <si>
    <r>
      <t xml:space="preserve">М73 </t>
    </r>
    <r>
      <rPr>
        <b/>
        <sz val="9"/>
        <color theme="1"/>
        <rFont val="Calibri"/>
        <family val="2"/>
        <charset val="204"/>
        <scheme val="minor"/>
      </rPr>
      <t>ТЕРМОРАЗРЫВ</t>
    </r>
  </si>
  <si>
    <t>Уплотнитель: 3 контура. Петли: 3 шт. Толщина металла: 1,5 мм
Полотно: Толщина 110 мм
Наполнитель: Пенополистирол высокой плотности
Короб: Толщина 117 мм открытый. Наличник: Ширина 80 мм
Отделка снаружи: Букле Графит
Отделка внутри: Фрезерованная МДФ-панель 10 мм с ДВП 3 мм ФЛТ-15 Velluto Bianco AG-700
Замки: GALEON 818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черный
Регулировка прижима притвора: Металлический эксцентрик для зацепки на основном замке
Противосъем: Штыри, 3 шт.
Размеры: 860x2050 мм, 960x2050 мм</t>
  </si>
  <si>
    <t>ПОД ЗАКАЗ</t>
  </si>
  <si>
    <t>М8</t>
  </si>
  <si>
    <t>Уплотнитель: 3 контура. Петли: 3 шт. Толщина металла: 1,5 мм
Полотно: Толщина МДФ 105 мм
Наполнитель: Пенополистирол высокой плотности
Короб: Толщина 117 мм открытый
Наличник: Ширина 80 мм
Отделка снаружи: Фрезерованная МДФ-панель 10 мм ФЛ-32 Velluto Oscure
Отделка внутри: Фрезерованная съемная МДФ-панель 10 мм с ДВП 3 мм ФЛ-32 Velluto Bianco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Цвет фурнитуры: Черный
Регулировка прижима притвора: Металлический эксцентрик для зацепки на основном замке
Противосъем: Штыри, 3 шт.
Размеры: 860x2050 мм, 960x2050 мм</t>
  </si>
  <si>
    <t>М9 S-11 Электронный замок</t>
  </si>
  <si>
    <r>
      <t xml:space="preserve">Уплотнитель: 3 контура. Петли: 3 шт. Толщина металла: 1,5 мм
Полотно: Толщина 92 мм / с МДФ 105 мм
Наполнитель: Пенополистирол высокой плотности
Короб: Толщина 117 мм открытый. Наличник: Ширина 80 мм
Отделка снаружи: Фрезерованная МДФ-панель 10 мм ФЛП-39 Черная шагрень/пластик черный
Отделка внутри: Фрезерованная съемная МДФ-панель 10 мм с ДВП 3 мм ФЛП-39 Velluto Bianco/пластик черный 
Замки: </t>
    </r>
    <r>
      <rPr>
        <b/>
        <sz val="9"/>
        <color theme="1"/>
        <rFont val="Calibri"/>
        <family val="2"/>
        <charset val="204"/>
        <scheme val="minor"/>
      </rPr>
      <t>Электронный Dircode S-11</t>
    </r>
    <r>
      <rPr>
        <b/>
        <sz val="8"/>
        <color theme="1"/>
        <rFont val="Calibri"/>
        <family val="2"/>
        <charset val="204"/>
        <scheme val="minor"/>
      </rPr>
      <t>, 
GALEON 817 сувальдный IV класс взломостойкости
Диаметр ригелей 15,8 мм. Накладки: С защитой от сквозняка
Ночная задвижка: Установлена. Цвет фурнитуры: Черный
Регулировка прижима притвора: Металлический эксцентрик для зацепки на основном замке
Противосъем: Штыри, 3 шт.
Размеры: 860x2050 мм, 960x2050 мм</t>
    </r>
  </si>
  <si>
    <t>М10</t>
  </si>
  <si>
    <t>Уплотнитель: 3 контура. Петли: 3 шт. Толщина металла: 1,5 мм
Полотно: Толщина МДФ 105 мм
Наполнитель: Пенополистирол высокой плотности
Короб: Толщина 117 мм открытый
Наличник: Ширина 80 мм
Отделка снаружи: Фрезерованная МДФ-панель 10 мм ФЛП-39 Черная шагрень/пластик черный
Отделка внутри: Фрезерованная съемная МДФ_x0002_панель 16 мм с ДВП 3 мм ФЛ-3 32 Velluto Bianco 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Цвет фурнитуры: Черный
Регулировка прижима притвора: Металлический эксцентрик для зацепки на основном замке
Противосъем: Штыри, 3 шт.
Размеры: 860x2050 мм, 960x2050 мм</t>
  </si>
  <si>
    <t>М11</t>
  </si>
  <si>
    <t>Уплотнитель: 3 контура. Петли: 3 шт. Толщина металла: 1,5 мм
Полотно: Толщина МДФ 105 мм
Наполнитель: Пенополистирол высокой плотности
Короб: Толщина 117 мм открытый
Наличник: Ширина 80 мм
Отделка снаружи: Фрезерованная МДФ-панель 10 мм ФЛП-19 Черная шагрень/пластик черный
Отделка внутри: Фрезерованная съемная МДФ_x0002_панель 16 мм с ДВП 3 мм ФЛЗ-23 Velluto Bianco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Цвет фурнитуры: Черный
Регулировка прижима притвора: Металлический эксцентрик для зацепки на основном замке
Противосъем: Штыри, 3 шт.
Размеры: 860x2050 мм, 960x2050 мм</t>
  </si>
  <si>
    <t>М12</t>
  </si>
  <si>
    <t>Уплотнитель: 3 контура. Петли: 3 шт. Толщина металла: 1,5 мм
Полотно: Толщина МДФ 105 мм
Наполнитель: Пенополистирол высокой плотности
Короб: Толщина 117 мм открытый
Наличник: Ширина 80 мм
Отделка снаружи: Фрезерованная МДФ-панель 10 мм ФЛ-33 Velluto Oscure
Отделка внутри: Фрезерованная съемная МДФ-панель 10 мм с ДВП 3 мм ФЛ-33 Velluto Bianco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Цвет фурнитуры: Черный
Регулировка прижима притвора: Металлический эксцентрик для зацепки на основном замке
Противосъем: Штыри, 3 шт.
Размеры: 860x2050 мм, 960x2050 мм</t>
  </si>
  <si>
    <t>М13</t>
  </si>
  <si>
    <t>Уплотнитель: 3 контура. Петли: 3 шт. Толщина металла: 1,5 мм
Полотно: Толщина МДФ 105 мм
Наполнитель: Пенополистирол высокой плотности
Короб: Толщина 117 мм открытый
Наличник: Ширина 80 мм
Отделка снаружи: Фрезерованная МДФ-панель 10 мм ФЛ-34 Velluto Avocado
Отделка внутри: Фрезерованная съемная МДФ-панель 10 мм с ДВП 3 мм ФЛ-34 Velluto Bianco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Цвет фурнитуры: Черный
Регулировка прижима притвора: Металлический эксцентрик для зацепки на основном замке
Противосъем: Штыри, 3 шт.
Размеры: 860x2050 мм, 960x2050 мм</t>
  </si>
  <si>
    <t>М15</t>
  </si>
  <si>
    <t>Уплотнитель: 3 контура. Петли: 3 шт. Толщина металла: 1,5 мм
Полотно: Толщина МДФ 105 мм
Наполнитель: Пенополистирол высокой плотности
Короб: Толщина 117 мм открытый
Наличник: Ширина 80 мм
Отделка снаружи: Фрезерованная МДФ-панель 10 мм ФЛ-35 Velluto Verde/вставка Шагрень черная 
Отделка внутри: Фрезерованная съемная МДФ-панель 10 мм с ДВП 3 мм ФЛ-35 Velluto Ferro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Цвет фурнитуры: Черный
Регулировка прижима притвора: Металлический эксцентрик для зацепки на основном замке
Противосъем: Штыри, 3 шт.
Размеры: 860x2050 мм, 960x2050 мм</t>
  </si>
  <si>
    <t>М16</t>
  </si>
  <si>
    <t>Уплотнитель: 3 контура. Петли: 3 шт. Толщина металла: 1,5 мм
Полотно: Толщина МДФ 105 мм
Наполнитель: Пенополистирол высокой плотности
Короб: Толщина 117 мм открытый
Наличник: Ширина 80 мм
Отделка снаружи: Фрезерованная МДФ-панель 10 мм ФЛП-32 Velluto Oscure/пластик черный
Отделка внутри: Фрезерованная съемная МДФ-панель 10 мм с ДВП 3 мм ФЛП-32 Velluto Gelato/пластик черный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Цвет фурнитуры: Черный
Регулировка прижима притвора: Металлический эксцентрик для зацепки на основном замке
Противосъем: Штыри, 3 шт.
Размеры: 860x2050 мм, 960x2050 мм</t>
  </si>
  <si>
    <t>М17</t>
  </si>
  <si>
    <t>Уплотнитель: 3 контура. Петли: 3 шт Толщина металла: 1,5 мм
Полотно: Толщина 92 мм / с МДФ 111 мм
Наполнитель: Пенополистирол высокой плотности
Короб: Толщина 117 мм открытый. Наличник: Ширина 80 мм
Отделка снаружи: Фрезерованная МДФ-панель 10 мм ФЛП-32 Velluto Oscure/шагрень черная/ пластик черный
Отделка внутри: Фрезерованная съемная МДФ-панель 16 мм с ДВП 3 мм ФЛЗ-27 Velluto Gelato Зеркало
Замки: GALEON 816 эксцентрик IV класс взломостойкости, GALEON 817 сувальдный IV класс взломостойкости, 
Диаметр ригелей 15,8 мм. . Накладки: С защитой от сквозняка
Ночная задвижка: Установлена. Цвет фурнитуры: Черный
Регулировка прижима притвора: Металлический эксцентрик для зацепки на основном замке
Противосъем: Штыри, 3 шт.
Размеры: 860x2050 мм, 960x2050 мм</t>
  </si>
  <si>
    <t>М18</t>
  </si>
  <si>
    <t>Уплотнитель: 3 контура. Петли: 3 шт. Толщина металла: 1,5 мм
Полотно: Толщина МДФ 105 мм
Наполнитель: Пенополистирол высокой плотности
Короб: Толщина 117 мм открытый
Наличник: Ширина 80 мм
Отделка снаружи: Фрезерованная МДФ-панель 10 мм ФЛП-32 Velluto Avocado/шагрень черная/ пластик черный
Отделка внутри: Фрезерованная съемная МДФ_x0002_панель 16 мм с ДВП 3 мм ФЛЗ-27 Velluto Bianco
Замки: GALEON 816 эксцентрик IV класс взломостойкости, GALEON 817 сувальдный IV класс взломостойкости, Диаметр ригелей 15,8 мм
Накладки: С защитой от сквозняка
Ночная задвижка: Установлена. Цвет фурнитуры: Черный
Регулировка прижима притвора: Металлический эксцентрик для зацепки на основном замке
Противосъем: Штыри, 3 шт.
Размеры: 860x2050 мм, 960x2050 мм</t>
  </si>
  <si>
    <t>М19</t>
  </si>
  <si>
    <t>Уплотнитель: 3 контура. Петли: 3 шт. Толщина металла: 1,5 мм
Полотно: Толщина МДФ 105 мм
Наполнитель: Пенополистирол высокой плотности
Короб: Толщина 117 мм открытый
Наличник: Ширина 80 мм
Отделка снаружи: Фрезерованная МДФ-панель 10 мм ФЛП-37 Темно-синий софт/пластик черный
Отделка внутри: Фрезерованная съемная МДФ-панель 10 мм с ДВП 3 мм ФЛ-38 Velluto Bianco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Цвет фурнитуры: Черный
Регулировка прижима притвора: Металлический эксцентрик для зацепки на основном замке
Противосъем: Штыри, 3 шт.
Размеры: 860x2050 мм, 960x2050 мм</t>
  </si>
  <si>
    <t xml:space="preserve">М31 </t>
  </si>
  <si>
    <t>Уплотнитель: 2 контура. Петли: 2 шт. Толщина металла: 1,2 мм
Полотно: Толщина 80 мм
Наполнитель: Пенополистирол высокой плотности
Короб: Толщина 94 мм открытый. Наличник: Ширина 80 мм
Отделка снаружи: Фрезерованная МДФ-панель 10 мм ФЛ-20 Velluto Oscure
Отделка внутри: Фрезерованная МДФ-панель 6 мм ФЛ-20 Velluto Bianco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</si>
  <si>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М36</t>
  </si>
  <si>
    <t>Уплотнитель: 2 контура. Петли: 2 шт. Толщина металла: 1,2 мм
Полотно: Толщина 70 мм / с МДФ 80 мм
Наполнитель: Пенополистирол высокой плотности
Короб: Толщина 94 мм открытый. Наличник: Ширина 80 мм
Отделка снаружи: Фрезерованная МДФ-панель 10 мм ФЛ-14 Дуб антик/черная патина
Отделка внутри: Фрезерованная МДФ-панель 10 мм ФЛ-14 Белый Матовый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Цвет фурнитуры: Черный
Регулировка прижима притвора: Металлический эксцентрик для зацепки на основном замке
Противосъем: Штыри, 3 шт.
Размеры: 860x2050 мм, 960x2050 мм</t>
  </si>
  <si>
    <t>М100</t>
  </si>
  <si>
    <t>Уплотнитель: 3 контура. Петли: 3 шт. Толщина металла: 1,5 мм
Полотно: Толщина 92 мм / с МДФ 105 мм
Наполнитель: Пенополистирол высокой плотности
Короб: Толщина 117 мм открытый. Наличник: Ширина 80 мм
Отделка снаружи: Фрезерованная МДФ-панель 10 мм ФЛП-17 Velluto Oscure/пластик черный
Отделка внутри: Фрезерованная съемная МДФ-панель 10 мм с ДВП 3 мм ФЛЗ-32 Velluto Bianco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
Цвет фурнитуры: Черный
Регулировка прижима притвора: Металлический эксцентрик для зацепки на основном замке
Противосъем: Штыри, 3 шт.
Размеры: 860x2050 мм, 960x2050 мм</t>
  </si>
  <si>
    <t>М101</t>
  </si>
  <si>
    <t>Уплотнитель: 3 контура. Петли: 3 шт. Толщина металла: 1,5 мм
Полотно: Толщина 92 мм / с МДФ 105 мм
Наполнитель: Пенополистирол высокой плотности
Короб: Толщина 117 мм открытый. Наличник: Ширина 80 мм
Отделка снаружи: Фрезерованная МДФ-панель 10 мм ФЛП-26 Шагрень черная/ Грецкий орех/ пластик черный
Отделка внутри: Фрезерованная съемная МДФ-панель 10 мм с ДВП 3 мм ФЛЗ-23 Velluto Bianco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
Цвет фурнитуры: Черный
Регулировка прижима притвора: Металлический эксцентрик для зацепки на основном замке
Противосъем: Штыри, 3 шт.
Размеры: 860x2050 мм, 960x2050 мм</t>
  </si>
  <si>
    <t>М102</t>
  </si>
  <si>
    <t>Уплотнитель: 3 контура. Петли: 3 шт. Толщина металла: 1,5 мм
Полотно: Толщина 92 мм / с МДФ 105 мм
Наполнитель: Пенополистирол высокой плотности
Короб: Толщина 117 мм открытый. Наличник: Ширина 80 мм
Отделка снаружи: Фрезерованная МДФ-панель 10 мм Velluto Oscure/ пластик черный
Отделка внутри: Фрезерованная съемная МДФ-панель 10 мм с ДВП 3 мм ФЛЗ-32 Velluto Bianco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
Цвет фурнитуры: Черный
Регулировка прижима притвора: Металлический эксцентрик для зацепки на основном замке
Противосъем: Штыри, 3 шт.
Размеры: 860x2050 мм, 960x2050 мм</t>
  </si>
  <si>
    <t>М1</t>
  </si>
  <si>
    <t>Уплотнитель: 3 контура. 
Петли: 3 шт. Толщина металла: 1,5 мм. Полотно: Толщина 86 мм
Наполнитель: Пенополистирол высокой плотности
Короб: Толщина 111 мм открытый
Наличник: Ширина 80 мм
Отделка снаружи: Металл Антик Медь
Отделка внутри: Металл Антик Медь
Замки: GALEON 816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</si>
  <si>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М26</t>
  </si>
  <si>
    <t>Уплотнитель: 2 контура
Петли: 2 шт
Толщина металла: 1,2 мм. Полотно: Толщина 64 мм
Наполнитель: Пенополистирол высокой плотности
Короб: Толщина 88 мм открытый. Наличник: Ширина 80 мм
Отделка снаружи: Металл Антик Медь
Отделка внутри: Металл Антик Медь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Цвет фурнитуры: Хром
Противосъем: Штыри, 3 шт.
Размеры: 860x2050 мм, 960x2050 мм</t>
  </si>
  <si>
    <t>М2</t>
  </si>
  <si>
    <t>Уплотнитель: 3 контура. Петли: 3 шт. Толщина металла: 1,5 мм
Полотно: Толщина 95 мм
Наполнитель: Пенополистирол высокой плотности
Короб: Толщина 117 мм открытый
Наличник: Ширина 80 мм
Отделка снаружи: Металл Букле Графит
Отделка внутри: Фрезерованная МДФ-панель 6 мм ФЛ-25 Velluto Bianco
Замки: GALEON 816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</si>
  <si>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Уплотнитель: 3 контура. Петли: 3 шт. Толщина металла: 1,5 мм
Полотно: Толщина 95 мм
Наполнитель: Пенополистирол высокой плотности
Короб: Толщина 117 мм открытый
Наличник: Ширина 80 мм
Отделка снаружи: Металл Букле Графит
Отделка внутри: Фрезерованная МДФ-панель 6 мм ФЛ-25 Дуб сонома светлый
Замки: GALEON 816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</si>
  <si>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М3</t>
  </si>
  <si>
    <t>Уплотнитель: 3 контура. Петли: 3 шт. Толщина металла: 1,5 мм
Полотно: Толщина 95 мм
Наполнитель: Пенополистирол высокой плотности
Короб: Толщина 117 мм открытый
Наличник: Ширина 80 мм
Отделка снаружи: Металл Букле Графит
Отделка внутри: Фрезерованная МДФ-панель 6 мм ФЛ-30 Velluto Bianco
Замки: GALEON 816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</si>
  <si>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Уплотнитель: 3 контура. Петли: 3 шт. Толщина металла: 1,5 мм
Полотно: Толщина 95 мм
Наполнитель: Пенополистирол высокой плотности
Короб: Толщина 117 мм открытый
Наличник: Ширина 80 мм
Отделка снаружи: Металл Букле Графит
Отделка внутри: Фрезерованная МДФ-панель 6 мм ФЛ-30 Дуб сонома светлый
Замки: GALEON 816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</si>
  <si>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М4</t>
  </si>
  <si>
    <t>Уплотнитель: 3 контура. Петли: 3 шт. Толщина металла: 1,5 мм
Полотно: Толщина 101 мм
Наполнитель: Пенополистирол высокой плотности
Короб: Толщина 117 мм открытый
Наличник: Ширина 80 мм
Отделка снаружи: Металл Букле Графит
Отделка внутри: Сборная съемная МДФ-панель 16мм с ДВП 3мм СБ-1 Сандал белый/стекло черное 
Замки: GALEON 816 эксцентрик IV класс взломостойкости, GALEON 817 сувальдный IV класс взломостойкости, Диаметр ригелей 15,8 мм
Накладки: С защитой от сквозняка. 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</si>
  <si>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Уплотнитель: 3 контура. Петли: 3 шт. Толщина металла: 1,5 мм
Полотно: Толщина 101 мм
Наполнитель: Пенополистирол высокой плотности
Короб: Толщина 117 мм открытый
Наличник: Ширина 80 мм
Отделка снаружи: Металл Букле Графит
Отделка внутри: Сборная съемная МДФ-панель 16мм с ДВП 3мм СБ-1 Дуб сонома светлый/стекло черное 
Замки: GALEON 816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</si>
  <si>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М5</t>
  </si>
  <si>
    <t>Уплотнитель: 3 контура. Петли: 3 шт. Толщина металла: 1,5 мм
Полотно: Толщина 101 мм
Наполнитель: Пенополистирол высокой плотности
Короб: Толщина 117 мм открытый
Наличник: Ширина 80 мм
Отделка снаружи: Металл Букле Графит
Отделка внутри: Фрезерованная съемная МДФ_x0002_панель 10 мм с ДВП 3 мм ФЛ3-21 Velluto Bianco
Замки: GALEON 816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</si>
  <si>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Уплотнитель: 3 контура. Петли: 3 шт. Толщина металла: 1,5 мм
Полотно: Толщина 101 мм
Наполнитель: Пенополистирол высокой плотности
Короб: Толщина 117 мм открытый
Наличник: Ширина 80 мм
Отделка снаружи: Металл Букле Графит
Отделка внутри: Фрезерованная съемная МДФ_x0002_панель 10 мм с ДВП 3 мм ФЛ3-21 ФЛ3-21 Дуб сонома светлый
Замки: GALEON 816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</si>
  <si>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М6</t>
  </si>
  <si>
    <t>Уплотнитель: 3 контура. Петли: 3 шт. Толщина металла: 1,5 мм
Полотно: Толщина 101 мм
Наполнитель: Пенополистирол высокой плотности
Короб: Толщина 117 мм открытый
Наличник: Ширина 80 мм
Отделка снаружи: Металл Букле Графит
Отделка внутри: Сборная съемная МДФ-панель 16мм с ДВП 3мм СБ-1 Ясень Ривьера Айс/стекло черное
Замки: GALEON 816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</si>
  <si>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Уплотнитель: 3 контура. Петли: 3 шт. Толщина металла: 1,5 мм
Полотно: Толщина 101 мм
Наполнитель: Пенополистирол высокой плотности
Короб: Толщина 117 мм открытый
Наличник: Ширина 80 мм
Отделка снаружи: Металл Букле Графит
Отделка внутри: Сборная съемная МДФ-панель 16мм с ДВП 3мм СБ-1 Дуб Сонома светлый/стекло черное 
Замки: GALEON 816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</si>
  <si>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М27</t>
  </si>
  <si>
    <t>Уплотнитель: 2 контура
Петли: 2 шт
Толщина металла: 1,2 мм. Полотно: Толщина 70 мм
Наполнитель: Пенополистирол высокой плотности
Короб: Толщина 94 мм открытый. Наличник: Ширина 80 мм
Отделка снаружи: Металл Антик Медь
Отделка внутри: Меламин 6 мм Дуб Ардеш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Цвет фурнитуры: Хром
Противосъем: Штыри, 3 шт.
Размеры: 860x2050 мм, 960x2050 мм</t>
  </si>
  <si>
    <t>Уплотнитель: 2 контура
Петли: 2 шт
Толщина металла: 1,2 мм. Полотно: Толщина 70 мм
Наполнитель: Пенополистирол высокой плотности
Короб: Толщина 94 мм открытый. Наличник: Ширина 80 мм
Отделка снаружи: Металл Антик Медь
Отделка внутри: Меламин 6 мм Венге светлый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Цвет фурнитуры: Хром
Противосъем: Штыри, 3 шт.
Размеры: 860x2050 мм, 960x2050 мм</t>
  </si>
  <si>
    <t>М28</t>
  </si>
  <si>
    <t>Уплотнитель: 2 контура
Петли: 2 шт
Толщина металла: 1,2 мм. Полотно: Толщина 64 мм
Наполнитель: Пенополистирол высокой плотности
Короб: Толщина 88 мм открытый. Наличник: Ширина 80 мм
Отделка снаружи: Металл Букле Графит 
Отделка внутри: Фрезерованная МДФ-панель 6 мм ФЛ-22 Velluto Bianco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Цвет фурнитуры: Хром
Противосъем: Штыри, 3 шт.
Размеры: 860x2050 мм, 960x2050 мм</t>
  </si>
  <si>
    <t>Уплотнитель: 2 контура
Петли: 2 шт
Толщина металла: 1,2 мм. Полотно: Толщина 70 мм
Наполнитель: Пенополистирол высокой плотности
Короб: Толщина 94 мм открытый. Наличник: Ширина 80 мм
Отделка снаружи: Металл Букле Графит 
Отделка внутри: Фрезерованная МДФ-панель 6 мм ФЛ-22 Дуб Сонома светлый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Цвет фурнитуры: Хром
Противосъем: Штыри, 3 шт.
Размеры: 860x2050 мм, 960x2050 мм</t>
  </si>
  <si>
    <t>М29</t>
  </si>
  <si>
    <t>Уплотнитель: 2 контура
Петли: 2 шт
Толщина металла: 1,2 мм. Полотно: Толщина 77 мм
Наполнитель: Пенополистирол высокой плотности
Короб: Толщина 94 мм открытый. Наличник: Ширина 80 мм
Отделка снаружи: Металл Букле Графит 
Отделка внутри: Фрезерованная съемная МДФ_x0002_панель 10 мм с ДВП 3 мм ФЛЗ-21 Velluto Bianco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Цвет фурнитуры: Хром
Противосъем: Штыри, 3 шт.
Размеры: 860x2050 мм, 960x2050 мм</t>
  </si>
  <si>
    <t>Уплотнитель: 2 контура
Петли: 2 шт
Толщина металла: 1,2 мм. Полотно: Толщина 77 мм
Наполнитель: Пенополистирол высокой плотности
Короб: Толщина 94 мм открытый. Наличник: Ширина 80 мм
Отделка снаружи: Металл Букле Графит 
Отделка внутри: Фрезерованная съемная МДФ_x0002_панель 10 мм с ДВП 3 мм ФЛЗ-21 Дуб Сонома светлый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Цвет фурнитуры: Хром
Противосъем: Штыри, 3 шт.
Размеры: 860x2050 мм, 960x2050 мм</t>
  </si>
  <si>
    <t>Уплотнитель: 2 контура
Петли: 2 шт
Толщина металла: 1,2 мм. Полотно: Толщина 77 мм
Наполнитель: Пенополистирол высокой плотности
Короб: Толщина 94 мм открытый. Наличник: Ширина 80 мм
Отделка снаружи: Металл Букле Графит 
Отделка внутри: Фрезерованная съемная МДФ_x0002_панель 10 мм с ДВП 3 мм ФЛЗ-21 Венге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Цвет фурнитуры: Хром
Противосъем: Штыри, 3 шт.
Размеры: 860x2050 мм, 960x2050 мм</t>
  </si>
  <si>
    <t>М30</t>
  </si>
  <si>
    <t>Уплотнитель: 2 контура
Петли: 2 шт
Толщина металла: 1,2 мм. Полотно: Толщина 77 мм
Наполнитель: Пенополистирол высокой плотности
Короб: Толщина 94 мм открытый. Наличник: Ширина 80 мм
Отделка снаружи: Металл Букле Графит 
Отделка внутри: Сборная съемная МДФ_x0002_панель 16 мм с ДВП 3 мм СБ-1 Сандал белый/стекло черное 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Цвет фурнитуры: Хром
Противосъем: Штыри, 3 шт.
Размеры: 860x2050 мм, 960x2050 мм</t>
  </si>
  <si>
    <t>Уплотнитель: 2 контура
Петли: 2 шт
Толщина металла: 1,2 мм. Полотно: Толщина 77 мм
Наполнитель: Пенополистирол высокой плотности
Короб: Толщина 94 мм открытый. Наличник: Ширина 80 мм
Отделка снаружи: Металл Букле Графит 
Отделка внутри: Сборная съемная МДФ_x0002_панель 16 мм с ДВП 3 мм СБ-1 Дуб Сонома светлый/стекло черное 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Цвет фурнитуры: Хром
Противосъем: Штыри, 3 шт.
Размеры: 860x2050 мм, 960x2050 мм</t>
  </si>
  <si>
    <t>Уплотнитель: 2 контура
Петли: 2 шт
Толщина металла: 1,2 мм. Полотно: Толщина 77 мм
Наполнитель: Пенополистирол высокой плотности
Короб: Толщина 94 мм открытый. Наличник: Ширина 80 мм
Отделка снаружи: Металл Букле Графит 
Отделка внутри: Сборная съемная МДФ_x0002_панель 16 мм с ДВП 3 мм СБ-1 Венге/стекло черное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Цвет фурнитуры: Хром
Противосъем: Штыри, 3 шт.
Размеры: 860x2050 мм, 960x2050 мм</t>
  </si>
  <si>
    <t>Уплотнитель: 2 контура
Петли: 2 шт
Толщина металла: 1,2 мм. Полотно: Толщина 77 мм
Наполнитель: Пенополистирол высокой плотности
Короб: Толщина 94 мм открытый. Наличник: Ширина 80 мм
Отделка снаружи: Металл Букле Графит 
Отделка внутри: Сборная съемная МДФ_x0002_панель 16 мм с ДВП 3 мм СБ-1 Лиственница беленая/стекло белое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Цвет фурнитуры: Хром
Противосъем: Штыри, 3 шт.
Размеры: 860x2050 мм, 960x2050 мм</t>
  </si>
  <si>
    <t>М32</t>
  </si>
  <si>
    <t>Уплотнитель: 2 контура. Петли: 2 шт. Толщина металла: 1,2 мм
Полотно: Толщина 78 мм
Наполнитель: Пенополистирол высокой плотности
Короб: Толщина 94 мм открытый
Наличник: Ширина 80 мм
Отделка снаружи: Металл Антик Медь
Отделка внутри: Фрезерованная МДФ-панель 6 мм ФЛ-81 Белый Ясень
Замки: GALEON 816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</si>
  <si>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Уплотнитель: 2 контура. Петли: 2 шт. Толщина металла: 1,2 мм
Полотно: Толщина 78 мм
Наполнитель: Пенополистирол высокой плотности
Короб: Толщина 94 мм открытый
Наличник: Ширина 80 мм
Отделка снаружи: Металл Антик Медь
Отделка внутри: Фрезерованная МДФ-панель 6 мм ФЛ-81 Венге
Замки: GALEON 816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</si>
  <si>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Уплотнитель: 2 контура. Петли: 2 шт. Толщина металла: 1,2 мм
Полотно: Толщина 78 мм
Наполнитель: Пенополистирол высокой плотности
Короб: Толщина 94 мм открытый
Наличник: Ширина 80 мм
Отделка снаружи: Металл Антик Медь
Отделка внутри: Фрезерованная МДФ-панель 6 мм ФЛ-81 Грецкий орех 
Замки: GALEON 816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</si>
  <si>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М33</t>
  </si>
  <si>
    <t>Уплотнитель: 2 контура. Петли: 2 шт. Толщина металла: 1,2 мм
Полотно: Толщина 80 мм
Наполнитель: Пенополистирол высокой плотности
Короб: Толщина 94 мм открытый. Наличник: Ширина 70 мм
Отделка снаружи: Металл, вставки из нержавейки Антик Серебро
Отделка внутри: Сборная съемная МДФ-панель 16 мм с ДВП 3 мм СБ-5 Бетон Снежный/белое стекло 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</si>
  <si>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Уплотнитель: 2 контура. Петли: 2 шт. Толщина металла: 1,2 мм
Полотно: Толщина 80 мм
Наполнитель: Пенополистирол высокой плотности
Короб: Толщина 94 мм открытый. Наличник: Ширина 70 мм
Отделка снаружи: Металл, вставки из нержавейки Муар Черный
Отделка внутри: Сборная съемная МДФ-панель 16 мм с ДВП 3 мм СБ-5 Лиственница беленая/белое стекло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</si>
  <si>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М50</t>
  </si>
  <si>
    <t>Уплотнитель: 3 контура. Петли: 3 шт. Толщина металла: 1,5 мм
Полотно: Толщина 105 мм
Наполнитель: Пенополистирол высокой плотности
Короб: Толщина 117 мм открытый. Наличник: Ширина 80 мм
Отделка снаружи: Букле Графит Штамп 2 квадрата давление наружу
Отделка внутри: Фрезерованная МДФ-панель 10 мм с ДВП 3 мм ФЛ-30 Velluto Bianco
Замки: GALEON 816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</si>
  <si>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Уплотнитель: 3 контура. Петли: 3 шт. Толщина металла: 1,5 мм
Полотно: Толщина 105 мм
Наполнитель: Пенополистирол высокой плотности
Короб: Толщина 117 мм открытый. Наличник: Ширина 80 мм
Отделка снаружи: Букле Графит Штамп 2 квадрата давление наружу
Отделка внутри: Фрезерованная МДФ-панель 10 мм с ДВП 3 мм ФЛ-30 Дуб Сонома светлый
Замки: GALEON 816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</si>
  <si>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М51</t>
  </si>
  <si>
    <t>Уплотнитель: 3 контура. Петли: 3 шт. Толщина металла: 1,5 мм
Полотно: Толщина 105 мм
Наполнитель: Пенополистирол высокой плотности
Короб: Толщина 117 мм открытый. Наличник: Ширина 80 мм
Отделка снаружи: Букле Опал Штамп 2 квадрата давление наружу
Отделка внутри: Фрезерованная МДФ-панель 10 мм с ДВП 3 мм ФЛ-30 Velluto Bianco
Замки: GALEON 816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</si>
  <si>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Уплотнитель: 3 контура. Петли: 3 шт. Толщина металла: 1,5 мм
Полотно: Толщина 105 мм
Наполнитель: Пенополистирол высокой плотности
Короб: Толщина 117 мм открытый. Наличник: Ширина 80 мм
Отделка снаружи: Букле Опал Штамп 2 квадрата давление наружу
Отделка внутри: Фрезерованная МДФ-панель 10 мм с ДВП 3 мм ФЛ-30 Дуб Сонома светлый
Замки: GALEON 816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</si>
  <si>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М52</t>
  </si>
  <si>
    <t>Уплотнитель: 3 контура. Петли: 3 шт. Толщина металла: 1,5 мм
Полотно: Толщина 105 мм
Наполнитель: Пенополистирол высокой плотности
Короб: Толщина 117 мм открытый. Наличник: Ширина 80 мм
Отделка снаружи: Букле Графит Штамп 3 квадрата давление наружу
Отделка внутри: Фрезерованная МДФ-панель 10 мм с ДВП 3 мм ФЛ-10 Velluto Bianco
Замки: GALEON 816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</si>
  <si>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Уплотнитель: 3 контура. Петли: 3 шт. Толщина металла: 1,5 мм
Полотно: Толщина 105 мм
Наполнитель: Пенополистирол высокой плотности
Короб: Толщина 117 мм открытый. Наличник: Ширина 80 мм
Отделка снаружи: Букле Графит Штамп 3 квадрата давление наружу
Отделка внутри: Фрезерованная МДФ-панель 10 мм с ДВП 3 мм ФЛ-10 Дуб Сонома светлый
Замки: GALEON 816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</si>
  <si>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М53</t>
  </si>
  <si>
    <t>Уплотнитель: 3 контура. Петли: 3 шт. Толщина металла: 1,5 мм
Полотно: Толщина 105 мм
Наполнитель: Пенополистирол высокой плотности
Короб: Толщина 117 мм открытый. Наличник: Ширина 80 мм
Отделка снаружи: Букле Опал Штамп 3 квадрата давление наружу
Отделка внутри: Фрезерованная МДФ-панель 10 мм с ДВП 3 мм ФЛ-10 Velluto Bianco
Замки: GALEON 816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</si>
  <si>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Уплотнитель: 3 контура. Петли: 3 шт. Толщина металла: 1,5 мм
Полотно: Толщина 105 мм
Наполнитель: Пенополистирол высокой плотности
Короб: Толщина 117 мм открытый. Наличник: Ширина 80 мм
Отделка снаружи: Букле Опал Штамп 3 квадрата давление наружу
Отделка внутри: Фрезерованная МДФ-панель 10 мм с ДВП 3 мм ФЛ-10 Дуб Сонома светлый
Замки: GALEON 816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</si>
  <si>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М54</t>
  </si>
  <si>
    <t>Уплотнитель: 3 контура. Петли: 3 шт. Толщина металла: 1,5 мм
Полотно: Толщина 105 мм
Наполнитель: Пенополистирол высокой плотности
Короб: Толщина 117 мм открытый. Наличник: Ширина 80 мм
Отделка снаружи: Букле Графит Штамп шоколад давление наружу
Отделка внутри: Фрезерованная МДФ-панель 10 мм с ДВП 3 мм ФЛТ-6 Velluto Bianco
Замки: GALEON 816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</si>
  <si>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М55</t>
  </si>
  <si>
    <t>Уплотнитель: 3 контура. Петли: 3 шт. Толщина металла: 1,5 мм
Полотно: Толщина 105 мм
Наполнитель: Пенополистирол высокой плотности
Короб: Толщина 117 мм открытый. Наличник: Ширина 80 мм
Отделка снаружи: Букле Опал Штамп шоколад давление наружу
Отделка внутри: Фрезерованная МДФ-панель 10 мм с ДВП 3 мм ФЛТ-6 Velluto Bianco
Замки: GALEON 816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</si>
  <si>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М70</t>
  </si>
  <si>
    <t>Уплотнитель: 3 контура. Петли: 3 шт. Толщина металла: 1,5 мм
Полотно: Толщина 102 мм / с МДФ 105 мм
Наполнитель: Пенополистирол высокой плотности
Короб: Толщина 117 мм открытый. Наличник: Ширина 80 мм
Отделка снаружи: Цинк + Муар 7016 Багет 2 квадрата
Отделка внутри: Фрезерованная МДФ-панель 10 мм с ДВП 3 мм ФЛ-30 Velluto Bianco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</si>
  <si>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М71</t>
  </si>
  <si>
    <t>Уплотнитель: 3 контура. Петли: 3 шт. Толщина металла: 1,5 мм
Полотно: Толщина 102 мм / с МДФ 105 мм
Наполнитель: Пенополистирол высокой плотности
Короб: Толщина 117 мм открытый. Наличник: Ширина 80 мм
Отделка снаружи: Цинк + Муар 8019 Багет 2 квадрата
Отделка внутри: Фрезерованная МДФ-панель 10 мм с ДВП 3 мм ФЛ-30 Velluto Bianco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</si>
  <si>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М20 Термо</t>
  </si>
  <si>
    <t>Терморазрыв: Пластиковый профиль на коробе и полотне
Уплотнитель: 3 контура. Петли: 3 шт. Толщина металла: 1,5 мм
Полотно: Толщина 110 мм
Наполнитель: Пенополистирол высокой плотности
Короб: Толщина 147 мм открытый. Наличник: Ширина 80 мм
Отделка снаружи: Металл Букле Графит
Отделка внутри: Фрезерованная МДФ-панель 10 мм с ДВП 3 мм ФЛТ-2 Velluto Bianco
Замки: GALEON 818 сувальдный IV класс взломостойкости, GALEON 817 сувальдный IV класс взломостойкости, 
Диаметр ригелей 15,8 мм. Накладки: С защитой от сквозняка
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</si>
  <si>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Терморазрыв: Пластиковый профиль на коробе и полотне
Уплотнитель: 3 контура. Петли: 3 шт. Толщина металла: 1,5 мм
Полотно: Толщина 110 мм
Наполнитель: Пенополистирол высокой плотности
Короб: Толщина 147 мм открытый. Наличник: Ширина 80 мм
Отделка снаружи: Металл Букле Графит
Отделка внутри: Фрезерованная МДФ-панель 10 мм с ДВП 3 мм ФЛТ-2 Дуб Сонома светлый
Замки: GALEON 818 сувальдный IV класс взломостойкости, GALEON 817 сувальдный IV класс взломостойкости, 
Диаметр ригелей 15,8 мм. Накладки: С защитой от сквозняка
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</si>
  <si>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М21 Термо</t>
  </si>
  <si>
    <t>Терморазрыв: Пластиковый профиль на коробе и полотне
Уплотнитель: 3 контура. Петли: 3 шт. Толщина металла: 1,5 мм
Полотно: Толщина 110 мм
Наполнитель: Пенополистирол высокой плотности
Короб: Толщина 147 мм открытый. Наличник: Ширина 80 мм
Отделка снаружи: Металл Букле Опал
Отделка внутри: Фрезерованная МДФ-панель 10 мм с ДВП 3 мм ФЛТ-2 Velluto Bianco
Замки: GALEON 818 сувальдный IV класс взломостойкости, GALEON 817 сувальдный IV класс взломостойкости, 
Диаметр ригелей 15,8 мм. Накладки: С защитой от сквозняка
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</si>
  <si>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Терморазрыв: Пластиковый профиль на коробе и полотне
Уплотнитель: 3 контура. Петли: 3 шт. Толщина металла: 1,5 мм
Полотно: Толщина 110 мм
Наполнитель: Пенополистирол высокой плотности
Короб: Толщина 147 мм открытый. Наличник: Ширина 80 мм
Отделка снаружи: Металл Букле Опал
Отделка внутри: Фрезерованная МДФ-панель 10 мм с ДВП 3 мм ФЛТ-2 Дуб Сонома светлый
Замки: GALEON 818 сувальдный IV класс взломостойкости, GALEON 817 сувальдный IV класс взломостойкости, 
Диаметр ригелей 15,8 мм. Накладки: С защитой от сквозняка
Ночная задвижка: Установлена
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</si>
  <si>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М60 Термо</t>
  </si>
  <si>
    <t>Терморазрыв: Пластиковый профиль на коробе и полотне
Уплотнитель: 3 контура. Петли: 3 шт
Толщина металла: 1,5 мм. Полотно: Толщина 120 мм
Наполнитель: Пенополистирол высокой плотности
Короб: Толщина 117 мм открытый. Наличник: Ширина 80 мм
Отделка снаружи: Букле Графит Штамп 2 квадрата давление наружу
Отделка внутри: Фрезерованная МДФ-панель 10 мм с ДВП 3 мм ФЛТ-7 Velluto Bianco
Замки: GALEON 818 сувальдный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Установлена. 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</si>
  <si>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Терморазрыв: Пластиковый профиль на коробе и полотне
Уплотнитель: 3 контура. Петли: 3 шт
Толщина металла: 1,5 мм. Полотно: Толщина 120 мм
Наполнитель: Пенополистирол высокой плотности
Короб: Толщина 117 мм открытый. Наличник: Ширина 80 мм
Отделка снаружи: Букле Графит Штамп 2 квадрата давление наружу
Отделка внутри: Фрезерованная МДФ-панель 10 мм с ДВП 3 мм ФЛТ-7 Дуб Сонома светлый
Замки: GALEON 818 сувальдный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Установлена. 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</si>
  <si>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М61 Термо</t>
  </si>
  <si>
    <t>Терморазрыв: Пластиковый профиль на коробе и полотне
Уплотнитель: 3 контура. Петли: 3 шт
Толщина металла: 1,5 мм. Полотно: Толщина 120 мм
Наполнитель: Пенополистирол высокой плотности
Короб: Толщина 117 мм открытый. Наличник: Ширина 80 мм
Отделка снаружи: Букле Опал Штамп 2 квадрата давление наружу
Отделка внутри: Фрезерованная МДФ-панель 10 мм с ДВП 3 мм ФЛТ-7 Velluto Bianco
Замки: GALEON 818 сувальдный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Установлена. 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</si>
  <si>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Терморазрыв: Пластиковый профиль на коробе и полотне
Уплотнитель: 3 контура. Петли: 3 шт
Толщина металла: 1,5 мм. Полотно: Толщина 120 мм
Наполнитель: Пенополистирол высокой плотности
Короб: Толщина 117 мм открытый. Наличник: Ширина 80 мм
Отделка снаружи: Букле Опал Штамп 2 квадрата давление наружу
Отделка внутри: Фрезерованная МДФ-панель 10 мм с ДВП 3 мм ФЛТ-7 Дуб Сонома светлый
Замки: GALEON 818 сувальдный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Установлена. 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</si>
  <si>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М62 Термо</t>
  </si>
  <si>
    <t>Терморазрыв: Пластиковый профиль на коробе и полотне
Уплотнитель: 3 контура. Петли: 3 шт
Толщина металла: 1,5 мм. Полотно: Толщина 120 мм
Наполнитель: Пенополистирол высокой плотности
Короб: Толщина 117 мм открытый. Наличник: Ширина 80 мм
Отделка снаружи: Букле Графит Штамп 3 квадрата давление наружу
Отделка внутри: Фрезерованная МДФ-панель 10 мм с ДВП 3 мм ФЛТ-7 Velluto Bianco
Замки: GALEON 818 сувальдный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Установлена. 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</si>
  <si>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Терморазрыв: Пластиковый профиль на коробе и полотне
Уплотнитель: 3 контура. Петли: 3 шт
Толщина металла: 1,5 мм. Полотно: Толщина 120 мм
Наполнитель: Пенополистирол высокой плотности
Короб: Толщина 117 мм открытый. Наличник: Ширина 80 мм
Отделка снаружи: Букле Графит Штамп 3 квадрата давление наружу
Отделка внутри: Фрезерованная МДФ-панель 10 мм с ДВП 3 мм ФЛТ-7 Дуб Сонома светлый
Замки: GALEON 818 сувальдный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Установлена. 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</si>
  <si>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М63 Термо</t>
  </si>
  <si>
    <t>Терморазрыв: Пластиковый профиль на коробе и полотне
Уплотнитель: 3 контура. Петли: 3 шт
Толщина металла: 1,5 мм. Полотно: Толщина 120 мм
Наполнитель: Пенополистирол высокой плотности
Короб: Толщина 117 мм открытый. Наличник: Ширина 80 мм
Отделка снаружи: Букле Опал Штамп 3 квадрата давление наружу
Отделка внутри: Фрезерованная МДФ-панель 10 мм с ДВП 3 мм ФЛТ-7 Velluto Bianco
Замки: GALEON 818 сувальдный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Установлена. 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</si>
  <si>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Терморазрыв: Пластиковый профиль на коробе и полотне
Уплотнитель: 3 контура. Петли: 3 шт
Толщина металла: 1,5 мм. Полотно: Толщина 120 мм
Наполнитель: Пенополистирол высокой плотности
Короб: Толщина 117 мм открытый. Наличник: Ширина 80 мм
Отделка снаружи: Букле Опал Штамп 3 квадрата давление наружу
Отделка внутри: Фрезерованная МДФ-панель 10 мм с ДВП 3 мм ФЛТ-7 Дуб Сонома светлый
Замки: GALEON 818 сувальдный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Установлена. 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</si>
  <si>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М80 Термо</t>
  </si>
  <si>
    <t>Терморазыры: Пластиковый профиль на коробе и полотне. 
Уплотнитель: 3 контура. Петли: 3 шт
Толщина металла: 1,5 мм. Полотно: Толщина 120 мм
Наполнитель: Минеральная плита и Пенополистирол
Короб: Толщина 147 мм открытый
Наличник: Ширина 80 мм
Отделка снаружи: Цинк + Муар 7016 Багет 2 квадрата
Отделка внутри: Фрезерованная МДФ-панель 10 мм с ДВП 3 мм ФЛТ-7 Velluto Bianco
Замки: GALEON 818 сувальдный IV класс взломостойкости, GALEON 817 сувальдный IV класс взломостойкости,
Диаметр ригелей 15,8 мм
Накладки: С защитой от сквозняка. Ночная задвижка: Установлена. 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</si>
  <si>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М81 Термо</t>
  </si>
  <si>
    <t>Терморазыры: Пластиковый профиль на коробе и полотне. 
Уплотнитель: 3 контура. Петли: 3 шт
Толщина металла: 1,5 мм. Полотно: Толщина 120 мм
Наполнитель: Минеральная плита и Пенополистирол
Короб: Толщина 147 мм открытый
Наличник: Ширина 80 мм
Отделка снаружи: Цинк + Муар 8019 Багет 2 квадрата
Отделка внутри: Фрезерованная МДФ-панель 10 мм с ДВП 3 мм ФЛТ-7 Velluto Bianco
Замки: GALEON 818 сувальдный IV класс взломостойкости, GALEON 817 сувальдный IV класс взломостойкости,
Диаметр ригелей 15,8 мм
Накладки: С защитой от сквозняка. Ночная задвижка: Установлена. Цвет фурнитуры: Хром
Регулировка прижима притвора: Металлический эксцентрик для зацепки на основном замке
Противосъем: Штыри, 3 шт.
Размеры: 860x2050 мм, 960x2050 мм</t>
  </si>
  <si>
    <t>М26-1200</t>
  </si>
  <si>
    <t>Уплотнитель: 2 контура. Петли: 4 шт
Толщина металла: 1,2 мм. Полотно: Толщина 64 мм
Наполнитель: Пенополистирол высокой плотности
Короб: Толщина 88 мм открытый
Наличник: Ширина 80 мм
Отделка снаружи: Металл
Отделка внутри: Металл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Торцевая задвижка: 2 шт.
Цвет фурнитуры: Хром
Противосъем: Штыри, 6 шт.
Размеры: 1200x2050 мм</t>
  </si>
  <si>
    <t>М32-1200</t>
  </si>
  <si>
    <t>Уплотнитель: 2 контура. Петли: 4 шт
Толщина металла: 1,2 мм. Полотно: Толщина 64 мм
Наполнитель: Пенополистирол высокой плотности
Короб: Толщина 88 мм открытый
Наличник: Ширина 80 мм
Отделка снаружи: Металл
Отделка внутри: Фрезерованная МДФ-панель 6 мм ФЛ-81 Velluto Bianco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Торцевая задвижка: 2 шт.
Цвет фурнитуры: Хром
Противосъем: Штыри, 6 шт.
Размеры: 1200x2050 мм</t>
  </si>
  <si>
    <t>Уплотнитель: 2 контура. Петли: 4 шт
Толщина металла: 1,2 мм. Полотно: Толщина 64 мм
Наполнитель: Пенополистирол высокой плотности
Короб: Толщина 88 мм открытый
Наличник: Ширина 80 мм
Отделка снаружи: Металл
Отделка внутри: Фрезерованная МДФ-панель 6 мм ФЛ-81 Дуб Сонома светлый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Установлена. Торцевая задвижка: 2 шт.
Цвет фурнитуры: Хром
Противосъем: Штыри, 6 шт.
Размеры: 1200x2050 мм</t>
  </si>
  <si>
    <t>СЕРИЯ ДВЕРЕЙ GARDA</t>
  </si>
  <si>
    <t xml:space="preserve">Стройгост 5 </t>
  </si>
  <si>
    <t>Покрытие Атмосферостойкое порошково-полимерное «Медный антик» / ХДФ панель 3 мм, пленка ПВХ
Металл (полотно/коробка) 0,8 мм/ 1,0 мм
Петли 2 петли внешние открывание 180*
Толщина полотна 45 мм
Глубина короба (без внешней МДФ) 52 мм
Наполнитель двери пенополистирол (ППС)
Уплотнитель 1 контур, вспененная резина D образный 8х8
Ручки на планке, HP-09
Замок НТО ЛУЧ, 635 цилиндрового типа ригель d=14 мм тип цилиндра ключ/вертушка
Накладки на замок Совмещенная с ручкой
Ночная задвижка нет. Эксцентрик нет
Противосъем противосъемные штыри, 2 шт
Размер 860х2050 мм, 960х2050 мм</t>
  </si>
  <si>
    <t>Рустикальный Дуб</t>
  </si>
  <si>
    <t xml:space="preserve"> 9см  Серебро Зеркало</t>
  </si>
  <si>
    <t>Наполнение: пенополистирол  
Размеры: 860х2050 мм, 960х2050 мм
Покрытие снаружи:  атмосферостойкое порошково-полимерное «Антик серебро»
Покрытие внутри: фрезерованная МДФ-панель, ПВХ Белый эмалит. Накладное зеркало с защитной плёнкой
Толщина металла: полотно 1,0/ коробка 1,2  
Толщина дверного полотна: 90 мм.  Толщина коробки: 117мм.
Петли: 3 шт. внешние, открывание 180                                                                                            
Основной замок: цилиндровый Карат/Monarh, 4 наивысший класс взломостойкости, диаметр ригелей: 16 мм
Дополнительный замок: сувальдный Карат/Monarh 4 наивысший класс взломостойкости, дополнительная защита от высверливания: две пластины из высоколегированной стали с обеих сторон замка; диаметр ригелей: 16 мм 
Уплотнитель: 3 контура уплотнителя из вспененной резины. 
Ручка:раздельная раздельная HS44, цвет –сатин. хром. Противосъёмные штыри: 2 шт.                                                                                                                                                                                     
Независимая ночная задвижка: есть
Возможна установка на улицу</t>
  </si>
  <si>
    <t>Эмалит Белый</t>
  </si>
  <si>
    <t>Nova Серебро</t>
  </si>
  <si>
    <t>Наполнение: пенополистирол                                                                                                                                                              Уплотнитель: 2 контура уплотнителя
Толщина металла: полотно 0,8/ коробка 1,2                                                                                                                                                                                                                     Размеры: 860х2050 мм, 960х2050 мм
Покрытие снаружи: атмосферостойкое порошково-полимерное «Антик серебро»
Покрытие внутри: фрезерованная МДФ-панель, ПВХ
Петли: 2 шт. внешние, открывание 180                                                                                            
Замок: цилиндровый Rigger/Monarh, диаметр ригелей: 14 мм. Сувальдный Rigger/Monarh, диаметр ригелей: 14 мм.
Ручка: раздельная HS22, цвет – хром Глазок: Есть
Противосъёмные штыри: 2 шт.
Независимая ночная задвижка: есть
Возможна установка на улицу</t>
  </si>
  <si>
    <t>Белый Ясень</t>
  </si>
  <si>
    <t>Терморазрыв 24 мм на полотне и коробе, Наполнение PIR-плита 
Внешняя отделкаатмосферостойкое порошково-полимерное покрытие «Медный антик».
Внутренняя отделкаМДФ-панель 10 мм,  ПВХ Астана милки.
Металл (полотно/коробка) 1,4мм/1,4мм
Петли 3 петли наружные,открывание 180*
Толщина полотнапо металлу 110мм Толщина полотна 115 мм Глубина короба 141мм
Наполнитель двери PIR-плита Уплотнитель 3 контура, вспененная резина
Ручки Раздельная,  HS22, хром.
Замок основной замок: KALE 252R CR, сувальдный  (узкая планка 28 мм ), 4 класс взломостойкости, 3 ригеля,  d=16 мм,  вылет ригелей 37 мм
ополнительный замок: KALE257L CR, сувальдный (узкая планка 28 мм), 4 класс взломостойкости, 3 ригеля,  d=16 мм,  вылет ригелей 35 мм, 8 сувальд
Накладки на замок Декоративные овальныена оба замка, с защитой от сквозняка, хром.
Ночная задвижка независимая Эксцентрик Металлический
Противосъемные штыри, 3шт 
Размер860х2050 мм, 960х2050 мм</t>
  </si>
  <si>
    <t>Астана Милки</t>
  </si>
  <si>
    <t>Гарда Муар Царга Лазер</t>
  </si>
  <si>
    <t>Размеры: 860х2050 мм, 960х2050 мм
Покрытие снаружи:  атмосферостойкое порошково-полимерное "Черный муар"
Покрытие внутри: МДФ-панель, 22мм. 
Цвет: лиственница беж, вставки из глянцевого стекла Лакобель
Толщина металла: полотно 1,4/ коробка 1,4  
Толщина дверного полотна: 90 мм.  Толщина коробки: 105мм.
Петли: 2 шт. внешние, открывание 180                                                                                            
Основной замок: цилиндровый КАРАТ, 4 класс взломостойкости, 3 ригеля, d=16 мм
Дополнительный замок: сувальдный Карат, 3 ригеля, d=16 мм, ригеля 35 мм, 8 сувальд
Наполнение: пенополистирол       
Уплотнитель: 2 контура уплотнителя из вспененной резины. 
Ручка: раздельная, цвет "Хром" Глазок: Есть. Противосъёмные штыри: 3 шт.                                                                                                                                                                                     Накладки: овальные, с защитой от сквозняков
Независимая ночная задвижка: есть
Возможна установка на улицу</t>
  </si>
  <si>
    <t>Лиственница Беж (стеклое белое)</t>
  </si>
  <si>
    <t>Замки: Основной: сувальдный KALE, ригели 16 мм. Дополнительная защита от высверливания
Дополнительный: сувальдный KALE, ригели 16 мм. Дополнительная защита от высверливания 
Терморазрыв 24 мм на полотне и короб
Покрытие металла: черный муар, атмосферостойкое порошково-полимерное
Внешняя накладка: Фрезерованная МДФ-панель 10 мм. 
Пленка Винорит, цвет грецкий орех с патиной 
Внутренняя накладка: Фрезерованная МДФ-панель 10 мм. Пленка с рельефом цвет белый
Толщина полотна/глубина короба: 120 мм / 141 мм
Наполнитель: пенополистирол
Уплотнитель: 3 контура вставного уплотнителя 
Петли: 3 шт., наружные, открывание 180°
Накладки: квадратные с защитой от сквозняка; цвет - черный
Ручка: раздельная, нажимная; цвет - черный
Независимая ночная задвижка
Регулировка притвора: металлический эксцентрик защёлки основного замка
Противосъёмные штыри: 2 шт.
Размеры: 860х2050 мм, 960х2050 мм</t>
  </si>
  <si>
    <t xml:space="preserve">Белый  </t>
  </si>
  <si>
    <t>Прайс-лист</t>
  </si>
  <si>
    <t>Название модели</t>
  </si>
  <si>
    <t xml:space="preserve">Изображение </t>
  </si>
  <si>
    <t>Цвет покрытия</t>
  </si>
  <si>
    <t>Оптовая цена</t>
  </si>
  <si>
    <t>Розничная цена</t>
  </si>
  <si>
    <r>
      <rPr>
        <b/>
        <sz val="14"/>
        <rFont val="Gadugi"/>
        <family val="2"/>
      </rPr>
      <t>ACE</t>
    </r>
    <r>
      <rPr>
        <b/>
        <sz val="11"/>
        <rFont val="Gadugi"/>
        <family val="2"/>
      </rPr>
      <t xml:space="preserve">                                                            </t>
    </r>
    <r>
      <rPr>
        <sz val="10"/>
        <rFont val="Gadugi"/>
        <family val="2"/>
      </rPr>
      <t>123-24E</t>
    </r>
  </si>
  <si>
    <r>
      <t xml:space="preserve">BLACK 
</t>
    </r>
    <r>
      <rPr>
        <sz val="12"/>
        <rFont val="Calibri"/>
        <family val="2"/>
        <charset val="204"/>
      </rPr>
      <t>(Черный)</t>
    </r>
  </si>
  <si>
    <t>Склад</t>
  </si>
  <si>
    <r>
      <rPr>
        <b/>
        <sz val="14"/>
        <rFont val="Calibri"/>
        <family val="2"/>
        <charset val="204"/>
      </rPr>
      <t xml:space="preserve">TITANIUM
</t>
    </r>
    <r>
      <rPr>
        <sz val="9"/>
        <rFont val="Calibri"/>
        <family val="2"/>
        <charset val="204"/>
      </rPr>
      <t xml:space="preserve"> (</t>
    </r>
    <r>
      <rPr>
        <sz val="12"/>
        <rFont val="Calibri"/>
        <family val="2"/>
        <charset val="204"/>
      </rPr>
      <t>Титан)</t>
    </r>
  </si>
  <si>
    <r>
      <rPr>
        <b/>
        <sz val="14"/>
        <rFont val="Calibri"/>
        <family val="2"/>
        <charset val="204"/>
      </rPr>
      <t>MSN</t>
    </r>
    <r>
      <rPr>
        <sz val="14"/>
        <rFont val="Calibri"/>
        <family val="2"/>
        <charset val="204"/>
      </rPr>
      <t xml:space="preserve">
</t>
    </r>
    <r>
      <rPr>
        <sz val="12"/>
        <rFont val="Calibri"/>
        <family val="2"/>
        <charset val="204"/>
      </rPr>
      <t>(Перламутровый никель)</t>
    </r>
  </si>
  <si>
    <r>
      <rPr>
        <b/>
        <sz val="14"/>
        <rFont val="Gadugi"/>
        <family val="2"/>
      </rPr>
      <t>ANGELINA</t>
    </r>
    <r>
      <rPr>
        <b/>
        <sz val="11"/>
        <rFont val="Gadugi"/>
        <family val="2"/>
      </rPr>
      <t xml:space="preserve">                                                            </t>
    </r>
    <r>
      <rPr>
        <sz val="10"/>
        <rFont val="Gadugi"/>
        <family val="2"/>
      </rPr>
      <t>127-24E</t>
    </r>
  </si>
  <si>
    <r>
      <rPr>
        <b/>
        <sz val="14"/>
        <rFont val="Calibri"/>
        <family val="2"/>
        <charset val="204"/>
      </rPr>
      <t>СР</t>
    </r>
    <r>
      <rPr>
        <sz val="14"/>
        <rFont val="Calibri"/>
        <family val="2"/>
        <charset val="204"/>
      </rPr>
      <t xml:space="preserve">
</t>
    </r>
    <r>
      <rPr>
        <sz val="12"/>
        <rFont val="Calibri"/>
        <family val="2"/>
        <charset val="204"/>
      </rPr>
      <t>(Хром)</t>
    </r>
  </si>
  <si>
    <r>
      <rPr>
        <b/>
        <sz val="14"/>
        <rFont val="Calibri"/>
        <family val="2"/>
        <charset val="204"/>
      </rPr>
      <t>SCH</t>
    </r>
    <r>
      <rPr>
        <sz val="12"/>
        <rFont val="Calibri"/>
        <family val="2"/>
        <charset val="204"/>
      </rPr>
      <t xml:space="preserve">
(Матовый хром)</t>
    </r>
  </si>
  <si>
    <r>
      <rPr>
        <b/>
        <sz val="14"/>
        <rFont val="Gadugi"/>
        <family val="2"/>
      </rPr>
      <t>OIA</t>
    </r>
    <r>
      <rPr>
        <b/>
        <sz val="11"/>
        <rFont val="Gadugi"/>
        <family val="2"/>
      </rPr>
      <t xml:space="preserve">                                                       </t>
    </r>
    <r>
      <rPr>
        <sz val="10"/>
        <rFont val="Gadugi"/>
        <family val="2"/>
      </rPr>
      <t>125-24E</t>
    </r>
  </si>
  <si>
    <r>
      <rPr>
        <b/>
        <sz val="14"/>
        <rFont val="Calibri"/>
        <family val="2"/>
        <charset val="204"/>
      </rPr>
      <t>WHITE</t>
    </r>
    <r>
      <rPr>
        <sz val="9"/>
        <rFont val="Calibri"/>
        <family val="2"/>
        <charset val="204"/>
      </rPr>
      <t xml:space="preserve"> 
(Белый</t>
    </r>
    <r>
      <rPr>
        <sz val="9"/>
        <rFont val="Calibri"/>
        <family val="2"/>
        <charset val="204"/>
      </rPr>
      <t>)</t>
    </r>
  </si>
  <si>
    <r>
      <t xml:space="preserve">AUDACE              </t>
    </r>
    <r>
      <rPr>
        <sz val="10"/>
        <color indexed="64"/>
        <rFont val="Gadugi"/>
        <family val="2"/>
      </rPr>
      <t>124-24E</t>
    </r>
    <r>
      <rPr>
        <b/>
        <sz val="14"/>
        <color indexed="64"/>
        <rFont val="Gadugi"/>
        <family val="2"/>
      </rPr>
      <t xml:space="preserve"> </t>
    </r>
  </si>
  <si>
    <r>
      <t xml:space="preserve">PRESTIGE          </t>
    </r>
    <r>
      <rPr>
        <sz val="10"/>
        <rFont val="Gadugi"/>
        <family val="2"/>
      </rPr>
      <t>204-15E</t>
    </r>
  </si>
  <si>
    <r>
      <rPr>
        <b/>
        <sz val="14"/>
        <rFont val="Calibri"/>
        <family val="2"/>
        <charset val="204"/>
      </rPr>
      <t>PRESTIGE line/BLACK</t>
    </r>
    <r>
      <rPr>
        <sz val="9"/>
        <rFont val="Calibri"/>
        <family val="2"/>
        <charset val="204"/>
      </rPr>
      <t xml:space="preserve">
</t>
    </r>
    <r>
      <rPr>
        <sz val="12"/>
        <rFont val="Calibri"/>
        <family val="2"/>
        <charset val="204"/>
      </rPr>
      <t xml:space="preserve"> (Черный/вставка черная)</t>
    </r>
  </si>
  <si>
    <r>
      <t xml:space="preserve">FRANA                 </t>
    </r>
    <r>
      <rPr>
        <sz val="10"/>
        <color indexed="64"/>
        <rFont val="Gadugi"/>
        <family val="2"/>
      </rPr>
      <t>093-15E</t>
    </r>
    <r>
      <rPr>
        <b/>
        <sz val="14"/>
        <color indexed="64"/>
        <rFont val="Gadugi"/>
        <family val="2"/>
      </rPr>
      <t xml:space="preserve"> </t>
    </r>
  </si>
  <si>
    <r>
      <t xml:space="preserve">QUATTRO 
</t>
    </r>
    <r>
      <rPr>
        <sz val="10"/>
        <rFont val="Gadugi"/>
        <family val="2"/>
      </rPr>
      <t>106-15E</t>
    </r>
  </si>
  <si>
    <r>
      <t xml:space="preserve">QUATTRO  </t>
    </r>
    <r>
      <rPr>
        <sz val="10"/>
        <rFont val="Gadugi"/>
        <family val="2"/>
      </rPr>
      <t>106CR-15E</t>
    </r>
  </si>
  <si>
    <r>
      <rPr>
        <b/>
        <sz val="14"/>
        <rFont val="Calibri"/>
        <family val="2"/>
        <charset val="204"/>
      </rPr>
      <t>MSN</t>
    </r>
    <r>
      <rPr>
        <sz val="9"/>
        <rFont val="Calibri"/>
        <family val="2"/>
        <charset val="204"/>
      </rPr>
      <t xml:space="preserve">    </t>
    </r>
    <r>
      <rPr>
        <sz val="12"/>
        <rFont val="Calibri"/>
        <family val="2"/>
        <charset val="204"/>
      </rPr>
      <t xml:space="preserve">                                   (Перламутровый никель)                       Swarovski</t>
    </r>
  </si>
  <si>
    <r>
      <t xml:space="preserve">TECNO  
</t>
    </r>
    <r>
      <rPr>
        <sz val="10"/>
        <color indexed="64"/>
        <rFont val="Gadugi"/>
        <family val="2"/>
      </rPr>
      <t>042-15E</t>
    </r>
  </si>
  <si>
    <r>
      <rPr>
        <b/>
        <sz val="14"/>
        <rFont val="Calibri"/>
        <family val="2"/>
        <charset val="204"/>
      </rPr>
      <t>BLACK/CP</t>
    </r>
    <r>
      <rPr>
        <sz val="14"/>
        <rFont val="Calibri"/>
        <family val="2"/>
        <charset val="204"/>
      </rPr>
      <t xml:space="preserve"> </t>
    </r>
    <r>
      <rPr>
        <sz val="9"/>
        <rFont val="Calibri"/>
        <family val="2"/>
        <charset val="204"/>
      </rPr>
      <t xml:space="preserve">                              (</t>
    </r>
    <r>
      <rPr>
        <sz val="12"/>
        <rFont val="Calibri"/>
        <family val="2"/>
        <charset val="204"/>
      </rPr>
      <t>Черный/Хром)</t>
    </r>
  </si>
  <si>
    <r>
      <rPr>
        <b/>
        <sz val="14"/>
        <rFont val="Calibri"/>
        <family val="2"/>
        <charset val="204"/>
      </rPr>
      <t xml:space="preserve">TITANIUM/GP
</t>
    </r>
    <r>
      <rPr>
        <sz val="9"/>
        <rFont val="Calibri"/>
        <family val="2"/>
        <charset val="204"/>
      </rPr>
      <t xml:space="preserve"> (</t>
    </r>
    <r>
      <rPr>
        <sz val="12"/>
        <rFont val="Calibri"/>
        <family val="2"/>
        <charset val="204"/>
      </rPr>
      <t>Титан/золото)</t>
    </r>
  </si>
  <si>
    <r>
      <rPr>
        <b/>
        <sz val="14"/>
        <rFont val="Calibri"/>
        <family val="2"/>
        <charset val="204"/>
      </rPr>
      <t>WHITE/CP</t>
    </r>
    <r>
      <rPr>
        <sz val="9"/>
        <rFont val="Calibri"/>
        <family val="2"/>
        <charset val="204"/>
      </rPr>
      <t xml:space="preserve"> 
(Белый</t>
    </r>
    <r>
      <rPr>
        <sz val="11"/>
        <rFont val="Calibri"/>
        <family val="2"/>
        <charset val="204"/>
      </rPr>
      <t>/хром</t>
    </r>
    <r>
      <rPr>
        <sz val="9"/>
        <rFont val="Calibri"/>
        <family val="2"/>
        <charset val="204"/>
      </rPr>
      <t>)</t>
    </r>
  </si>
  <si>
    <r>
      <t xml:space="preserve">ARIA             </t>
    </r>
    <r>
      <rPr>
        <sz val="12"/>
        <color theme="1"/>
        <rFont val="Gadugi"/>
        <family val="2"/>
      </rPr>
      <t>100</t>
    </r>
    <r>
      <rPr>
        <sz val="10"/>
        <color indexed="64"/>
        <rFont val="Gadugi"/>
        <family val="2"/>
      </rPr>
      <t>-15E</t>
    </r>
    <r>
      <rPr>
        <sz val="14"/>
        <color indexed="64"/>
        <rFont val="Gadugi"/>
        <family val="2"/>
      </rPr>
      <t xml:space="preserve"> </t>
    </r>
  </si>
  <si>
    <r>
      <rPr>
        <b/>
        <sz val="14"/>
        <rFont val="Calibri"/>
        <family val="2"/>
        <charset val="204"/>
      </rPr>
      <t xml:space="preserve">MSN/CP </t>
    </r>
    <r>
      <rPr>
        <sz val="9"/>
        <rFont val="Calibri"/>
        <family val="2"/>
        <charset val="204"/>
      </rPr>
      <t xml:space="preserve">
(</t>
    </r>
    <r>
      <rPr>
        <sz val="12"/>
        <rFont val="Calibri"/>
        <family val="2"/>
        <charset val="204"/>
      </rPr>
      <t>Перламутровый никель/хром)</t>
    </r>
  </si>
  <si>
    <r>
      <t xml:space="preserve">ALBA              </t>
    </r>
    <r>
      <rPr>
        <sz val="10"/>
        <color indexed="64"/>
        <rFont val="Gadugi"/>
        <family val="2"/>
      </rPr>
      <t>068-15E</t>
    </r>
  </si>
  <si>
    <t>Alba</t>
  </si>
  <si>
    <r>
      <rPr>
        <b/>
        <sz val="14"/>
        <rFont val="Calibri"/>
        <family val="2"/>
        <charset val="204"/>
      </rPr>
      <t xml:space="preserve">BLACK/CP </t>
    </r>
    <r>
      <rPr>
        <sz val="9"/>
        <rFont val="Calibri"/>
        <family val="2"/>
        <charset val="204"/>
      </rPr>
      <t xml:space="preserve">
(</t>
    </r>
    <r>
      <rPr>
        <sz val="12"/>
        <rFont val="Calibri"/>
        <family val="2"/>
        <charset val="204"/>
      </rPr>
      <t>Черный/Хром)</t>
    </r>
  </si>
  <si>
    <r>
      <t xml:space="preserve">VIGORE              </t>
    </r>
    <r>
      <rPr>
        <sz val="10"/>
        <color indexed="64"/>
        <rFont val="Gadugi"/>
        <family val="2"/>
      </rPr>
      <t>066-15E</t>
    </r>
  </si>
  <si>
    <r>
      <rPr>
        <b/>
        <sz val="14"/>
        <rFont val="Calibri"/>
        <family val="2"/>
        <charset val="204"/>
      </rPr>
      <t>MSN/CP</t>
    </r>
    <r>
      <rPr>
        <sz val="9"/>
        <rFont val="Calibri"/>
        <family val="2"/>
        <charset val="204"/>
      </rPr>
      <t xml:space="preserve">
  (</t>
    </r>
    <r>
      <rPr>
        <sz val="12"/>
        <rFont val="Calibri"/>
        <family val="2"/>
        <charset val="204"/>
      </rPr>
      <t>Перламутровый никель/Хром)</t>
    </r>
  </si>
  <si>
    <t>Vigore</t>
  </si>
  <si>
    <r>
      <t xml:space="preserve">TIMELESS 
</t>
    </r>
    <r>
      <rPr>
        <sz val="10"/>
        <rFont val="Gadugi"/>
        <family val="2"/>
      </rPr>
      <t>044-15E</t>
    </r>
  </si>
  <si>
    <r>
      <rPr>
        <b/>
        <sz val="14"/>
        <rFont val="Calibri"/>
        <family val="2"/>
        <charset val="204"/>
      </rPr>
      <t>WHITE</t>
    </r>
    <r>
      <rPr>
        <sz val="12"/>
        <rFont val="Calibri"/>
        <family val="2"/>
        <charset val="204"/>
      </rPr>
      <t xml:space="preserve">
(Белый)</t>
    </r>
  </si>
  <si>
    <r>
      <t xml:space="preserve">BRICK               </t>
    </r>
    <r>
      <rPr>
        <sz val="10"/>
        <rFont val="Gadugi"/>
        <family val="2"/>
      </rPr>
      <t>017-15E</t>
    </r>
  </si>
  <si>
    <r>
      <rPr>
        <b/>
        <sz val="14"/>
        <color indexed="64"/>
        <rFont val="Calibri"/>
        <family val="2"/>
        <charset val="204"/>
      </rPr>
      <t>MSN/CP</t>
    </r>
    <r>
      <rPr>
        <sz val="9"/>
        <color indexed="64"/>
        <rFont val="Calibri"/>
        <family val="2"/>
        <charset val="204"/>
      </rPr>
      <t xml:space="preserve">
 </t>
    </r>
    <r>
      <rPr>
        <sz val="12"/>
        <color indexed="64"/>
        <rFont val="Calibri"/>
        <family val="2"/>
        <charset val="204"/>
      </rPr>
      <t>(Перламутровый никель/Хром)</t>
    </r>
  </si>
  <si>
    <t>Brick</t>
  </si>
  <si>
    <r>
      <rPr>
        <b/>
        <sz val="14"/>
        <rFont val="Calibri"/>
        <family val="2"/>
        <charset val="204"/>
      </rPr>
      <t>TITANIUM/CP</t>
    </r>
    <r>
      <rPr>
        <sz val="9"/>
        <rFont val="Calibri"/>
        <family val="2"/>
        <charset val="204"/>
      </rPr>
      <t xml:space="preserve"> 
</t>
    </r>
    <r>
      <rPr>
        <sz val="12"/>
        <rFont val="Calibri"/>
        <family val="2"/>
        <charset val="204"/>
      </rPr>
      <t>(Титан/Хром)</t>
    </r>
  </si>
  <si>
    <r>
      <t xml:space="preserve">UNICA                 </t>
    </r>
    <r>
      <rPr>
        <sz val="10"/>
        <rFont val="Gadugi"/>
        <family val="2"/>
      </rPr>
      <t>065-15E</t>
    </r>
  </si>
  <si>
    <r>
      <rPr>
        <b/>
        <sz val="14"/>
        <rFont val="Calibri"/>
        <family val="2"/>
        <charset val="204"/>
      </rPr>
      <t xml:space="preserve">SCH </t>
    </r>
    <r>
      <rPr>
        <sz val="9"/>
        <rFont val="Calibri"/>
        <family val="2"/>
        <charset val="204"/>
      </rPr>
      <t xml:space="preserve">
 (</t>
    </r>
    <r>
      <rPr>
        <sz val="12"/>
        <rFont val="Calibri"/>
        <family val="2"/>
        <charset val="204"/>
      </rPr>
      <t>Матовый Хром)</t>
    </r>
  </si>
  <si>
    <r>
      <t xml:space="preserve">Morpheus     </t>
    </r>
    <r>
      <rPr>
        <sz val="10"/>
        <rFont val="Gadugi"/>
        <family val="2"/>
      </rPr>
      <t xml:space="preserve">079-15E </t>
    </r>
  </si>
  <si>
    <r>
      <t xml:space="preserve">Leia                </t>
    </r>
    <r>
      <rPr>
        <sz val="10"/>
        <rFont val="Gadugi"/>
        <family val="2"/>
      </rPr>
      <t>075-15E</t>
    </r>
  </si>
  <si>
    <r>
      <rPr>
        <b/>
        <sz val="14"/>
        <rFont val="Calibri"/>
        <family val="2"/>
        <charset val="204"/>
      </rPr>
      <t xml:space="preserve">MSN/CP </t>
    </r>
    <r>
      <rPr>
        <sz val="9"/>
        <rFont val="Calibri"/>
        <family val="2"/>
        <charset val="204"/>
      </rPr>
      <t xml:space="preserve">
 </t>
    </r>
    <r>
      <rPr>
        <sz val="12"/>
        <rFont val="Calibri"/>
        <family val="2"/>
        <charset val="204"/>
      </rPr>
      <t>(Перламутровый никель/Хром</t>
    </r>
    <r>
      <rPr>
        <sz val="9"/>
        <rFont val="Calibri"/>
        <family val="2"/>
        <charset val="204"/>
      </rPr>
      <t>)</t>
    </r>
  </si>
  <si>
    <t>Lupa</t>
  </si>
  <si>
    <r>
      <rPr>
        <b/>
        <sz val="14"/>
        <rFont val="Calibri"/>
        <family val="2"/>
        <charset val="204"/>
      </rPr>
      <t xml:space="preserve">TITANIUM/MSN
</t>
    </r>
    <r>
      <rPr>
        <sz val="9"/>
        <rFont val="Calibri"/>
        <family val="2"/>
        <charset val="204"/>
      </rPr>
      <t xml:space="preserve"> (</t>
    </r>
    <r>
      <rPr>
        <sz val="12"/>
        <rFont val="Calibri"/>
        <family val="2"/>
        <charset val="204"/>
      </rPr>
      <t>Титан/перламутравый никель)</t>
    </r>
  </si>
  <si>
    <r>
      <t xml:space="preserve">DIAMOND      </t>
    </r>
    <r>
      <rPr>
        <sz val="10"/>
        <rFont val="Gadugi"/>
        <family val="2"/>
      </rPr>
      <t>062-15E</t>
    </r>
  </si>
  <si>
    <t>Diamond</t>
  </si>
  <si>
    <r>
      <t xml:space="preserve">LUMCHE             </t>
    </r>
    <r>
      <rPr>
        <sz val="10"/>
        <color indexed="64"/>
        <rFont val="Gadugi"/>
        <family val="2"/>
      </rPr>
      <t>097-16E</t>
    </r>
    <r>
      <rPr>
        <b/>
        <sz val="14"/>
        <color indexed="64"/>
        <rFont val="Gadugi"/>
        <family val="2"/>
      </rPr>
      <t xml:space="preserve"> </t>
    </r>
  </si>
  <si>
    <r>
      <t xml:space="preserve">BEE                     </t>
    </r>
    <r>
      <rPr>
        <sz val="10"/>
        <rFont val="Gadugi"/>
        <family val="2"/>
      </rPr>
      <t>029-16E</t>
    </r>
  </si>
  <si>
    <r>
      <rPr>
        <b/>
        <sz val="14"/>
        <rFont val="Calibri"/>
        <family val="2"/>
        <charset val="204"/>
      </rPr>
      <t xml:space="preserve"> MSN/BLACK</t>
    </r>
    <r>
      <rPr>
        <b/>
        <sz val="9"/>
        <rFont val="Calibri"/>
        <family val="2"/>
        <charset val="204"/>
      </rPr>
      <t xml:space="preserve"> </t>
    </r>
    <r>
      <rPr>
        <sz val="9"/>
        <rFont val="Calibri"/>
        <family val="2"/>
        <charset val="204"/>
      </rPr>
      <t xml:space="preserve">
 (</t>
    </r>
    <r>
      <rPr>
        <sz val="12"/>
        <rFont val="Calibri"/>
        <family val="2"/>
        <charset val="204"/>
      </rPr>
      <t>Перламутровый никель/Черный)</t>
    </r>
  </si>
  <si>
    <r>
      <t xml:space="preserve">MARGHERITA         </t>
    </r>
    <r>
      <rPr>
        <sz val="10"/>
        <rFont val="Gadugi"/>
        <family val="2"/>
      </rPr>
      <t>067-16E</t>
    </r>
  </si>
  <si>
    <r>
      <rPr>
        <b/>
        <sz val="14"/>
        <rFont val="Calibri"/>
        <family val="2"/>
        <charset val="204"/>
      </rPr>
      <t>BLACK/CP</t>
    </r>
    <r>
      <rPr>
        <sz val="9"/>
        <rFont val="Calibri"/>
        <family val="2"/>
        <charset val="204"/>
      </rPr>
      <t xml:space="preserve"> 
(</t>
    </r>
    <r>
      <rPr>
        <sz val="12"/>
        <rFont val="Calibri"/>
        <family val="2"/>
        <charset val="204"/>
      </rPr>
      <t>Черный/Хром)</t>
    </r>
  </si>
  <si>
    <r>
      <t xml:space="preserve">FORMA          </t>
    </r>
    <r>
      <rPr>
        <sz val="10"/>
        <rFont val="Gadugi"/>
        <family val="2"/>
      </rPr>
      <t>072-16E</t>
    </r>
  </si>
  <si>
    <r>
      <rPr>
        <b/>
        <sz val="14"/>
        <rFont val="Calibri"/>
        <family val="2"/>
        <charset val="204"/>
      </rPr>
      <t xml:space="preserve">MAB </t>
    </r>
    <r>
      <rPr>
        <sz val="9"/>
        <rFont val="Calibri"/>
        <family val="2"/>
        <charset val="204"/>
      </rPr>
      <t xml:space="preserve">
</t>
    </r>
    <r>
      <rPr>
        <sz val="12"/>
        <rFont val="Calibri"/>
        <family val="2"/>
        <charset val="204"/>
      </rPr>
      <t>(Матовая Бронза)</t>
    </r>
  </si>
  <si>
    <r>
      <t xml:space="preserve">GILDA            </t>
    </r>
    <r>
      <rPr>
        <sz val="10"/>
        <rFont val="Gadugi"/>
        <family val="2"/>
      </rPr>
      <t>047-16E</t>
    </r>
  </si>
  <si>
    <r>
      <rPr>
        <b/>
        <sz val="14"/>
        <rFont val="Calibri"/>
        <family val="2"/>
        <charset val="204"/>
      </rPr>
      <t xml:space="preserve">MAB </t>
    </r>
    <r>
      <rPr>
        <sz val="9"/>
        <rFont val="Calibri"/>
        <family val="2"/>
        <charset val="204"/>
      </rPr>
      <t xml:space="preserve">
</t>
    </r>
    <r>
      <rPr>
        <sz val="12"/>
        <rFont val="Calibri"/>
        <family val="2"/>
        <charset val="204"/>
      </rPr>
      <t>(Матовая бронза)</t>
    </r>
  </si>
  <si>
    <r>
      <rPr>
        <b/>
        <sz val="14"/>
        <rFont val="Calibri"/>
        <family val="2"/>
        <charset val="204"/>
      </rPr>
      <t>GP</t>
    </r>
    <r>
      <rPr>
        <sz val="9"/>
        <rFont val="Calibri"/>
        <family val="2"/>
        <charset val="204"/>
      </rPr>
      <t xml:space="preserve"> 
</t>
    </r>
    <r>
      <rPr>
        <sz val="12"/>
        <rFont val="Calibri"/>
        <family val="2"/>
        <charset val="204"/>
      </rPr>
      <t>(Золото)</t>
    </r>
  </si>
  <si>
    <r>
      <t xml:space="preserve">LYNX                   </t>
    </r>
    <r>
      <rPr>
        <sz val="10"/>
        <rFont val="Gadugi"/>
        <family val="2"/>
      </rPr>
      <t>039-16E</t>
    </r>
  </si>
  <si>
    <r>
      <rPr>
        <b/>
        <sz val="14"/>
        <rFont val="Calibri"/>
        <family val="2"/>
        <charset val="204"/>
      </rPr>
      <t>CP</t>
    </r>
    <r>
      <rPr>
        <sz val="12"/>
        <rFont val="Calibri"/>
        <family val="2"/>
        <charset val="204"/>
      </rPr>
      <t xml:space="preserve"> </t>
    </r>
    <r>
      <rPr>
        <sz val="9"/>
        <rFont val="Calibri"/>
        <family val="2"/>
        <charset val="204"/>
      </rPr>
      <t xml:space="preserve"> 
 (Хром)
  </t>
    </r>
  </si>
  <si>
    <r>
      <t xml:space="preserve">LUPA        
</t>
    </r>
    <r>
      <rPr>
        <sz val="10"/>
        <rFont val="Gadugi"/>
        <family val="2"/>
      </rPr>
      <t>073-16E</t>
    </r>
  </si>
  <si>
    <r>
      <rPr>
        <b/>
        <sz val="14"/>
        <rFont val="Calibri"/>
        <family val="2"/>
        <charset val="204"/>
      </rPr>
      <t>MAB/GP</t>
    </r>
    <r>
      <rPr>
        <sz val="9"/>
        <rFont val="Calibri"/>
        <family val="2"/>
        <charset val="204"/>
      </rPr>
      <t xml:space="preserve"> 
(</t>
    </r>
    <r>
      <rPr>
        <sz val="12"/>
        <rFont val="Calibri"/>
        <family val="2"/>
        <charset val="204"/>
      </rPr>
      <t>Матовая бронза/золото</t>
    </r>
    <r>
      <rPr>
        <sz val="9"/>
        <rFont val="Calibri"/>
        <family val="2"/>
        <charset val="204"/>
      </rPr>
      <t>)</t>
    </r>
  </si>
  <si>
    <r>
      <t xml:space="preserve">LUCIA                   </t>
    </r>
    <r>
      <rPr>
        <sz val="10"/>
        <rFont val="Gadugi"/>
        <family val="2"/>
      </rPr>
      <t>099-17E</t>
    </r>
  </si>
  <si>
    <r>
      <rPr>
        <b/>
        <sz val="14"/>
        <rFont val="Calibri"/>
        <family val="2"/>
        <charset val="204"/>
      </rPr>
      <t>SG/GP</t>
    </r>
    <r>
      <rPr>
        <sz val="9"/>
        <rFont val="Calibri"/>
        <family val="2"/>
        <charset val="204"/>
      </rPr>
      <t xml:space="preserve"> 
(</t>
    </r>
    <r>
      <rPr>
        <sz val="12"/>
        <rFont val="Calibri"/>
        <family val="2"/>
        <charset val="204"/>
      </rPr>
      <t>Матовое золото/золото</t>
    </r>
    <r>
      <rPr>
        <sz val="9"/>
        <rFont val="Calibri"/>
        <family val="2"/>
        <charset val="204"/>
      </rPr>
      <t>)</t>
    </r>
  </si>
  <si>
    <r>
      <t xml:space="preserve">FLY              </t>
    </r>
    <r>
      <rPr>
        <sz val="10"/>
        <rFont val="Gadugi"/>
        <family val="2"/>
      </rPr>
      <t>105CR-16E</t>
    </r>
  </si>
  <si>
    <r>
      <rPr>
        <b/>
        <sz val="14"/>
        <rFont val="Calibri"/>
        <family val="2"/>
        <charset val="204"/>
      </rPr>
      <t xml:space="preserve">CP  </t>
    </r>
    <r>
      <rPr>
        <sz val="9"/>
        <rFont val="Calibri"/>
        <family val="2"/>
        <charset val="204"/>
      </rPr>
      <t xml:space="preserve">
 (</t>
    </r>
    <r>
      <rPr>
        <sz val="12"/>
        <rFont val="Calibri"/>
        <family val="2"/>
        <charset val="204"/>
      </rPr>
      <t>Хром</t>
    </r>
    <r>
      <rPr>
        <sz val="9"/>
        <rFont val="Calibri"/>
        <family val="2"/>
        <charset val="204"/>
      </rPr>
      <t xml:space="preserve">)
  </t>
    </r>
    <r>
      <rPr>
        <sz val="12"/>
        <rFont val="Calibri"/>
        <family val="2"/>
        <charset val="204"/>
      </rPr>
      <t>Swarovski</t>
    </r>
  </si>
  <si>
    <r>
      <rPr>
        <b/>
        <sz val="14"/>
        <rFont val="Calibri"/>
        <family val="2"/>
        <charset val="204"/>
      </rPr>
      <t xml:space="preserve">GP </t>
    </r>
    <r>
      <rPr>
        <sz val="9"/>
        <rFont val="Calibri"/>
        <family val="2"/>
        <charset val="204"/>
      </rPr>
      <t xml:space="preserve">
 (Золото)
  </t>
    </r>
    <r>
      <rPr>
        <sz val="12"/>
        <rFont val="Calibri"/>
        <family val="2"/>
        <charset val="204"/>
      </rPr>
      <t>Swarovski</t>
    </r>
  </si>
  <si>
    <r>
      <t xml:space="preserve">Ручка-скоба  </t>
    </r>
    <r>
      <rPr>
        <sz val="10"/>
        <rFont val="Gadugi"/>
        <family val="2"/>
      </rPr>
      <t>106S-15E</t>
    </r>
  </si>
  <si>
    <r>
      <rPr>
        <b/>
        <sz val="14"/>
        <rFont val="Calibri"/>
        <family val="2"/>
        <charset val="204"/>
      </rPr>
      <t>SCH</t>
    </r>
    <r>
      <rPr>
        <sz val="9"/>
        <rFont val="Calibri"/>
        <family val="2"/>
        <charset val="204"/>
      </rPr>
      <t xml:space="preserve"> 
(</t>
    </r>
    <r>
      <rPr>
        <sz val="11"/>
        <rFont val="Calibri"/>
        <family val="2"/>
        <charset val="204"/>
      </rPr>
      <t>Матовый хром</t>
    </r>
    <r>
      <rPr>
        <sz val="9"/>
        <rFont val="Calibri"/>
        <family val="2"/>
        <charset val="204"/>
      </rPr>
      <t>)</t>
    </r>
  </si>
  <si>
    <r>
      <t xml:space="preserve">MSN
 </t>
    </r>
    <r>
      <rPr>
        <sz val="11"/>
        <rFont val="Calibri"/>
        <family val="2"/>
        <charset val="204"/>
      </rPr>
      <t xml:space="preserve">(Перламутровый никель) </t>
    </r>
    <r>
      <rPr>
        <b/>
        <sz val="11"/>
        <rFont val="Calibri"/>
        <family val="2"/>
        <charset val="204"/>
      </rPr>
      <t xml:space="preserve">   </t>
    </r>
    <r>
      <rPr>
        <b/>
        <sz val="14"/>
        <rFont val="Calibri"/>
        <family val="2"/>
        <charset val="204"/>
      </rPr>
      <t xml:space="preserve">              </t>
    </r>
  </si>
  <si>
    <r>
      <t xml:space="preserve">BLACK
</t>
    </r>
    <r>
      <rPr>
        <sz val="14"/>
        <rFont val="Calibri"/>
        <family val="2"/>
        <charset val="204"/>
      </rPr>
      <t xml:space="preserve"> </t>
    </r>
    <r>
      <rPr>
        <sz val="12"/>
        <rFont val="Calibri"/>
        <family val="2"/>
        <charset val="204"/>
      </rPr>
      <t>(Черный)</t>
    </r>
  </si>
  <si>
    <r>
      <t xml:space="preserve">White
 </t>
    </r>
    <r>
      <rPr>
        <sz val="11"/>
        <rFont val="Calibri"/>
        <family val="2"/>
        <charset val="204"/>
      </rPr>
      <t xml:space="preserve">(Белый)      </t>
    </r>
  </si>
  <si>
    <r>
      <rPr>
        <b/>
        <sz val="14"/>
        <rFont val="Calibri"/>
        <family val="2"/>
        <charset val="204"/>
      </rPr>
      <t xml:space="preserve">TITANIUN
 </t>
    </r>
    <r>
      <rPr>
        <sz val="9"/>
        <rFont val="Calibri"/>
        <family val="2"/>
        <charset val="204"/>
      </rPr>
      <t>(</t>
    </r>
    <r>
      <rPr>
        <sz val="11"/>
        <rFont val="Calibri"/>
        <family val="2"/>
        <charset val="204"/>
      </rPr>
      <t>Титан</t>
    </r>
    <r>
      <rPr>
        <sz val="9"/>
        <rFont val="Calibri"/>
        <family val="2"/>
        <charset val="204"/>
      </rPr>
      <t>)</t>
    </r>
  </si>
  <si>
    <r>
      <t xml:space="preserve">Ручка-скоба         </t>
    </r>
    <r>
      <rPr>
        <sz val="10"/>
        <rFont val="Gadugi"/>
        <family val="2"/>
      </rPr>
      <t>72S-16E</t>
    </r>
  </si>
  <si>
    <r>
      <t xml:space="preserve">Завертка квадратная 
</t>
    </r>
    <r>
      <rPr>
        <b/>
        <sz val="10"/>
        <color indexed="64"/>
        <rFont val="Gadugi"/>
        <family val="2"/>
      </rPr>
      <t xml:space="preserve"> </t>
    </r>
    <r>
      <rPr>
        <sz val="10"/>
        <color indexed="64"/>
        <rFont val="Gadugi"/>
        <family val="2"/>
      </rPr>
      <t>WC 31-24E</t>
    </r>
  </si>
  <si>
    <r>
      <t xml:space="preserve">CP 
</t>
    </r>
    <r>
      <rPr>
        <sz val="11"/>
        <rFont val="Calibri"/>
        <family val="2"/>
        <charset val="204"/>
      </rPr>
      <t>(Хром)</t>
    </r>
  </si>
  <si>
    <r>
      <t xml:space="preserve">Накладка квадратная              </t>
    </r>
    <r>
      <rPr>
        <sz val="10"/>
        <color indexed="64"/>
        <rFont val="Gadugi"/>
        <family val="2"/>
      </rPr>
      <t xml:space="preserve"> ET24</t>
    </r>
  </si>
  <si>
    <r>
      <t xml:space="preserve">Завертка круглая WC      </t>
    </r>
    <r>
      <rPr>
        <sz val="10"/>
        <color indexed="64"/>
        <rFont val="Gadugi"/>
        <family val="2"/>
      </rPr>
      <t>WC 30-16E</t>
    </r>
  </si>
  <si>
    <r>
      <rPr>
        <b/>
        <sz val="14"/>
        <rFont val="Calibri"/>
        <family val="2"/>
        <charset val="204"/>
      </rPr>
      <t>BLACK/CP</t>
    </r>
    <r>
      <rPr>
        <sz val="9"/>
        <rFont val="Calibri"/>
        <family val="2"/>
        <charset val="204"/>
      </rPr>
      <t xml:space="preserve"> 
(</t>
    </r>
    <r>
      <rPr>
        <sz val="11"/>
        <rFont val="Calibri"/>
        <family val="2"/>
        <charset val="204"/>
      </rPr>
      <t>Черный/хром</t>
    </r>
    <r>
      <rPr>
        <sz val="9"/>
        <rFont val="Calibri"/>
        <family val="2"/>
        <charset val="204"/>
      </rPr>
      <t>)</t>
    </r>
  </si>
  <si>
    <r>
      <rPr>
        <b/>
        <sz val="14"/>
        <rFont val="Calibri"/>
        <family val="2"/>
        <charset val="204"/>
      </rPr>
      <t xml:space="preserve">MAB
</t>
    </r>
    <r>
      <rPr>
        <sz val="9"/>
        <rFont val="Calibri"/>
        <family val="2"/>
        <charset val="204"/>
      </rPr>
      <t xml:space="preserve"> (</t>
    </r>
    <r>
      <rPr>
        <sz val="11"/>
        <rFont val="Calibri"/>
        <family val="2"/>
        <charset val="204"/>
      </rPr>
      <t>Матовая бронза</t>
    </r>
    <r>
      <rPr>
        <sz val="9"/>
        <rFont val="Calibri"/>
        <family val="2"/>
        <charset val="204"/>
      </rPr>
      <t>)</t>
    </r>
  </si>
  <si>
    <r>
      <rPr>
        <b/>
        <sz val="14"/>
        <rFont val="Calibri"/>
        <family val="2"/>
        <charset val="204"/>
      </rPr>
      <t xml:space="preserve">GP
</t>
    </r>
    <r>
      <rPr>
        <sz val="9"/>
        <rFont val="Calibri"/>
        <family val="2"/>
        <charset val="204"/>
      </rPr>
      <t xml:space="preserve"> (</t>
    </r>
    <r>
      <rPr>
        <sz val="11"/>
        <rFont val="Calibri"/>
        <family val="2"/>
        <charset val="204"/>
      </rPr>
      <t>Золото</t>
    </r>
    <r>
      <rPr>
        <sz val="9"/>
        <rFont val="Calibri"/>
        <family val="2"/>
        <charset val="204"/>
      </rPr>
      <t>)</t>
    </r>
  </si>
  <si>
    <r>
      <t xml:space="preserve">Накладка круглая                 </t>
    </r>
    <r>
      <rPr>
        <sz val="10"/>
        <color indexed="64"/>
        <rFont val="Gadugi"/>
        <family val="2"/>
      </rPr>
      <t>ET16</t>
    </r>
  </si>
  <si>
    <r>
      <t xml:space="preserve">CP
 </t>
    </r>
    <r>
      <rPr>
        <sz val="11"/>
        <rFont val="Calibri"/>
        <family val="2"/>
        <charset val="204"/>
      </rPr>
      <t>(Хром)</t>
    </r>
  </si>
  <si>
    <r>
      <t xml:space="preserve">Завертка круглая WC      </t>
    </r>
    <r>
      <rPr>
        <sz val="10"/>
        <color theme="1"/>
        <rFont val="Gadugi"/>
        <family val="2"/>
      </rPr>
      <t>WC 30-17Е</t>
    </r>
  </si>
  <si>
    <r>
      <t xml:space="preserve">Накладка круглая                 </t>
    </r>
    <r>
      <rPr>
        <sz val="10"/>
        <color theme="1"/>
        <rFont val="Gadugi"/>
        <family val="2"/>
      </rPr>
      <t>ET17</t>
    </r>
  </si>
  <si>
    <r>
      <t xml:space="preserve">Завертка квадратная 
</t>
    </r>
    <r>
      <rPr>
        <b/>
        <sz val="10"/>
        <color indexed="64"/>
        <rFont val="Gadugi"/>
        <family val="2"/>
      </rPr>
      <t xml:space="preserve"> </t>
    </r>
    <r>
      <rPr>
        <sz val="10"/>
        <color indexed="64"/>
        <rFont val="Gadugi"/>
        <family val="2"/>
      </rPr>
      <t>WC 31-15E</t>
    </r>
  </si>
  <si>
    <r>
      <t xml:space="preserve">Накладка квадратная              </t>
    </r>
    <r>
      <rPr>
        <sz val="10"/>
        <color indexed="64"/>
        <rFont val="Gadugi"/>
        <family val="2"/>
      </rPr>
      <t xml:space="preserve"> ET15</t>
    </r>
  </si>
  <si>
    <r>
      <t>BLACK</t>
    </r>
    <r>
      <rPr>
        <sz val="14"/>
        <rFont val="Calibri"/>
        <family val="2"/>
        <charset val="204"/>
      </rPr>
      <t xml:space="preserve"> 
</t>
    </r>
    <r>
      <rPr>
        <sz val="12"/>
        <rFont val="Calibri"/>
        <family val="2"/>
        <charset val="204"/>
      </rPr>
      <t>(Черный)</t>
    </r>
  </si>
  <si>
    <r>
      <rPr>
        <b/>
        <sz val="14"/>
        <rFont val="Calibri"/>
        <family val="2"/>
        <charset val="204"/>
      </rPr>
      <t xml:space="preserve">TITANIUN
</t>
    </r>
    <r>
      <rPr>
        <sz val="9"/>
        <rFont val="Calibri"/>
        <family val="2"/>
        <charset val="204"/>
      </rPr>
      <t xml:space="preserve"> (</t>
    </r>
    <r>
      <rPr>
        <sz val="11"/>
        <rFont val="Calibri"/>
        <family val="2"/>
        <charset val="204"/>
      </rPr>
      <t>Титан</t>
    </r>
    <r>
      <rPr>
        <sz val="9"/>
        <rFont val="Calibri"/>
        <family val="2"/>
        <charset val="204"/>
      </rPr>
      <t>)</t>
    </r>
  </si>
  <si>
    <r>
      <rPr>
        <b/>
        <sz val="13.5"/>
        <color indexed="64"/>
        <rFont val="Gadugi"/>
        <family val="2"/>
      </rPr>
      <t>Напольный ограничитель</t>
    </r>
    <r>
      <rPr>
        <b/>
        <sz val="14"/>
        <color indexed="64"/>
        <rFont val="Gadugi"/>
        <family val="2"/>
      </rPr>
      <t xml:space="preserve">    </t>
    </r>
    <r>
      <rPr>
        <sz val="10"/>
        <color indexed="64"/>
        <rFont val="Gadugi"/>
        <family val="2"/>
      </rPr>
      <t>DS 523</t>
    </r>
  </si>
  <si>
    <r>
      <rPr>
        <b/>
        <sz val="14"/>
        <rFont val="Calibri"/>
        <family val="2"/>
        <charset val="204"/>
      </rPr>
      <t>SCH</t>
    </r>
    <r>
      <rPr>
        <sz val="9"/>
        <rFont val="Calibri"/>
        <family val="2"/>
        <charset val="204"/>
      </rPr>
      <t xml:space="preserve"> 
</t>
    </r>
    <r>
      <rPr>
        <sz val="11"/>
        <rFont val="Calibri"/>
        <family val="2"/>
        <charset val="204"/>
      </rPr>
      <t>(Матовый хром</t>
    </r>
    <r>
      <rPr>
        <sz val="9"/>
        <rFont val="Calibri"/>
        <family val="2"/>
        <charset val="204"/>
      </rPr>
      <t>)</t>
    </r>
  </si>
  <si>
    <r>
      <t xml:space="preserve">Напольный ограничитель </t>
    </r>
    <r>
      <rPr>
        <sz val="10"/>
        <color indexed="64"/>
        <rFont val="Gadugi"/>
        <family val="2"/>
      </rPr>
      <t>DS 547</t>
    </r>
  </si>
  <si>
    <r>
      <rPr>
        <b/>
        <sz val="14"/>
        <rFont val="Calibri"/>
        <family val="2"/>
        <charset val="204"/>
      </rPr>
      <t>GP</t>
    </r>
    <r>
      <rPr>
        <sz val="9"/>
        <rFont val="Calibri"/>
        <family val="2"/>
        <charset val="204"/>
      </rPr>
      <t xml:space="preserve"> 
(</t>
    </r>
    <r>
      <rPr>
        <sz val="11"/>
        <rFont val="Calibri"/>
        <family val="2"/>
        <charset val="204"/>
      </rPr>
      <t>Золото</t>
    </r>
    <r>
      <rPr>
        <sz val="9"/>
        <rFont val="Calibri"/>
        <family val="2"/>
        <charset val="204"/>
      </rPr>
      <t>)</t>
    </r>
  </si>
  <si>
    <r>
      <t xml:space="preserve">MSN 
</t>
    </r>
    <r>
      <rPr>
        <sz val="11"/>
        <rFont val="Calibri"/>
        <family val="2"/>
        <charset val="204"/>
      </rPr>
      <t xml:space="preserve">(Перламутровый никель) </t>
    </r>
    <r>
      <rPr>
        <b/>
        <sz val="11"/>
        <rFont val="Calibri"/>
        <family val="2"/>
        <charset val="204"/>
      </rPr>
      <t xml:space="preserve">   </t>
    </r>
    <r>
      <rPr>
        <b/>
        <sz val="14"/>
        <rFont val="Calibri"/>
        <family val="2"/>
        <charset val="204"/>
      </rPr>
      <t xml:space="preserve">              </t>
    </r>
  </si>
  <si>
    <t>Название модели и цвет покрытия</t>
  </si>
  <si>
    <t>Ручка дверная Айс на квадратной розетке (LOCKit) (MB)</t>
  </si>
  <si>
    <t>Ручка дверная Айс на квадратной розетке (LOCKit) (MSC)</t>
  </si>
  <si>
    <t>Ручка дверная Айс на квадратной розетке (LOCKit) (MSN)</t>
  </si>
  <si>
    <t>Ручка дверная Брик на квадратной розетке (LOCKit) (MB)</t>
  </si>
  <si>
    <t>Ручка дверная Брик на квадратной розетке (LOCKit) (MSC)</t>
  </si>
  <si>
    <t>Ручка дверная Брик на квадратной розетке (LOCKit) (MSN)</t>
  </si>
  <si>
    <t>Ручка дверная Стоун на квадратной розетке (LOCKit) (MB)</t>
  </si>
  <si>
    <t>Ручка дверная Стоун на квадратной розетке (LOCKit) (MSC)</t>
  </si>
  <si>
    <t>Ручка дверная Стоун на квадратной розетке (LOCKit) (MSN)</t>
  </si>
  <si>
    <t>Ручка дверная Флай на квадратной розетке (LOCKit) (MB)</t>
  </si>
  <si>
    <t>Ручка дверная Флай на квадратной розетке (LOCKit) (MSN)</t>
  </si>
  <si>
    <t>Ручка дверная Адда A2179 E15 (LOCKit) (MB)</t>
  </si>
  <si>
    <t>Ручка дверная Адда A2179 E15 (LOCKit) (SC)</t>
  </si>
  <si>
    <t>Ручка дверная Адда A2179 E15 (LOCKit) (SN)</t>
  </si>
  <si>
    <t>Ручка дверная Амиата (LOCKit) (MB)</t>
  </si>
  <si>
    <t>Ручка дверная Амиата (LOCKit) (MSC)</t>
  </si>
  <si>
    <t>Ручка дверная Арес КВ (LOCKit) (MB)</t>
  </si>
  <si>
    <t>Ручка дверная Арес КВ (LOCKit) (MSC)</t>
  </si>
  <si>
    <t>Ручка дверная Арес КВ (LOCKit) (SN)</t>
  </si>
  <si>
    <t>Ручка дверная Бруна Е20 (LOСKIt)  (MB)</t>
  </si>
  <si>
    <t>Ручка дверная Бруна Е20 (LOСKIt) (MSC)</t>
  </si>
  <si>
    <t>Ручка дверная Венето A1856E20 (LOCKit) (SN)</t>
  </si>
  <si>
    <t>Ручка дверная Гранд КВ. (LOCKit) (MB)</t>
  </si>
  <si>
    <t>Ручка дверная Гранд КВ. (LOCKit) (SN)</t>
  </si>
  <si>
    <t>Ручка дверная Инди КВ (LOCKit) (MB)</t>
  </si>
  <si>
    <t>Ручка дверная Комета на квадратной розетке (LOCKit) (MB)</t>
  </si>
  <si>
    <t>Ручка дверная Комета на квадратной розетке (LOCKit) (PC/White)</t>
  </si>
  <si>
    <t>Ручка дверная Комо КВ. 15 (LOCKit) (MB)</t>
  </si>
  <si>
    <t>Ручка дверная Комо КВ. 15 (LOCKit) SN</t>
  </si>
  <si>
    <t>Ручка дверная Коста КВ Е15 (LOCKit) (MB)</t>
  </si>
  <si>
    <t>Ручка дверная Коста (LOCKit) (MSC)</t>
  </si>
  <si>
    <t>Ручка дверная Монте КВ. A2092E20 (LOCKit) (MB)</t>
  </si>
  <si>
    <t>Ручка дверная Монте КВ. A2092E20 (LOCKit) (SC)</t>
  </si>
  <si>
    <t>Ручка дверная Нова КВ. (LOCKit) (MB)</t>
  </si>
  <si>
    <t>Ручка дверная Нова КВ. Е15 (LOСKIt) CP</t>
  </si>
  <si>
    <t>Ручка дверная Рико КВ A1549Е (LOCKit) (SN/PC)</t>
  </si>
  <si>
    <t>Ручка дверная Рико КВ A1549Е (LOCKit) (PC/Black)</t>
  </si>
  <si>
    <t>Ручка дверная Рико КВ A1549Е (LOCKit) (PC/White)</t>
  </si>
  <si>
    <t>Ручка дверная Терамо КВ. (LOCKit) (MB)</t>
  </si>
  <si>
    <t>Ручка дверная Терамо КВ. (LOCKit) (SN)</t>
  </si>
  <si>
    <t>Ручка дверная Нера A2178 E49 (LOCKit) (MB)</t>
  </si>
  <si>
    <t>Ручка дверная Нера A2178 E49 (LOCKit) (SN)</t>
  </si>
  <si>
    <t>Ручка дверная Новара А1861Е49 MB (LOCKit)</t>
  </si>
  <si>
    <t>Ручка дверная Новара А1861Е49 SN (LOCKit)</t>
  </si>
  <si>
    <t>Ручка дверная Комета на круглой розетке (PC/Black)</t>
  </si>
  <si>
    <t>Завертка сантехническая квадратная Е15 (MB)</t>
  </si>
  <si>
    <t>Завертка сантехническая квадратная Е15 (MSC)</t>
  </si>
  <si>
    <t>Завертка сантехническая квадратная Е15 (PC)</t>
  </si>
  <si>
    <t>Завертка сантехническая квадратная Е15 (SC)</t>
  </si>
  <si>
    <t>Завертка сантехническая квадратная Е15 (SN)</t>
  </si>
  <si>
    <t>Завертка сантехническая квадратная Е20T3 (MB)</t>
  </si>
  <si>
    <t>Завертка сантехническая квадратная Е20T3 (MSC)</t>
  </si>
  <si>
    <t>Завертка сантехническая квадратная Е20T3 (SC)</t>
  </si>
  <si>
    <t>Завертка сантехническая квадратная Е20T3 (SN)</t>
  </si>
  <si>
    <t>Завертка сантех. E62T3 (MB)</t>
  </si>
  <si>
    <t>Завертка сантех. E62T3 (PC)</t>
  </si>
  <si>
    <t>Завертка сантех. E62T3 (SN)</t>
  </si>
  <si>
    <t>Завертка сантехническая E78 (MB)</t>
  </si>
  <si>
    <t>Завертка сантехническая E78 (MSC)</t>
  </si>
  <si>
    <t>Завертка сантехническая E78 (MSN)</t>
  </si>
  <si>
    <t>Накладка для евроцилиндра на квадратной розетке Е15 (MB)</t>
  </si>
  <si>
    <t>Накладка для евроцилиндра на квадратной розетке Е15 (MSC)</t>
  </si>
  <si>
    <t>Накладка для евроцилиндра на квадратной розетке Е15 (SC)</t>
  </si>
  <si>
    <t>Накладка для евроцилиндра на квадратной розетке Е15 (CP)</t>
  </si>
  <si>
    <t>Накладка для евроцилиндра на квадратной розетке Е15 (SN)</t>
  </si>
  <si>
    <t>Накладка для евроцилиндра квадратная Е20Y (MB)</t>
  </si>
  <si>
    <t>Накладка для евроцилиндра квадратная Е20Y (MSC)</t>
  </si>
  <si>
    <t>Накладка для евроцилиндра квадратная Е20Y (SC)</t>
  </si>
  <si>
    <t>Накладка для евроцилиндра квадратная Е20Y (SN)</t>
  </si>
  <si>
    <t>Накладка для цилиндра на круглой розетке E62Y (MB)</t>
  </si>
  <si>
    <t>Накладка для цилиндра на круглой розетке E62Y (PC)</t>
  </si>
  <si>
    <t>Накладка для цилиндра на круглой розетке E62Y (SN)</t>
  </si>
  <si>
    <t>Петля дверная накладная унив.LOCKIT MSF10075-2BB (MB)</t>
  </si>
  <si>
    <t>Петля дверная накладная унив.LOCKIT MSF10075-2BB (SN)</t>
  </si>
  <si>
    <t>Петля дверная врезная универ.100*75 (Arni) (MB)</t>
  </si>
  <si>
    <t>Петля дверная врезная универ.100*75 (Arni) (SN)</t>
  </si>
  <si>
    <t>Защелка сантех  магнитная 410В (ARNI) (MB)</t>
  </si>
  <si>
    <t>Защелка сантех  магнитная 410В (ARNI) (SN)</t>
  </si>
  <si>
    <t>Замок магнитный 410 SN MCX410-C-S (ARNI)</t>
  </si>
  <si>
    <t>Ригель дверной 140 мм мат черный (Arni)</t>
  </si>
  <si>
    <t>Ригель дверной 140мм хром (Arni)</t>
  </si>
  <si>
    <t>Ригель дверной 5 1/2 140 мм. GP (золото блестящее) Нора</t>
  </si>
  <si>
    <t>Ограничитель дверной DS104 MB (Arni)</t>
  </si>
  <si>
    <t>Ограничитель дверной DS104 SN (Arni)</t>
  </si>
  <si>
    <t>Ограничитель дверной DS105 SN (Arni)</t>
  </si>
  <si>
    <t>Цилиндровый механизм LOCKIT AL60 30/30 Z MB A6P3030</t>
  </si>
  <si>
    <t>Цилиндровый механизм LOCKIT A6P3030T AL60 30/30 ZC MB</t>
  </si>
  <si>
    <t>Цилиндровый механизм LOCKIT A6P3030 AL60 30/30 ZN</t>
  </si>
  <si>
    <t>Цилиндровый механизм LOCKIT A6P3030T AL60 30/30 ZCN</t>
  </si>
  <si>
    <t>Ручки для раздвижных дверей кв. SDH-5  (Arni) (CP)</t>
  </si>
  <si>
    <t>Ручки для раздвижных дверей кв. SDH-5  (Arni) (MB)</t>
  </si>
  <si>
    <t>Ручки для раздвижных дверей кв. SDH-5  (Arni) (SC)</t>
  </si>
  <si>
    <t>Ручки для раздвижных дверей кв. SDH-5  (Arni) (SN)</t>
  </si>
  <si>
    <t>Роликовый механизм для раздвижных дверей MC3015</t>
  </si>
  <si>
    <t>Ролики д/разд.дверей с доводчиками М3037</t>
  </si>
  <si>
    <t>Профиль алюминиевый экструдированный PK1.DRO/R33X31,00 L=2м</t>
  </si>
  <si>
    <t>Профиль алюминиевый экструдированный PK1.DRO/R33X31,00 L=3м</t>
  </si>
  <si>
    <t>Профиль алюминиевый экструдированный PK1.ITK/P33х31 00 (2м)</t>
  </si>
  <si>
    <t>Профиль алюминиевый экструдированный PK1.ITK/P33х31 00 (3м)</t>
  </si>
  <si>
    <t>Профиль алюминиевый экструдированный PK1.ITK/P15X12,00</t>
  </si>
  <si>
    <t>Лофт система для раздвижных дверей BDH01 Black Arni</t>
  </si>
  <si>
    <t>Доводчики для лофт системы BDD01 Black Arni</t>
  </si>
  <si>
    <t>Замки и ответные планки по отдельности не продаются. (только комплектом)</t>
  </si>
  <si>
    <t>Фото</t>
  </si>
  <si>
    <t xml:space="preserve"> Розница</t>
  </si>
  <si>
    <r>
      <t xml:space="preserve">Защелка магнитная </t>
    </r>
    <r>
      <rPr>
        <b/>
        <sz val="10"/>
        <color indexed="64"/>
        <rFont val="Calibri"/>
        <family val="2"/>
        <charset val="204"/>
      </rPr>
      <t>TOUCH</t>
    </r>
    <r>
      <rPr>
        <sz val="10"/>
        <color indexed="64"/>
        <rFont val="Calibri"/>
        <family val="2"/>
        <charset val="204"/>
      </rPr>
      <t xml:space="preserve"> B01120.30.78</t>
    </r>
  </si>
  <si>
    <t>Серый</t>
  </si>
  <si>
    <r>
      <t xml:space="preserve">Лицевая планка для защелок </t>
    </r>
    <r>
      <rPr>
        <b/>
        <sz val="10"/>
        <color indexed="64"/>
        <rFont val="Calibri"/>
        <family val="2"/>
        <charset val="204"/>
      </rPr>
      <t>TOUCH</t>
    </r>
    <r>
      <rPr>
        <sz val="10"/>
        <color indexed="64"/>
        <rFont val="Calibri"/>
        <family val="2"/>
        <charset val="204"/>
      </rPr>
      <t xml:space="preserve"> B01120.31.34</t>
    </r>
  </si>
  <si>
    <r>
      <t xml:space="preserve">Планка для защелок </t>
    </r>
    <r>
      <rPr>
        <b/>
        <sz val="10"/>
        <color indexed="64"/>
        <rFont val="Calibri"/>
        <family val="2"/>
        <charset val="204"/>
      </rPr>
      <t>TOUCH</t>
    </r>
    <r>
      <rPr>
        <sz val="10"/>
        <color indexed="64"/>
        <rFont val="Calibri"/>
        <family val="2"/>
        <charset val="204"/>
      </rPr>
      <t xml:space="preserve"> B02404.31.78</t>
    </r>
  </si>
  <si>
    <r>
      <t xml:space="preserve">Защелка магнитная </t>
    </r>
    <r>
      <rPr>
        <b/>
        <sz val="10"/>
        <color indexed="64"/>
        <rFont val="Calibri"/>
        <family val="2"/>
        <charset val="204"/>
      </rPr>
      <t>TOUCH</t>
    </r>
    <r>
      <rPr>
        <sz val="10"/>
        <color indexed="64"/>
        <rFont val="Calibri"/>
        <family val="2"/>
        <charset val="204"/>
      </rPr>
      <t xml:space="preserve"> B01120.30.93</t>
    </r>
  </si>
  <si>
    <r>
      <t xml:space="preserve">Лицевая планка для защелок </t>
    </r>
    <r>
      <rPr>
        <b/>
        <sz val="10"/>
        <color indexed="64"/>
        <rFont val="Calibri"/>
        <family val="2"/>
        <charset val="204"/>
      </rPr>
      <t>TOUCH</t>
    </r>
    <r>
      <rPr>
        <sz val="10"/>
        <color indexed="64"/>
        <rFont val="Calibri"/>
        <family val="2"/>
        <charset val="204"/>
      </rPr>
      <t xml:space="preserve"> B01120.31.93</t>
    </r>
  </si>
  <si>
    <r>
      <t xml:space="preserve">Планка для защелок </t>
    </r>
    <r>
      <rPr>
        <b/>
        <sz val="10"/>
        <color indexed="64"/>
        <rFont val="Calibri"/>
        <family val="2"/>
        <charset val="204"/>
      </rPr>
      <t>TOUCH</t>
    </r>
    <r>
      <rPr>
        <sz val="10"/>
        <color indexed="64"/>
        <rFont val="Calibri"/>
        <family val="2"/>
        <charset val="204"/>
      </rPr>
      <t xml:space="preserve"> B02404.31.93</t>
    </r>
  </si>
  <si>
    <r>
      <t xml:space="preserve">Защелка магнитная </t>
    </r>
    <r>
      <rPr>
        <b/>
        <sz val="10"/>
        <color indexed="64"/>
        <rFont val="Calibri"/>
        <family val="2"/>
        <charset val="204"/>
      </rPr>
      <t>TOUCH</t>
    </r>
    <r>
      <rPr>
        <sz val="10"/>
        <color indexed="64"/>
        <rFont val="Calibri"/>
        <family val="2"/>
        <charset val="204"/>
      </rPr>
      <t xml:space="preserve"> B01120.30</t>
    </r>
  </si>
  <si>
    <r>
      <t xml:space="preserve">Лицевая планка для защелок </t>
    </r>
    <r>
      <rPr>
        <b/>
        <sz val="10"/>
        <color indexed="64"/>
        <rFont val="Calibri"/>
        <family val="2"/>
        <charset val="204"/>
      </rPr>
      <t>TOUCH</t>
    </r>
    <r>
      <rPr>
        <sz val="10"/>
        <color indexed="64"/>
        <rFont val="Calibri"/>
        <family val="2"/>
        <charset val="204"/>
      </rPr>
      <t xml:space="preserve"> B01120.31</t>
    </r>
  </si>
  <si>
    <r>
      <t xml:space="preserve">Планка для защелок </t>
    </r>
    <r>
      <rPr>
        <b/>
        <sz val="10"/>
        <color indexed="64"/>
        <rFont val="Calibri"/>
        <family val="2"/>
        <charset val="204"/>
      </rPr>
      <t>TOUCH</t>
    </r>
    <r>
      <rPr>
        <sz val="10"/>
        <color indexed="64"/>
        <rFont val="Calibri"/>
        <family val="2"/>
        <charset val="204"/>
      </rPr>
      <t xml:space="preserve"> B02404.31</t>
    </r>
  </si>
  <si>
    <t>Замки и ответные планки AGB (Италия)</t>
  </si>
  <si>
    <t>Планка ответная пластиковая Minimal В02402.05.91</t>
  </si>
  <si>
    <t>Планка ответная пластиковая Minimal В02402.05.93</t>
  </si>
  <si>
    <t>Планка ответная пластиковая Minimal В02402.05.34</t>
  </si>
  <si>
    <t xml:space="preserve">Планка ответная пластиковая Minimal В02402.05.F9 </t>
  </si>
  <si>
    <t>Планка ответная пластиковая Minimal В02402.05.06</t>
  </si>
  <si>
    <t>Хром</t>
  </si>
  <si>
    <t xml:space="preserve">Планка ответная пластиковая Minimal В02402.05.12 </t>
  </si>
  <si>
    <t>Бронза</t>
  </si>
  <si>
    <t xml:space="preserve">Замок магнитный межкомнатный WC В06102.50.91 </t>
  </si>
  <si>
    <t xml:space="preserve">Замок магнитный межкомнатный WC В06102.50.93 </t>
  </si>
  <si>
    <t xml:space="preserve">Замок магнитный межкомнатный WC B06102.50.34  </t>
  </si>
  <si>
    <t xml:space="preserve">Замок магнитный межкомнатный WC В06102.50.03 </t>
  </si>
  <si>
    <t xml:space="preserve">Замок магнитный межкомнатный WC В06102.50.06 </t>
  </si>
  <si>
    <t xml:space="preserve">Замок магнитный межкомнатный WC В06102.50.12 </t>
  </si>
  <si>
    <t xml:space="preserve">Замок магнитный межкомнатный под цилиндр В06103.50.91 </t>
  </si>
  <si>
    <t xml:space="preserve">Замок магнитный межкомнатный под цилиндр В06103.50.93 </t>
  </si>
  <si>
    <t xml:space="preserve">Замок магнитный межкомнатный под цилиндр 06103.50.34  </t>
  </si>
  <si>
    <t xml:space="preserve">Замок магнитный межкомнатный под цилиндр В06103.50.03 </t>
  </si>
  <si>
    <t xml:space="preserve">Замок магнитный межкомнатный под цилиндр В06103.50.06 </t>
  </si>
  <si>
    <t xml:space="preserve">Замок магнитный межкомнатный под цилиндр В06103.50.12 </t>
  </si>
  <si>
    <t xml:space="preserve">Накладка на скрытую петлю ECLIPSE 2.0 E30200.11.34  </t>
  </si>
  <si>
    <t xml:space="preserve">Накладка на скрытую петлю ECLIPSE 2.0 E30200.20.93 </t>
  </si>
  <si>
    <t xml:space="preserve">Накладка на скрытуюй петлю ECLIPSE 2.0 Е30200.20.91 </t>
  </si>
  <si>
    <t>Белая</t>
  </si>
  <si>
    <t xml:space="preserve">Накладка на скрытую петлю ECLIPSE 2.0 Е30200.20.06 </t>
  </si>
  <si>
    <t xml:space="preserve">Петля скрытая ECLIPSE 2.0 E30200.03.34  </t>
  </si>
  <si>
    <t xml:space="preserve">Петля скрытая ECLIPSE 2.0 Е302000391 </t>
  </si>
  <si>
    <t xml:space="preserve">Петля скрытая ECLIPSE 2.0 Е302000306 </t>
  </si>
  <si>
    <t>Скрытые петли и накладки AGB ECLIPSE 3.0 (Италия)</t>
  </si>
  <si>
    <t xml:space="preserve">Накладка на скрытую петлю ECLIPSE 3.0 E30200.12.93 </t>
  </si>
  <si>
    <t xml:space="preserve">Накладка на скрытую петлю ECLIPSE 3.0 E30200.12.34  </t>
  </si>
  <si>
    <t>Матовый Хром</t>
  </si>
  <si>
    <t xml:space="preserve">Накладка на скрытую петлю ECLIPSE 3.0 E30200.12.06 </t>
  </si>
  <si>
    <t>Защелка магнитная Border Черная</t>
  </si>
  <si>
    <t>Защелка магнитная Border Хром матовый</t>
  </si>
  <si>
    <t>Защелка магнитная Border Никель матовый</t>
  </si>
  <si>
    <t>Porta invizible</t>
  </si>
  <si>
    <t>Invisible GAMMA 59мм</t>
  </si>
  <si>
    <t>Входные двери</t>
  </si>
  <si>
    <t>Услуги</t>
  </si>
  <si>
    <t>DZ (Eximer)</t>
  </si>
  <si>
    <t xml:space="preserve"> DZ (FlexEmal)</t>
  </si>
  <si>
    <t>DZ (GlossMat)</t>
  </si>
  <si>
    <t>DZ (ЭкоШпон)</t>
  </si>
  <si>
    <t>DZ invizible</t>
  </si>
  <si>
    <t>DC (FlexEmal)</t>
  </si>
  <si>
    <t>DX (FlexEmal)</t>
  </si>
  <si>
    <t>Плинтуса FlexEmal</t>
  </si>
  <si>
    <t>МеталЮр</t>
  </si>
  <si>
    <t>Фурнитура LOCKit</t>
  </si>
  <si>
    <t>Фурнитура AGB</t>
  </si>
  <si>
    <t>Фурнитура Border</t>
  </si>
  <si>
    <t>Межкомнатные двери из массива сосны и ольхи</t>
  </si>
  <si>
    <t>Межкомнатные двери DANA</t>
  </si>
  <si>
    <t>Скрытые двери (Invisible)</t>
  </si>
  <si>
    <t>Межкомнатные двери ЮРКАС (ЭКОШПОН)</t>
  </si>
  <si>
    <t>Invisible GAMMA Зеркало 42мм</t>
  </si>
  <si>
    <t>Invisible GAMMA Зеркало 59мм</t>
  </si>
  <si>
    <t>GEOMETRICA</t>
  </si>
  <si>
    <t>DN-11, DN-12</t>
  </si>
  <si>
    <t>серия DC и DN</t>
  </si>
  <si>
    <t>DC, DN (FlexEmal)</t>
  </si>
  <si>
    <t>DT (FlexEmal)</t>
  </si>
  <si>
    <t>KX40</t>
  </si>
  <si>
    <t>KX53</t>
  </si>
  <si>
    <t>KX80</t>
  </si>
  <si>
    <t>KX90</t>
  </si>
  <si>
    <t>KX92</t>
  </si>
  <si>
    <t>MX13</t>
  </si>
  <si>
    <t>MX3</t>
  </si>
  <si>
    <t>Белый                                             Ваниль                                                  Грей                                                          Дуб Плато                                              Дуб Вайт                                                                                 Дуб Форест</t>
  </si>
  <si>
    <t>Ваниль                                                  Грей                                                          Дуб Плато                                              Дуб Вайт                                                                                 Дуб Форест</t>
  </si>
  <si>
    <t>ЭкоШпон (Белый, Ваниль, Грей, Дуб Плато, Дуб Вайт, Дуб Форест)</t>
  </si>
  <si>
    <t>черный лак                          белый лак</t>
  </si>
  <si>
    <t xml:space="preserve">черный лак                   белый лак </t>
  </si>
  <si>
    <t>черный лак версаче      белый лак версаче</t>
  </si>
  <si>
    <t>Высота полотна</t>
  </si>
  <si>
    <t xml:space="preserve">ДО </t>
  </si>
  <si>
    <t>ДО/ДГ</t>
  </si>
  <si>
    <t>ДГ</t>
  </si>
  <si>
    <t>до 2200 мм.</t>
  </si>
  <si>
    <t>3 петли</t>
  </si>
  <si>
    <t>до 2290 мм.</t>
  </si>
  <si>
    <t>2210 - 2400 мм.</t>
  </si>
  <si>
    <t>4 петли</t>
  </si>
  <si>
    <t>2300-2400 мм.</t>
  </si>
  <si>
    <t>2410-2800 мм.</t>
  </si>
  <si>
    <t>5 петли</t>
  </si>
  <si>
    <t>2410 - 2800 мм.</t>
  </si>
  <si>
    <t>Врезка до 4х петель осуществляется бесплатно, 5 петля и далее + 350 руб за петлю
При заказе дверей высотой выше 2360, необходимо обязательно заказывать стабилизатор + врезку cтабилизатора
Важно!!! При заказе двери выше 2360 мм допуск по кривизне составляет 3 мм</t>
  </si>
  <si>
    <t>Стабилизаторы Morelli (обязательно для полотен выше 2400 мм по высоте) (цена за 1 шт.) (к полотну идет комплект 2 шт)</t>
  </si>
  <si>
    <t>Автопорог Armadillo</t>
  </si>
  <si>
    <t>Система MAGIC</t>
  </si>
  <si>
    <t>Золотая кромка (наценка на полотно)</t>
  </si>
  <si>
    <t>Золотая кромка (наценка на короб (за комплект 2,5 шт) )</t>
  </si>
  <si>
    <t xml:space="preserve">Высота двери 1800 - 2000  (если ширина и высота нестандарт, то наценка не суммируется) (шаг 50 мм с врезкой) </t>
  </si>
  <si>
    <t>Высота двери 1800 - 2050  (если ширина и высота нестандарт, то наценка не суммируется) (шаг 10 мм с врезкой)</t>
  </si>
  <si>
    <t>Высота двери  от 1200 - 1800 мм, 2050-2350 мм  (если ширина и высота нестандарт, то наценка не суммируется) (шаг 50 мм)</t>
  </si>
  <si>
    <t>Высота двери 2360-2750 мм (если ширина и высота нестандарт, то наценка не суммируется) (шаг 50 мм)</t>
  </si>
  <si>
    <t xml:space="preserve"> + 50% к стандартному полотну</t>
  </si>
  <si>
    <t>Высота двери  2760-2850 мм (если ширина и высота нестандарт, то наценка не суммируется) (шаг 50 мм)</t>
  </si>
  <si>
    <t xml:space="preserve"> + 80% к стандартному полотну</t>
  </si>
  <si>
    <t xml:space="preserve">Высота двери 2000,2100, 2200, 2300 - по фиксированной цене без наценки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</si>
  <si>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 xml:space="preserve">Ширина двери 250-900 (шаг 50мм) </t>
  </si>
  <si>
    <t>Ширина двери 260-1000 мм (шаг 10 мм)</t>
  </si>
  <si>
    <t>Врезка автопорога</t>
  </si>
  <si>
    <t>Врезка системы INVISIBLE (MAGIC)</t>
  </si>
  <si>
    <t>Дополнительная кромка снизу на реверсивную дверь (на 59 мм полотно)</t>
  </si>
  <si>
    <t>Зеркало графит, бронза, черный Lacobel с 1 стороны</t>
  </si>
  <si>
    <t>Высота двери 1800 - 2050  (если ширина и высота нестандарт, то наценка не суммируется) (шаг 50 мм с врезкой) (шаг 10 без врезки)</t>
  </si>
  <si>
    <t>Высота двери  до 1800 мм, 2050-2350 мм  (если ширина и высота нестандарт, то наценка не суммируется) (шаг 50 мм)</t>
  </si>
  <si>
    <r>
      <rPr>
        <sz val="8"/>
        <color rgb="FFFF0000"/>
        <rFont val="Calibri"/>
        <family val="2"/>
        <charset val="204"/>
        <scheme val="minor"/>
      </rPr>
      <t>900</t>
    </r>
    <r>
      <rPr>
        <sz val="8"/>
        <rFont val="Calibri"/>
        <family val="2"/>
        <charset val="204"/>
        <scheme val="minor"/>
      </rPr>
      <t>*2000</t>
    </r>
  </si>
  <si>
    <t>Айс                                        Бьянко                           Капучино</t>
  </si>
  <si>
    <t>Бетон белый                      Бетон темный</t>
  </si>
  <si>
    <t>Айс                                         Бьянко                           Капучино</t>
  </si>
  <si>
    <t>Бетон белый                       Бетон темный</t>
  </si>
  <si>
    <t>Айс                                         Бьянко                            Капучино</t>
  </si>
  <si>
    <t>Бетон белый                           Бетон темный</t>
  </si>
  <si>
    <t>Айс                                        Бьянко                          Капучино</t>
  </si>
  <si>
    <t>Бетон белый                     Бетон темный</t>
  </si>
  <si>
    <t>Венге                                  Сонома Дуб                  Сонома светлый              Сонома грей</t>
  </si>
  <si>
    <t>Венге                                  Сонома Дуб                  Сонома светлый         Сонома грей</t>
  </si>
  <si>
    <t>Айс                                         Бьянко                          Капучино                            Венге                                 Сонома Дуб                   Сонома светлый         Сонома грей</t>
  </si>
  <si>
    <t>Бетон белый                      Бетон темный                     Бетон светлый</t>
  </si>
  <si>
    <t>Венге                                    Сонома Дуб                  Сонома светлый              Сонома грей</t>
  </si>
  <si>
    <t>Венге                                     Сонома Дуб                      Сонома светлый         Сонома грей</t>
  </si>
  <si>
    <t>Айс                                        Бьянко                             Капучино                            Венге                                 Сонома Дуб                   Сонома светлый        Сонома грей</t>
  </si>
  <si>
    <t>Бетон белый                      Бетон темный                      Бетон светлый</t>
  </si>
  <si>
    <t>Айс                                        Бьянко                           Капучино                            Венге                                 Сонома Дуб                   Сонома светлый            Сонома грей</t>
  </si>
  <si>
    <t>Бетон белый                         Бетон темный                  Бетон светлый</t>
  </si>
  <si>
    <t>ST7</t>
  </si>
  <si>
    <t>белый лак</t>
  </si>
  <si>
    <t>Белый                                                   Грей                                                                                                Дуб Плато</t>
  </si>
  <si>
    <t xml:space="preserve">Белый                                                  </t>
  </si>
  <si>
    <t>Стандартные размеры 2000*600, 700, 800 мм. Толщина полотна 38 мм.</t>
  </si>
  <si>
    <t>Стандартные размеры 2000*600, 700, 800 мм. Толщина: 36 мм. Также возможно изготовление полотен шириной 900 мм.</t>
  </si>
  <si>
    <t xml:space="preserve">Стандартные размеры 2000*600, 700, 800 мм. Толщина: 35 мм. </t>
  </si>
  <si>
    <t>Стандартные размеры 200*60, 70, 80, 90 см. Толщина: 36 мм. Никаких доплат за двери шириной 90 см не требуется.</t>
  </si>
  <si>
    <t>Стандартные размеры 200*60, 70, 80, 90 см. Никаких доплат за двери шириной 90 см не требуется. 
Возможно изготовление полотен  нестандартного размера: 210,220,230*60,70,80,90 см.  
Толщина двери:  42 мм (полотна с алюминиевой кромкой).</t>
  </si>
  <si>
    <r>
      <t xml:space="preserve">Стандартные размеры 2000*600, 700, 800 мм.
</t>
    </r>
    <r>
      <rPr>
        <b/>
        <sz val="10"/>
        <rFont val="Century Gothic"/>
        <family val="2"/>
        <charset val="204"/>
      </rPr>
      <t>Возможно изготовление полотен нестандартного размера от 1200 мм до 2800мм с шагом 10 мм по высоте и от 250 мм до 1000 мм с шагом 10 мм по ширине.</t>
    </r>
    <r>
      <rPr>
        <sz val="10"/>
        <rFont val="Century Gothic"/>
        <family val="2"/>
        <charset val="204"/>
      </rPr>
      <t xml:space="preserve">
Толщина двери: 42 мм (полотна с алюминиевой кромкой).</t>
    </r>
  </si>
  <si>
    <r>
      <t xml:space="preserve">Стандартные размеры 2000*600, 700, 800 мм.
</t>
    </r>
    <r>
      <rPr>
        <b/>
        <sz val="10"/>
        <rFont val="Century Gothic"/>
        <family val="2"/>
        <charset val="204"/>
      </rPr>
      <t>Возможно изготовление полотен нестандартного размера от 1200 мм до 2800мм с шагом 10 мм по высоте и от 250 мм до 1000 мм с шагом 10 мм по ширине.</t>
    </r>
    <r>
      <rPr>
        <sz val="10"/>
        <rFont val="Century Gothic"/>
        <family val="2"/>
        <charset val="204"/>
      </rPr>
      <t xml:space="preserve">
Толщина двери: 59 мм (полотна с алюминиевой кромкой).</t>
    </r>
  </si>
  <si>
    <r>
      <t xml:space="preserve">Стандартные размеры 200*60, 70, 80, 90 см. Никаких доплат за двери шириной 90 см не требуется. 
</t>
    </r>
    <r>
      <rPr>
        <b/>
        <i/>
        <sz val="9"/>
        <rFont val="Century Gothic"/>
        <family val="2"/>
        <charset val="204"/>
      </rPr>
      <t>Толщина двери: 40 мм</t>
    </r>
    <r>
      <rPr>
        <i/>
        <sz val="7.5"/>
        <rFont val="Century Gothic"/>
        <family val="2"/>
        <charset val="204"/>
      </rPr>
      <t xml:space="preserve"> </t>
    </r>
  </si>
  <si>
    <t xml:space="preserve">Стандартные размеры 200*60, 70, 80, 90 см. Толщина: 36 мм. Никаких доплат за двери шириной 90 см не требуется. 
Возможно изготовление полотен  нестандартного размера: 210,220,230*60,70,80,90 см. </t>
  </si>
  <si>
    <t>Стандартные размеры 200*60, 70, 80, 90 см. Никаких доплат за двери шириной 90 см не требуется. 
Толщина двери: 38 мм (полотна с алюминиевой кромкой).</t>
  </si>
  <si>
    <t>Стандартные размеры 200*60, 70, 80, 90 см. Никаких доплат за двери шириной 90 см не требуется. 
Толщина двери: 36 мм (полотна с кромкой ABS), 38 мм (полотна с алюминиевой кромкой).</t>
  </si>
  <si>
    <t>Стандартные размеры 200*60, 70, 80 см. Толщина: 40 мм.</t>
  </si>
  <si>
    <t>ST11</t>
  </si>
  <si>
    <t>ST20</t>
  </si>
  <si>
    <t>ST21</t>
  </si>
  <si>
    <t>ST22</t>
  </si>
  <si>
    <t>матовое квадро</t>
  </si>
  <si>
    <t>Invisible GAMMA 42мм</t>
  </si>
  <si>
    <t>Staller</t>
  </si>
  <si>
    <t>FERONNI</t>
  </si>
  <si>
    <t xml:space="preserve">Стило </t>
  </si>
  <si>
    <r>
      <rPr>
        <b/>
        <sz val="8.5"/>
        <rFont val="Calibri"/>
        <family val="2"/>
        <charset val="204"/>
        <scheme val="minor"/>
      </rPr>
      <t>Отделка снаружи:</t>
    </r>
    <r>
      <rPr>
        <sz val="8.5"/>
        <rFont val="Calibri"/>
        <family val="2"/>
        <charset val="204"/>
        <scheme val="minor"/>
      </rPr>
      <t xml:space="preserve"> МДФ 16мм, Венге серый + ПВХ черный ЮР-9
</t>
    </r>
    <r>
      <rPr>
        <b/>
        <sz val="8.5"/>
        <rFont val="Calibri"/>
        <family val="2"/>
        <charset val="204"/>
        <scheme val="minor"/>
      </rPr>
      <t>Отделка внутри:</t>
    </r>
    <r>
      <rPr>
        <sz val="8.5"/>
        <rFont val="Calibri"/>
        <family val="2"/>
        <charset val="204"/>
        <scheme val="minor"/>
      </rPr>
      <t xml:space="preserve"> МДФ 16мм, Аляска (эмаль) + зеркало (возможны цвета Магнолия, Манхэттен) ЮР-10
</t>
    </r>
    <r>
      <rPr>
        <b/>
        <sz val="8.5"/>
        <rFont val="Calibri"/>
        <family val="2"/>
        <charset val="204"/>
        <scheme val="minor"/>
      </rPr>
      <t>Беззазорное исполнение</t>
    </r>
    <r>
      <rPr>
        <sz val="8.5"/>
        <rFont val="Calibri"/>
        <family val="2"/>
        <charset val="204"/>
        <scheme val="minor"/>
      </rPr>
      <t xml:space="preserve">
</t>
    </r>
    <r>
      <rPr>
        <b/>
        <sz val="8.5"/>
        <rFont val="Calibri"/>
        <family val="2"/>
        <charset val="204"/>
        <scheme val="minor"/>
      </rPr>
      <t>Толщина металла:</t>
    </r>
    <r>
      <rPr>
        <sz val="8.5"/>
        <rFont val="Calibri"/>
        <family val="2"/>
        <charset val="204"/>
        <scheme val="minor"/>
      </rPr>
      <t xml:space="preserve"> 1,5 мм
</t>
    </r>
    <r>
      <rPr>
        <b/>
        <sz val="8.5"/>
        <rFont val="Calibri"/>
        <family val="2"/>
        <charset val="204"/>
        <scheme val="minor"/>
      </rPr>
      <t>Цвет покрытия коробки:</t>
    </r>
    <r>
      <rPr>
        <sz val="8.5"/>
        <rFont val="Calibri"/>
        <family val="2"/>
        <charset val="204"/>
        <scheme val="minor"/>
      </rPr>
      <t xml:space="preserve"> муар чёрный
</t>
    </r>
    <r>
      <rPr>
        <b/>
        <sz val="8.5"/>
        <rFont val="Calibri"/>
        <family val="2"/>
        <charset val="204"/>
        <scheme val="minor"/>
      </rPr>
      <t>Утеплитель</t>
    </r>
    <r>
      <rPr>
        <sz val="8.5"/>
        <rFont val="Calibri"/>
        <family val="2"/>
        <charset val="204"/>
        <scheme val="minor"/>
      </rPr>
      <t xml:space="preserve">: минеральная вата KNAUF
</t>
    </r>
    <r>
      <rPr>
        <b/>
        <sz val="8.5"/>
        <rFont val="Calibri"/>
        <family val="2"/>
        <charset val="204"/>
        <scheme val="minor"/>
      </rPr>
      <t>Уплотнитель:</t>
    </r>
    <r>
      <rPr>
        <sz val="8.5"/>
        <rFont val="Calibri"/>
        <family val="2"/>
        <charset val="204"/>
        <scheme val="minor"/>
      </rPr>
      <t xml:space="preserve"> 3 контура уплотнения (полотно 2 контура профиль Е, коробка 1 контур Шлегель) 
</t>
    </r>
    <r>
      <rPr>
        <b/>
        <sz val="8.5"/>
        <rFont val="Calibri"/>
        <family val="2"/>
        <charset val="204"/>
        <scheme val="minor"/>
      </rPr>
      <t>Замок верхний:</t>
    </r>
    <r>
      <rPr>
        <sz val="8.5"/>
        <rFont val="Calibri"/>
        <family val="2"/>
        <charset val="204"/>
        <scheme val="minor"/>
      </rPr>
      <t xml:space="preserve"> Apecs Т57 с накладкой Apecs, автошторка
</t>
    </r>
    <r>
      <rPr>
        <b/>
        <sz val="8.5"/>
        <rFont val="Calibri"/>
        <family val="2"/>
        <charset val="204"/>
        <scheme val="minor"/>
      </rPr>
      <t xml:space="preserve">Замок нижний: </t>
    </r>
    <r>
      <rPr>
        <sz val="8.5"/>
        <rFont val="Calibri"/>
        <family val="2"/>
        <charset val="204"/>
        <scheme val="minor"/>
      </rPr>
      <t xml:space="preserve">Apecs Т52, броненакладка Apecs 
</t>
    </r>
    <r>
      <rPr>
        <b/>
        <sz val="8.5"/>
        <rFont val="Calibri"/>
        <family val="2"/>
        <charset val="204"/>
        <scheme val="minor"/>
      </rPr>
      <t>Ручка:</t>
    </r>
    <r>
      <rPr>
        <sz val="8.5"/>
        <rFont val="Calibri"/>
        <family val="2"/>
        <charset val="204"/>
        <scheme val="minor"/>
      </rPr>
      <t xml:space="preserve"> Alfa, хром. </t>
    </r>
    <r>
      <rPr>
        <b/>
        <sz val="8.5"/>
        <rFont val="Calibri"/>
        <family val="2"/>
        <charset val="204"/>
        <scheme val="minor"/>
      </rPr>
      <t>Задживка:</t>
    </r>
    <r>
      <rPr>
        <sz val="8.5"/>
        <rFont val="Calibri"/>
        <family val="2"/>
        <charset val="204"/>
        <scheme val="minor"/>
      </rPr>
      <t xml:space="preserve"> Apecs L-0260
</t>
    </r>
    <r>
      <rPr>
        <b/>
        <sz val="8.5"/>
        <rFont val="Calibri"/>
        <family val="2"/>
        <charset val="204"/>
        <scheme val="minor"/>
      </rPr>
      <t>Размеры:</t>
    </r>
    <r>
      <rPr>
        <sz val="8.5"/>
        <rFont val="Calibri"/>
        <family val="2"/>
        <charset val="204"/>
        <scheme val="minor"/>
      </rPr>
      <t xml:space="preserve"> 860х2050 мм, 960х2050 мм. 
</t>
    </r>
    <r>
      <rPr>
        <b/>
        <sz val="8.5"/>
        <color indexed="64"/>
        <rFont val="Calibri"/>
        <family val="2"/>
        <charset val="204"/>
        <scheme val="minor"/>
      </rPr>
      <t>Квартирная</t>
    </r>
  </si>
  <si>
    <t>Бари</t>
  </si>
  <si>
    <r>
      <rPr>
        <b/>
        <sz val="8.5"/>
        <rFont val="Calibri"/>
        <family val="2"/>
        <charset val="204"/>
        <scheme val="minor"/>
      </rPr>
      <t>Размеры:</t>
    </r>
    <r>
      <rPr>
        <sz val="8.5"/>
        <rFont val="Calibri"/>
        <family val="2"/>
        <charset val="204"/>
        <scheme val="minor"/>
      </rPr>
      <t xml:space="preserve"> 880x2050мм , 960x2050мм
</t>
    </r>
    <r>
      <rPr>
        <b/>
        <sz val="8.5"/>
        <rFont val="Calibri"/>
        <family val="2"/>
        <charset val="204"/>
        <scheme val="minor"/>
      </rPr>
      <t xml:space="preserve">Замки: верхний - </t>
    </r>
    <r>
      <rPr>
        <sz val="8.5"/>
        <rFont val="Calibri"/>
        <family val="2"/>
        <charset val="204"/>
        <scheme val="minor"/>
      </rPr>
      <t>Apecs T57 накладка Apecs,</t>
    </r>
    <r>
      <rPr>
        <b/>
        <sz val="8.5"/>
        <rFont val="Calibri"/>
        <family val="2"/>
        <charset val="204"/>
        <scheme val="minor"/>
      </rPr>
      <t xml:space="preserve"> нижний - </t>
    </r>
    <r>
      <rPr>
        <sz val="8.5"/>
        <rFont val="Calibri"/>
        <family val="2"/>
        <charset val="204"/>
        <scheme val="minor"/>
      </rPr>
      <t xml:space="preserve">Apecs T52 броненкладка Apecs
</t>
    </r>
    <r>
      <rPr>
        <b/>
        <sz val="8.5"/>
        <rFont val="Calibri"/>
        <family val="2"/>
        <charset val="204"/>
        <scheme val="minor"/>
      </rPr>
      <t>Ручка</t>
    </r>
    <r>
      <rPr>
        <sz val="8.5"/>
        <rFont val="Calibri"/>
        <family val="2"/>
        <charset val="204"/>
        <scheme val="minor"/>
      </rPr>
      <t xml:space="preserve"> Apecs; </t>
    </r>
    <r>
      <rPr>
        <b/>
        <sz val="8.5"/>
        <rFont val="Calibri"/>
        <family val="2"/>
        <charset val="204"/>
        <scheme val="minor"/>
      </rPr>
      <t>Цилиндр</t>
    </r>
    <r>
      <rPr>
        <sz val="8.5"/>
        <rFont val="Calibri"/>
        <family val="2"/>
        <charset val="204"/>
        <scheme val="minor"/>
      </rPr>
      <t xml:space="preserve"> Fuaro 90 сложная П/Р
</t>
    </r>
    <r>
      <rPr>
        <b/>
        <sz val="8.5"/>
        <rFont val="Calibri"/>
        <family val="2"/>
        <charset val="204"/>
        <scheme val="minor"/>
      </rPr>
      <t>Задвижка</t>
    </r>
    <r>
      <rPr>
        <sz val="8.5"/>
        <rFont val="Calibri"/>
        <family val="2"/>
        <charset val="204"/>
        <scheme val="minor"/>
      </rPr>
      <t xml:space="preserve"> Apecs L-0260; </t>
    </r>
    <r>
      <rPr>
        <b/>
        <sz val="8.5"/>
        <rFont val="Calibri"/>
        <family val="2"/>
        <charset val="204"/>
        <scheme val="minor"/>
      </rPr>
      <t>Регулятор притвора:</t>
    </r>
    <r>
      <rPr>
        <sz val="8.5"/>
        <rFont val="Calibri"/>
        <family val="2"/>
        <charset val="204"/>
        <scheme val="minor"/>
      </rPr>
      <t xml:space="preserve"> есть
</t>
    </r>
    <r>
      <rPr>
        <b/>
        <sz val="8.5"/>
        <rFont val="Calibri"/>
        <family val="2"/>
        <charset val="204"/>
        <scheme val="minor"/>
      </rPr>
      <t>Отделка снаружи:</t>
    </r>
    <r>
      <rPr>
        <sz val="8.5"/>
        <rFont val="Calibri"/>
        <family val="2"/>
        <charset val="204"/>
        <scheme val="minor"/>
      </rPr>
      <t xml:space="preserve"> МДФ влагостойкий 10 мм, Покрытие: пленка Винорит. 
Цвет "Дуб темный". О-Е (окно)
</t>
    </r>
    <r>
      <rPr>
        <b/>
        <sz val="8.5"/>
        <rFont val="Calibri"/>
        <family val="2"/>
        <charset val="204"/>
        <scheme val="minor"/>
      </rPr>
      <t>Отделка внутри:</t>
    </r>
    <r>
      <rPr>
        <sz val="8.5"/>
        <rFont val="Calibri"/>
        <family val="2"/>
        <charset val="204"/>
        <scheme val="minor"/>
      </rPr>
      <t xml:space="preserve"> МДФ влагостойкий 10 мм, Покрытие: пленка Винорит. 
Цвет "Дуб темный". О-Е (окно)
</t>
    </r>
    <r>
      <rPr>
        <b/>
        <sz val="8.5"/>
        <rFont val="Calibri"/>
        <family val="2"/>
        <charset val="204"/>
        <scheme val="minor"/>
      </rPr>
      <t>Металл: Коробка</t>
    </r>
    <r>
      <rPr>
        <sz val="8.5"/>
        <rFont val="Calibri"/>
        <family val="2"/>
        <charset val="204"/>
        <scheme val="minor"/>
      </rPr>
      <t xml:space="preserve"> - 1,2  мм, </t>
    </r>
    <r>
      <rPr>
        <b/>
        <sz val="8.5"/>
        <rFont val="Calibri"/>
        <family val="2"/>
        <charset val="204"/>
        <scheme val="minor"/>
      </rPr>
      <t>Полотно</t>
    </r>
    <r>
      <rPr>
        <sz val="8.5"/>
        <rFont val="Calibri"/>
        <family val="2"/>
        <charset val="204"/>
        <scheme val="minor"/>
      </rPr>
      <t xml:space="preserve"> - 1,2 мм; </t>
    </r>
    <r>
      <rPr>
        <b/>
        <sz val="8.5"/>
        <rFont val="Calibri"/>
        <family val="2"/>
        <charset val="204"/>
        <scheme val="minor"/>
      </rPr>
      <t>Покрытие металла:</t>
    </r>
    <r>
      <rPr>
        <sz val="8.5"/>
        <rFont val="Calibri"/>
        <family val="2"/>
        <charset val="204"/>
        <scheme val="minor"/>
      </rPr>
      <t xml:space="preserve"> полимер муар черный;
</t>
    </r>
    <r>
      <rPr>
        <b/>
        <sz val="8.5"/>
        <rFont val="Calibri"/>
        <family val="2"/>
        <charset val="204"/>
        <scheme val="minor"/>
      </rPr>
      <t>Уплотнитель 2 контура:</t>
    </r>
    <r>
      <rPr>
        <sz val="8.5"/>
        <rFont val="Calibri"/>
        <family val="2"/>
        <charset val="204"/>
        <scheme val="minor"/>
      </rPr>
      <t xml:space="preserve"> Полотно – 1 контур профиль Е, коробка - 1 контур профиль Д 10*12
</t>
    </r>
    <r>
      <rPr>
        <b/>
        <sz val="8.5"/>
        <rFont val="Calibri"/>
        <family val="2"/>
        <charset val="204"/>
        <scheme val="minor"/>
      </rPr>
      <t>Утеплитель:</t>
    </r>
    <r>
      <rPr>
        <sz val="8.5"/>
        <rFont val="Calibri"/>
        <family val="2"/>
        <charset val="204"/>
        <scheme val="minor"/>
      </rPr>
      <t xml:space="preserve"> минеральная вата KNAUF</t>
    </r>
    <r>
      <rPr>
        <b/>
        <sz val="8.5"/>
        <rFont val="Calibri"/>
        <family val="2"/>
        <charset val="204"/>
        <scheme val="minor"/>
      </rPr>
      <t xml:space="preserve"> Возможна установка на улицу. </t>
    </r>
  </si>
  <si>
    <r>
      <t>Лимана</t>
    </r>
    <r>
      <rPr>
        <b/>
        <sz val="8.5"/>
        <color indexed="2"/>
        <rFont val="Calibri"/>
        <family val="2"/>
        <charset val="204"/>
        <scheme val="minor"/>
      </rPr>
      <t xml:space="preserve"> </t>
    </r>
  </si>
  <si>
    <t>Размерный ряд: 860x2050 мм, 960x2050 мм.Эксплуатация: Квартирная. 
Конструкция: цельногнутая, беззазорное исполнение. 
Покрытие металла: порошково-полимерное «Чёрный муар». 
Наружная отделка: МДФ 16 мм влагост, фрезеровка ЮР-33, ПВХ Дуб санремо + пат чер, вставка ПВХ черный
Внутренняя отделка: МДФ 16 мм влагостойкий, Н-67, покрытие ПВХ ZB Белый.
Толщина металла (полотно/коробка): 1,5/ 1,5 мм.
Глубина короба: 110 мм.Толщина полотна: 94 мм.
Внутреннее наполнение: минеральная вата Knauf
Уплотнитель: 3 контура (ShlegelQ-lon, профиль Е, профиль Д)
Фурнитура: Сувальдный замок KALE 257 накладки Fuaro BL24. 
Цилиндровый замок KALE 252R, броненакладка BL42. Цилиндр VELA хром. Ручка TOR квадрат черная. 
Глазок в замковой зоне. Механизм регулировки притвора.
Независимая ночная задвижка. Петли на упорных подшипниках, 3 шт. Противосъёмные ригели, 2 шт.
Примечание: Фрезеровка на наличниках. Цвет ПВХ Черный</t>
  </si>
  <si>
    <t>Мирель</t>
  </si>
  <si>
    <t>Размерный ряд: 860x2050 мм, 960x2050 мм. Эксплуатация: Уличная. 
Конструкция: цельногнутая, беззазорное исполнение. 
Покрытие металла: порошково-полимерное «Чёрный муар». 
Наружная отделка: МДФ влагостойкий 16 мм, фрезеровка ЮР-30, покрытие эмаль RAL 6007
Внутренняя отделка: МДФ влагостойкий 16 мм, ЮР-30, покрытие эмаль RAL 9003.
Толщина металла (полотно/коробка): 1,5/ 1,5 мм.
Глубина короба: 110 мм. Толщина полотна: 94 мм.
Внутреннее наполнение: минеральная вата Knauf. Уплотнитель: 3 контура.
Фурнитура: сувальдный замок KALE 257L + накладки КЛ-С13. 
Цилиндровый замок 252R, броненакладка БH26 хром. 
Цилиндр VELA хром. Независимая ночная задвижка.
Ручка: Apecs 0860 хром. Глазок в замковой зоне
Механизм регулировки притвора. Петли на упорных подшипниках, 3 шт. 
Противосъёмные ригели, 2 шт.</t>
  </si>
  <si>
    <t>Сафира</t>
  </si>
  <si>
    <t>Размерный ряд: 860x2050 мм, 960x2050 мм.Эксплуатация: Уличная. 
Конструкция: цельногнутая, беззазорное исполнение. 
Покрытие металла: порошково-полимерное «Чёрный муар». 
Наружная отделка: МДФ влагостойкий 16 мм, фрезеровка ЮР-31, покрытие эмаль RAL 7012.
Внутренняя отделка: МДФ влагостойкий 16 мм, ЮР-32, покрытие эмаль RAL 9003.
Толщина металла (полотно/коробка): 1,5/ 1,5 мм.
Глубина короба: 110 мм.Толщина полотна: 94 мм.
Внутреннее наполнение: минеральная вата Knauf. Уплотнитель: 3 контура.
Фурнитура: сувальдный KALE 257L + наклдаки КЛ-С13. 
Цилиндровый замок 252R, броненакладкаБH-26 хром. 
Цилиндр VELA хром. Независимая ночная задвижка.
Ручка: ORO&amp;ORO 072-16E хром. Глазок в замковой зоне
Механизм регулировки притвора.
Петли на упорных подшипниках, 3 шт. Противосъёмные ригели, 2 шт.</t>
  </si>
  <si>
    <t>Соната</t>
  </si>
  <si>
    <t>Размерный ряд: 860x2050 мм, 960x2050 мм.Эксплуатация: Уличная. 
Конструкция: цельногнутая, беззазорное исполнение. 
Покрытие металла: порошково-полимерное «Чёрный муар». 
Наружная отделка: МДФ влагостойкий16 мм, фрезеровка ЮР-41, покрытие эмаль RAL 7037
Внутренняя отделка: МДФ влагостойкий 16 мм, ЮР-41, покрытие эмаль RAL 9003.
Толщина металла (полотно/коробка): 1,5/ 1,5 мм.
Глубина короба: 110 мм. Толщина полотна: 94 мм.
Внутреннее наполнение: минеральная вата Knauf. Уплотнитель: 3 контура.
Фурнитура: сувальдный KALE 257L + накладки КЛ-С13. 
Цилиндровый замок 252R, броненакладкаБH-26 хром. 
Цилиндр VELA хром. Независимая ночная задвижка.
Ручка: ORO&amp;ORO 072-16E хром. Глазок в замковой зоне
Механизм регулировки притвора.
Петли на упорных подшипниках, 3 шт. Противосъёмные ригели, 2 шт</t>
  </si>
  <si>
    <t>Авангард</t>
  </si>
  <si>
    <t>Размерный ряд: 860x2050 мм, 960x2050 мм.Эксплуатация: Квартирная. 
Конструкция: цельногнутая, беззазорное исполнение. 
Покрытие металла: порошково-полимерное «Чёрный муар». 
Наружная отделка: МДФ влагостойкий 16 мм, фрезеровка ЮР-45, покрытие эмаль RAL 7024.
Внутренняя отделка: МДФ влагостойкий 16 мм, ЮР-10, покрытие эмаль RAL 9003.
Толщина металла (полотно/коробка): 1,5/ 1,5 мм.
Глубина короба: 110 мм. Толщина полотна: 94 мм.
Внутреннее наполнение: минеральная вата Knauf
Уплотнитель: 3 контура.
Фурнитура: Сувальдный замок KALE 257 накладки Fuaro BL24. 
Цилиндровый замок KALE 252R, броненакладка BL42. Цилиндр VELA хром. Независимая ночная задвижка.
Ручка: FUARO квадрат черная.Глазок в замковой зоне
Механизм регулировки притвора.
Петли на упорных подшипниках, 3 шт. Противосъёмные ригели, 2 шт</t>
  </si>
  <si>
    <t>Авалон</t>
  </si>
  <si>
    <t>Размерный ряд: 860x2050 мм, 960x2050 мм. Эксплуатация: Квартирная. 
Конструкция: цельногнутая, беззазорное исполнение. 
Покрытие металла: порошково-полимерное «Чёрный муар». 
Наружная отделка: МДФ 19 мм ламин, фрезеровка ЮР-34, покрытие ПВХ черный кварц, вставка ПВХ черный кварц.
Внутренняя отделка: МДФ 19 мм ламин, фрезеровка ЮР-34, покрытие эмаль RAL 9003, вставка Эмаль RAL 9003
Толщина металла (полотно/коробка): 1,5/ 1,5 мм.
Глубина короба: 110 мм. Толщина полотна: 94 мм.
Внутреннее наполнение: минеральная вата Knauf. Уплотнитель: 3 контура.
Фурнитура: Сувальдный замок KALE 257 накладки Fuaro BL24. 
Цилиндровый замок KALE 252R, броненакладка BL42. 
Цилиндр VELA хром. Независимая ночная задвижка. 
Ручка: FUARO квадрат черная. Глазок в замковой зоне
Механизм регулировки притвора. Петли на упорных подшипниках, 3 шт. 
Противосъёмные ригели, 2 шт</t>
  </si>
  <si>
    <t>Тринити TOR</t>
  </si>
  <si>
    <t>Размерный ряд: 860x2050 мм, 960x2050 мм. Эксплуатация: Квартирная. 
Конструкция: цельногнутая, беззазорное исполнение. 
Покрытие металла: порошково-полимерное «Чёрный муар». 
Наружная отделка: МДФ влагостойкий 16 мм, фрезеровка ЮР-37, покрытие эмаль RAL 7011.
Внутренняя отделка: МДФ 16 мм,H-67, покрытие ПВХ ZB Белый. 
Толщина металла (полотно/коробка): 1,5/ 1,5 мм.
Глубина короба: 110 мм. Толщина полотна: 94 мм.
Внутреннее наполнение: минеральная вата Knauf
Уплотнитель: 3 контура.
Фурнитура: Сувальдный замок KALE 257 накладки Fuaro BL24. 
Цилиндровый замок KALE 252R, броненакладка BL42. Цилиндр VELA хром. Ручка TOR квадрат черная. 
Механизм регулировки притвора.
Петли на упорных подшипниках, 3 шт. Противосъёмные ригели, 2 шт</t>
  </si>
  <si>
    <t>Акцент TOR</t>
  </si>
  <si>
    <t>Либерти TOR</t>
  </si>
  <si>
    <t>Размерный ряд: 860x2050 мм, 960x2050 мм.
Эксплуатация: Квартирная. Конструкция: цельногнутая, беззазорное исполнение. 
Примечание: фальш-фрамуга 200х980х16 мм. 
Покрытие металла: порошково-полимерное «Чёрный муар». 
Наружная отделка: МДФ влагостойкий 16 мм, фрезеровка ЮР-39, покрытие эмаль RAL 9011.
Внутренняя отделка: МДФ влагостойкий 16 мм, ЮР-42, покрытие эмаль RAL 9003.
Толщина металла (полотно/коробка): 1,5/ 1,5 мм.
Глубина короба: 110 мм. Толщина полотна: 94 мм.
Внутреннее наполнение: минеральная вата Knauf
Фурнитура: Сувальдный замок KALE 257 накладки Fuaro BL24. 
Цилиндровый замок KALE 252R, броненакладка BL42. Цилиндр VELA хром. Ручка TOR квадрат черная. 
Глазок в замковой зоне Механизм регулировки притвора.
Петли на упорных подшипниках, 3 шт. 
Противосъёмные ригели, 2 шт</t>
  </si>
  <si>
    <t>Крафт TOR</t>
  </si>
  <si>
    <t>Размерный ряд: 860x2050 мм, 960x2050 мм. Эксплуатация: Квартирная. 
Конструкция: цельногнутая, беззазорное исполнение. 
Покрытие металла: порошково-полимерное «Чёрный муар». 
Наружная отделка: МДФ 16 мм, фрезеровка ЮР-44, покрытие ПВХ пластер грей
Внутренняя отделка: МДФ 16 мм, ЮР-22, покрытие ПВХ ZB Белый, вставка Lacobel черный лак.
Толщина металла (полотно/коробка): 1,5/ 1,5 мм.
Глубина короба: 110 мм.Толщина полотна: 94 мм.
Внутреннее наполнение: минеральная вата Knauf. Уплотнитель: 3 контура.
Фурнитура: Цилиндровый замок KALE 252R, броненакладка BL42.
Независимая ночная задвижка.
Фурнитура: Сувальдный замок KALE 257 накладки Fuaro BL24. 
Цилиндровый замок KALE 252R, броненакладка BL42. Цилиндр VELA хром. Ручка TOR квадрат черная. 
Глазок в замковой зоне. Механизм регулировки притвора.
Петли на упорных подшипниках, 3 шт. Противосъёмные ригели, 2 шт</t>
  </si>
  <si>
    <t>Армада TOR</t>
  </si>
  <si>
    <t>Размерный ряд: 860x2050 мм, 960x2050 мм. Эксплуатация: Уличная. 
Конструкция: цельногнутая, беззазорное исполнение. 
Покрытие металла: порошково-полимерное «Чёрный муар». 
Наружная отделка: МДФ влагостойкий 16 мм, фрезеровка ЮР-35, покрытие эмаль RAL 9011.
Внутренняя отделка: МДФ влагостойкий 16 мм, ЮР-35, покрытие эмаль RAL 9003.
Толщина металла (полотно/коробка): 1,5/ 1,5 мм.
Глубина короба: 110 мм.Толщина полотна: 94 мм.
Внутреннее наполнение: минеральная вата Knauf. Уплотнитель: 3 контура.
Фурнитура: Сувальдный замок KALE 257 накладки Fuaro BL24. 
Цилиндровый замок KALE 252R, броненакладка BL42. Цилиндр VELA хром. Ручка TOR квадрат черная. 
Механизм регулировки притвора.
Петли на упорных подшипниках, 3 шт. Противосъёмные ригели, 2 шт.
Примечание: Фальш фрамуга верх 480 мм, право 180 с фрезеровкой на наличниках и фрамугах.</t>
  </si>
  <si>
    <t>Рейн TOR</t>
  </si>
  <si>
    <t>Размерный ряд: 860x2050 мм, 960x2050 мм. Эксплуатация: Квартирная. 
Конструкция: цельногнутая, беззазорное исполнение. 
Покрытие металла: порошково-полимерное «Чёрный муар». 
Наружная отделка: МДФ 16 мм, фрезеровка ЮР-36, ПВХ латте , вставка ПВХ черный кварц (ZB999-2), с цифрами. 
Внутренняя отделка: МДФ 16 мм, ЮР22, покрытие ПВХ ZB Белый, Lacobel черный лак. 
Толщина металла (полотно/коробка): 1,5/ 1,5 мм.
Глубина короба: 110 мм.Толщина полотна: 94 мм.
Внутреннее наполнение: минеральная вата Knauf
Уплотнитель: 3 контура (ShlegelQ-lon, профиль Е, профиль Д)
Фурнитура: Сувальдный замок KALE 257 накладки Fuaro BL24. 
Цилиндровый замок KALE 252R, броненакладка BL42. Цилиндр VELA хром. Ручка TOR квадрат черная. 
Глазок в замковой зоне
Механизм регулировки притвора. Независимая ночная задвижка.
Петли на упорных подшипниках, 3 шт. Противосъёмные ригели, 2 шт</t>
  </si>
  <si>
    <t>Гранд TOR</t>
  </si>
  <si>
    <t>Размерный ряд: 860x2050 мм, 960x2050 мм.Эксплуатация: Квартирная. 
Конструкция: цельногнутая, беззазорное исполнение. 
Покрытие металла: порошково-полимерное «Чёрный муар». 
Наружная отделка: МДФ 16 мм, гладкий, ПВХ Харвуд дымчатый
Внутренняя отделка: МДФ 16 мм, гладкий, покрытие ПВХ Харвуд песочный
Толщина металла (полотно/коробка): 1,5/ 1,5 мм.
Глубина короба: 110 мм. Толщина полотна: 94 мм.
Внутреннее наполнение: минеральная вата Knauf
Уплотнитель: 3 контура (ShlegelQ-lon, профиль Е, профиль Д)
Фурнитура: Сувальдный замок KALE 257 накладки Fuaro BL24. 
Цилиндровый замок KALE 252R, броненакладка BL42. Цилиндр VELA хром. Ручка TOR квадрат черная. 
Механизм регулировки притвора.Независимая ночная задвижка.
Петли на упорных подшипниках, 3 шт. Противосъёмные ригели, 2 шт.</t>
  </si>
  <si>
    <t>Делла TOR</t>
  </si>
  <si>
    <t>Размерный ряд: 860x2050 мм, 960x2050 мм.
Эксплуатация: Квартирная. Конструкция: цельногнутая, беззазорное исполнение. 
Покрытие металла: порошково-полимерное «Чёрный муар». 
Наружная отделка: МДФ 16 мм, фрезеровка ЮР-43, покрытие ПВХ Вудлайн олива, вставка ПВХ черный кварц. 
Внутренняя отделка: МДФ 16 мм, ЮР-42, зеркало, покрытие ПВХ ZB Белый. 
Толщина металла (полотно/коробка): 1,5/ 1,5 мм.
Глубина короба: 110 мм. Толщина полотна: 94 мм.
Внутреннее наполнение: минеральная вата Knauf
Уплотнитель: 3 контура. Глазок в замковой зоне
Фурнитура: Сувальдный замок KALE 257 накладки Fuaro BL24. 
Цилиндровый замок KALE 252R, броненакладка BL42. Цилиндр VELA хром. Ручка TOR квадрат черная. 
Глазок в замковой зоне. Механизм регулировки притвора.
Петли на упорных подшипниках, 3 шт. 
Противосъёмные ригели, 2 шт.</t>
  </si>
  <si>
    <t>Бионика TOR</t>
  </si>
  <si>
    <t xml:space="preserve">Размерный ряд: 860x2050 мм, 960x2050 мм.
Эксплуатация: Уличная. Конструкция: цельногнутая, беззазорное исполнение. 
Примечание: 228х2125 левый наличник, 228х1450 верх, 298х2125 правый).
Покрытие металла: порошково-полимерное «Чёрный муар». 
Наружная отделка: МДФ влагостойкий 16 мм, фрезеровка ЮР-40, покрытие эмаль RAL 7024
Внутренняя отделка: МДФ влагостойкий 16 мм, ЮР-40, покрытие эмаль RAL 9003.
Толщина металла (полотно/коробка): 1,5/ 1,5 мм. Глубина короба: 110 мм.
Толщина полотна: 94 мм. Уплотнитель: 3 контура. 
Внутреннее наполнение: минеральная вата Knauf
Фурнитура: Сувальдный замок KALE 257 накладки Fuaro BL24. 
Цилиндровый замок KALE 252R, броненакладка BL42. Цилиндр VELA хром. Ручка TOR квадрат черная. 
Глазок в замковой зоне. Механизм регулировки притвора.
Петли на упорных подшипниках, 3 шт. Противосъёмные ригели, 2 шт.
Примечание: Дополнительно «Комплект широких наличников Бионика». </t>
  </si>
  <si>
    <t>Метро 2</t>
  </si>
  <si>
    <r>
      <rPr>
        <b/>
        <sz val="8.5"/>
        <rFont val="Calibri"/>
        <family val="2"/>
        <charset val="204"/>
        <scheme val="minor"/>
      </rPr>
      <t>Размеры:</t>
    </r>
    <r>
      <rPr>
        <sz val="8.5"/>
        <rFont val="Calibri"/>
        <family val="2"/>
        <charset val="204"/>
        <scheme val="minor"/>
      </rPr>
      <t xml:space="preserve"> 860*2050 мм, 960x2050мм
</t>
    </r>
    <r>
      <rPr>
        <b/>
        <sz val="8.5"/>
        <rFont val="Calibri"/>
        <family val="2"/>
        <charset val="204"/>
        <scheme val="minor"/>
      </rPr>
      <t>Замки: верхний</t>
    </r>
    <r>
      <rPr>
        <sz val="8.5"/>
        <rFont val="Calibri"/>
        <family val="2"/>
        <charset val="204"/>
        <scheme val="minor"/>
      </rPr>
      <t xml:space="preserve"> - Apecs T57 накладка Apecs, нижний - Apecs T52 броненкладка Apecs
</t>
    </r>
    <r>
      <rPr>
        <b/>
        <sz val="8.5"/>
        <rFont val="Calibri"/>
        <family val="2"/>
        <charset val="204"/>
        <scheme val="minor"/>
      </rPr>
      <t>Ручка</t>
    </r>
    <r>
      <rPr>
        <sz val="8.5"/>
        <rFont val="Calibri"/>
        <family val="2"/>
        <charset val="204"/>
        <scheme val="minor"/>
      </rPr>
      <t xml:space="preserve"> Avers 0826 хром; </t>
    </r>
    <r>
      <rPr>
        <b/>
        <sz val="8.5"/>
        <rFont val="Calibri"/>
        <family val="2"/>
        <charset val="204"/>
        <scheme val="minor"/>
      </rPr>
      <t>Цилиндр:</t>
    </r>
    <r>
      <rPr>
        <sz val="8.5"/>
        <rFont val="Calibri"/>
        <family val="2"/>
        <charset val="204"/>
        <scheme val="minor"/>
      </rPr>
      <t xml:space="preserve"> Fuaro, сложный с поворотной ручкой
</t>
    </r>
    <r>
      <rPr>
        <b/>
        <sz val="8.5"/>
        <rFont val="Calibri"/>
        <family val="2"/>
        <charset val="204"/>
        <scheme val="minor"/>
      </rPr>
      <t>Ночная задвижка</t>
    </r>
    <r>
      <rPr>
        <sz val="8.5"/>
        <rFont val="Calibri"/>
        <family val="2"/>
        <charset val="204"/>
        <scheme val="minor"/>
      </rPr>
      <t xml:space="preserve">; </t>
    </r>
    <r>
      <rPr>
        <b/>
        <sz val="8.5"/>
        <rFont val="Calibri"/>
        <family val="2"/>
        <charset val="204"/>
        <scheme val="minor"/>
      </rPr>
      <t>Регулятор притвора:</t>
    </r>
    <r>
      <rPr>
        <sz val="8.5"/>
        <rFont val="Calibri"/>
        <family val="2"/>
        <charset val="204"/>
        <scheme val="minor"/>
      </rPr>
      <t xml:space="preserve"> есть
</t>
    </r>
    <r>
      <rPr>
        <b/>
        <sz val="8.5"/>
        <rFont val="Calibri"/>
        <family val="2"/>
        <charset val="204"/>
        <scheme val="minor"/>
      </rPr>
      <t>Отделка снаружи:</t>
    </r>
    <r>
      <rPr>
        <sz val="8.5"/>
        <rFont val="Calibri"/>
        <family val="2"/>
        <charset val="204"/>
        <scheme val="minor"/>
      </rPr>
      <t xml:space="preserve"> МДФ 16 мм, покрыт пленкой ПВХ графит СК-3
</t>
    </r>
    <r>
      <rPr>
        <b/>
        <sz val="8.5"/>
        <rFont val="Calibri"/>
        <family val="2"/>
        <charset val="204"/>
        <scheme val="minor"/>
      </rPr>
      <t>Отделка внутри:</t>
    </r>
    <r>
      <rPr>
        <sz val="8.5"/>
        <rFont val="Calibri"/>
        <family val="2"/>
        <charset val="204"/>
        <scheme val="minor"/>
      </rPr>
      <t xml:space="preserve"> МДФ 16 мм, покрыт пленкой ПВХ ZB белый СК-3
</t>
    </r>
    <r>
      <rPr>
        <b/>
        <sz val="8.5"/>
        <rFont val="Calibri"/>
        <family val="2"/>
        <charset val="204"/>
        <scheme val="minor"/>
      </rPr>
      <t>Металл: Коробка</t>
    </r>
    <r>
      <rPr>
        <sz val="8.5"/>
        <rFont val="Calibri"/>
        <family val="2"/>
        <charset val="204"/>
        <scheme val="minor"/>
      </rPr>
      <t xml:space="preserve"> - 1,5 мм, </t>
    </r>
    <r>
      <rPr>
        <b/>
        <sz val="8.5"/>
        <rFont val="Calibri"/>
        <family val="2"/>
        <charset val="204"/>
        <scheme val="minor"/>
      </rPr>
      <t xml:space="preserve">Полотно </t>
    </r>
    <r>
      <rPr>
        <sz val="8.5"/>
        <rFont val="Calibri"/>
        <family val="2"/>
        <charset val="204"/>
        <scheme val="minor"/>
      </rPr>
      <t xml:space="preserve">- 1,5 мм; </t>
    </r>
    <r>
      <rPr>
        <b/>
        <sz val="8.5"/>
        <rFont val="Calibri"/>
        <family val="2"/>
        <charset val="204"/>
        <scheme val="minor"/>
      </rPr>
      <t>Покрытие металла:</t>
    </r>
    <r>
      <rPr>
        <sz val="8.5"/>
        <rFont val="Calibri"/>
        <family val="2"/>
        <charset val="204"/>
        <scheme val="minor"/>
      </rPr>
      <t xml:space="preserve"> полимер муар черный;
</t>
    </r>
    <r>
      <rPr>
        <b/>
        <sz val="8.5"/>
        <rFont val="Calibri"/>
        <family val="2"/>
        <charset val="204"/>
        <scheme val="minor"/>
      </rPr>
      <t xml:space="preserve">Уплотнитель 3 контура: </t>
    </r>
    <r>
      <rPr>
        <sz val="8.5"/>
        <rFont val="Calibri"/>
        <family val="2"/>
        <charset val="204"/>
        <scheme val="minor"/>
      </rPr>
      <t xml:space="preserve">Полотно – 2 контура профиль Е, коробка - 1 контур Шлегель
</t>
    </r>
    <r>
      <rPr>
        <b/>
        <sz val="8.5"/>
        <rFont val="Calibri"/>
        <family val="2"/>
        <charset val="204"/>
        <scheme val="minor"/>
      </rPr>
      <t xml:space="preserve">Утеплитель: </t>
    </r>
    <r>
      <rPr>
        <sz val="8.5"/>
        <rFont val="Calibri"/>
        <family val="2"/>
        <charset val="204"/>
        <scheme val="minor"/>
      </rPr>
      <t>минеральная вата KNAUF</t>
    </r>
  </si>
  <si>
    <t xml:space="preserve">Бруно </t>
  </si>
  <si>
    <r>
      <rPr>
        <b/>
        <sz val="8.5"/>
        <rFont val="Calibri"/>
        <family val="2"/>
        <charset val="204"/>
        <scheme val="minor"/>
      </rPr>
      <t>Отделка снаружи:</t>
    </r>
    <r>
      <rPr>
        <sz val="8.5"/>
        <rFont val="Calibri"/>
        <family val="2"/>
        <charset val="204"/>
        <scheme val="minor"/>
      </rPr>
      <t xml:space="preserve"> МДФ 12мм, Карпатская ель ЮР-11
</t>
    </r>
    <r>
      <rPr>
        <b/>
        <sz val="8.5"/>
        <rFont val="Calibri"/>
        <family val="2"/>
        <charset val="204"/>
        <scheme val="minor"/>
      </rPr>
      <t>Отделка внутри:</t>
    </r>
    <r>
      <rPr>
        <sz val="8.5"/>
        <rFont val="Calibri"/>
        <family val="2"/>
        <charset val="204"/>
        <scheme val="minor"/>
      </rPr>
      <t xml:space="preserve"> МДФ 8мм, Карпатская ель ЮР-12
</t>
    </r>
    <r>
      <rPr>
        <b/>
        <sz val="8.5"/>
        <rFont val="Calibri"/>
        <family val="2"/>
        <charset val="204"/>
        <scheme val="minor"/>
      </rPr>
      <t>Беззазорное исполнение</t>
    </r>
    <r>
      <rPr>
        <sz val="8.5"/>
        <rFont val="Calibri"/>
        <family val="2"/>
        <charset val="204"/>
        <scheme val="minor"/>
      </rPr>
      <t xml:space="preserve">
</t>
    </r>
    <r>
      <rPr>
        <b/>
        <sz val="8.5"/>
        <rFont val="Calibri"/>
        <family val="2"/>
        <charset val="204"/>
        <scheme val="minor"/>
      </rPr>
      <t>Толщина металла:</t>
    </r>
    <r>
      <rPr>
        <sz val="8.5"/>
        <rFont val="Calibri"/>
        <family val="2"/>
        <charset val="204"/>
        <scheme val="minor"/>
      </rPr>
      <t xml:space="preserve"> 1,5 мм
</t>
    </r>
    <r>
      <rPr>
        <b/>
        <sz val="8.5"/>
        <rFont val="Calibri"/>
        <family val="2"/>
        <charset val="204"/>
        <scheme val="minor"/>
      </rPr>
      <t>Цвет покрытия коробки:</t>
    </r>
    <r>
      <rPr>
        <sz val="8.5"/>
        <rFont val="Calibri"/>
        <family val="2"/>
        <charset val="204"/>
        <scheme val="minor"/>
      </rPr>
      <t xml:space="preserve"> муар чёрный
</t>
    </r>
    <r>
      <rPr>
        <b/>
        <sz val="8.5"/>
        <rFont val="Calibri"/>
        <family val="2"/>
        <charset val="204"/>
        <scheme val="minor"/>
      </rPr>
      <t>Утеплитель:</t>
    </r>
    <r>
      <rPr>
        <sz val="8.5"/>
        <rFont val="Calibri"/>
        <family val="2"/>
        <charset val="204"/>
        <scheme val="minor"/>
      </rPr>
      <t xml:space="preserve"> минеральная вата KNAUF
Уплотнитель: 2 контура (полотно 1 контур профиль Е, коробка 1 контур профиль Д 10*12)
</t>
    </r>
    <r>
      <rPr>
        <b/>
        <sz val="8.5"/>
        <rFont val="Calibri"/>
        <family val="2"/>
        <charset val="204"/>
        <scheme val="minor"/>
      </rPr>
      <t>Замок верхний:</t>
    </r>
    <r>
      <rPr>
        <sz val="8.5"/>
        <rFont val="Calibri"/>
        <family val="2"/>
        <charset val="204"/>
        <scheme val="minor"/>
      </rPr>
      <t xml:space="preserve"> Border с накладкой, автошторка
</t>
    </r>
    <r>
      <rPr>
        <b/>
        <sz val="8.5"/>
        <rFont val="Calibri"/>
        <family val="2"/>
        <charset val="204"/>
        <scheme val="minor"/>
      </rPr>
      <t>Замок нижний:</t>
    </r>
    <r>
      <rPr>
        <sz val="8.5"/>
        <rFont val="Calibri"/>
        <family val="2"/>
        <charset val="204"/>
        <scheme val="minor"/>
      </rPr>
      <t xml:space="preserve"> Border, броненакладка Apecs 
</t>
    </r>
    <r>
      <rPr>
        <b/>
        <sz val="8.5"/>
        <rFont val="Calibri"/>
        <family val="2"/>
        <charset val="204"/>
        <scheme val="minor"/>
      </rPr>
      <t>Ручка:</t>
    </r>
    <r>
      <rPr>
        <sz val="8.5"/>
        <rFont val="Calibri"/>
        <family val="2"/>
        <charset val="204"/>
        <scheme val="minor"/>
      </rPr>
      <t xml:space="preserve"> Alfa, хром.
</t>
    </r>
    <r>
      <rPr>
        <b/>
        <sz val="8.5"/>
        <rFont val="Calibri"/>
        <family val="2"/>
        <charset val="204"/>
        <scheme val="minor"/>
      </rPr>
      <t>Задживка:</t>
    </r>
    <r>
      <rPr>
        <sz val="8.5"/>
        <rFont val="Calibri"/>
        <family val="2"/>
        <charset val="204"/>
        <scheme val="minor"/>
      </rPr>
      <t xml:space="preserve"> Apecs L-0260
</t>
    </r>
    <r>
      <rPr>
        <b/>
        <sz val="8.5"/>
        <rFont val="Calibri"/>
        <family val="2"/>
        <charset val="204"/>
        <scheme val="minor"/>
      </rPr>
      <t>Размеры</t>
    </r>
    <r>
      <rPr>
        <sz val="8.5"/>
        <rFont val="Calibri"/>
        <family val="2"/>
        <charset val="204"/>
        <scheme val="minor"/>
      </rPr>
      <t>: 860х2050 мм, 960х2050 мм.</t>
    </r>
  </si>
  <si>
    <t>Лофт</t>
  </si>
  <si>
    <r>
      <t>Отделка снаружи:</t>
    </r>
    <r>
      <rPr>
        <sz val="8"/>
        <color theme="1"/>
        <rFont val="Calibri"/>
        <family val="2"/>
        <charset val="204"/>
        <scheme val="minor"/>
      </rPr>
      <t xml:space="preserve"> МДФ 16мм, рис. Гладкий, ПВХ шпат графит </t>
    </r>
    <r>
      <rPr>
        <b/>
        <sz val="8"/>
        <color theme="1"/>
        <rFont val="Calibri"/>
        <family val="2"/>
        <charset val="204"/>
        <scheme val="minor"/>
      </rPr>
      <t xml:space="preserve">
Отделка внутри: </t>
    </r>
    <r>
      <rPr>
        <sz val="8"/>
        <color theme="1"/>
        <rFont val="Calibri"/>
        <family val="2"/>
        <charset val="204"/>
        <scheme val="minor"/>
      </rPr>
      <t>МДФ  16мм, рис. Гладкий, ПВХ ZB белый</t>
    </r>
    <r>
      <rPr>
        <b/>
        <sz val="8"/>
        <color theme="1"/>
        <rFont val="Calibri"/>
        <family val="2"/>
        <charset val="204"/>
        <scheme val="minor"/>
      </rPr>
      <t xml:space="preserve">
Толщина металла: 1,5 мм – коробка, 1,5 мм – полотно
Цвет покрытия коробки: </t>
    </r>
    <r>
      <rPr>
        <sz val="8"/>
        <color theme="1"/>
        <rFont val="Calibri"/>
        <family val="2"/>
        <charset val="204"/>
        <scheme val="minor"/>
      </rPr>
      <t>муар чёрный</t>
    </r>
    <r>
      <rPr>
        <b/>
        <sz val="8"/>
        <color theme="1"/>
        <rFont val="Calibri"/>
        <family val="2"/>
        <charset val="204"/>
        <scheme val="minor"/>
      </rPr>
      <t xml:space="preserve">
Утеплитель:</t>
    </r>
    <r>
      <rPr>
        <sz val="8"/>
        <color theme="1"/>
        <rFont val="Calibri"/>
        <family val="2"/>
        <charset val="204"/>
        <scheme val="minor"/>
      </rPr>
      <t xml:space="preserve"> минеральная вата KNAUF</t>
    </r>
    <r>
      <rPr>
        <b/>
        <sz val="8"/>
        <color theme="1"/>
        <rFont val="Calibri"/>
        <family val="2"/>
        <charset val="204"/>
        <scheme val="minor"/>
      </rPr>
      <t xml:space="preserve">
Уплотнитель: </t>
    </r>
    <r>
      <rPr>
        <sz val="8"/>
        <color theme="1"/>
        <rFont val="Calibri"/>
        <family val="2"/>
        <charset val="204"/>
        <scheme val="minor"/>
      </rPr>
      <t>3 контура уплотнения (полотно 2 контура профиль Е, коробка 1 контур Шлегель)</t>
    </r>
    <r>
      <rPr>
        <b/>
        <sz val="8"/>
        <color theme="1"/>
        <rFont val="Calibri"/>
        <family val="2"/>
        <charset val="204"/>
        <scheme val="minor"/>
      </rPr>
      <t xml:space="preserve">
Опции: </t>
    </r>
    <r>
      <rPr>
        <sz val="8"/>
        <color theme="1"/>
        <rFont val="Calibri"/>
        <family val="2"/>
        <charset val="204"/>
        <scheme val="minor"/>
      </rPr>
      <t xml:space="preserve">беззазорная </t>
    </r>
    <r>
      <rPr>
        <b/>
        <sz val="8"/>
        <color theme="1"/>
        <rFont val="Calibri"/>
        <family val="2"/>
        <charset val="204"/>
        <scheme val="minor"/>
      </rPr>
      <t>Наличник:</t>
    </r>
    <r>
      <rPr>
        <sz val="8"/>
        <color theme="1"/>
        <rFont val="Calibri"/>
        <family val="2"/>
        <charset val="204"/>
        <scheme val="minor"/>
      </rPr>
      <t xml:space="preserve"> прямой</t>
    </r>
    <r>
      <rPr>
        <b/>
        <sz val="8"/>
        <color theme="1"/>
        <rFont val="Calibri"/>
        <family val="2"/>
        <charset val="204"/>
        <scheme val="minor"/>
      </rPr>
      <t xml:space="preserve">
Замок верхний: </t>
    </r>
    <r>
      <rPr>
        <sz val="8"/>
        <color theme="1"/>
        <rFont val="Calibri"/>
        <family val="2"/>
        <charset val="204"/>
        <scheme val="minor"/>
      </rPr>
      <t>Kale 257L, 3 класс</t>
    </r>
    <r>
      <rPr>
        <b/>
        <sz val="8"/>
        <color theme="1"/>
        <rFont val="Calibri"/>
        <family val="2"/>
        <charset val="204"/>
        <scheme val="minor"/>
      </rPr>
      <t xml:space="preserve">
Замок нижний:</t>
    </r>
    <r>
      <rPr>
        <sz val="8"/>
        <color theme="1"/>
        <rFont val="Calibri"/>
        <family val="2"/>
        <charset val="204"/>
        <scheme val="minor"/>
      </rPr>
      <t xml:space="preserve">  Kale 252R, 4 класс, броненакладка Apecs, цилиндр Dorma хром.</t>
    </r>
    <r>
      <rPr>
        <b/>
        <sz val="8"/>
        <color theme="1"/>
        <rFont val="Calibri"/>
        <family val="2"/>
        <charset val="204"/>
        <scheme val="minor"/>
      </rPr>
      <t xml:space="preserve">
Ручка: </t>
    </r>
    <r>
      <rPr>
        <sz val="8"/>
        <color theme="1"/>
        <rFont val="Calibri"/>
        <family val="2"/>
        <charset val="204"/>
        <scheme val="minor"/>
      </rPr>
      <t>Unica 065-15E (черная, квадратная)</t>
    </r>
    <r>
      <rPr>
        <b/>
        <sz val="8"/>
        <color theme="1"/>
        <rFont val="Calibri"/>
        <family val="2"/>
        <charset val="204"/>
        <scheme val="minor"/>
      </rPr>
      <t xml:space="preserve">
Задвижка: есть (черная) Глазок: есть
Размеры: </t>
    </r>
    <r>
      <rPr>
        <sz val="8"/>
        <color theme="1"/>
        <rFont val="Calibri"/>
        <family val="2"/>
        <charset val="204"/>
        <scheme val="minor"/>
      </rPr>
      <t>860х2050 мм, 960х2050 мм.</t>
    </r>
    <r>
      <rPr>
        <b/>
        <sz val="8"/>
        <color theme="1"/>
        <rFont val="Calibri"/>
        <family val="2"/>
        <charset val="204"/>
        <scheme val="minor"/>
      </rPr>
      <t xml:space="preserve">
Квартирная</t>
    </r>
  </si>
  <si>
    <r>
      <t>Милена</t>
    </r>
    <r>
      <rPr>
        <b/>
        <sz val="8.5"/>
        <color indexed="2"/>
        <rFont val="Calibri"/>
        <family val="2"/>
        <charset val="204"/>
        <scheme val="minor"/>
      </rPr>
      <t xml:space="preserve"> </t>
    </r>
  </si>
  <si>
    <r>
      <rPr>
        <b/>
        <sz val="8.5"/>
        <rFont val="Calibri"/>
        <family val="2"/>
        <charset val="204"/>
        <scheme val="minor"/>
      </rPr>
      <t xml:space="preserve">Отделка снаружи: </t>
    </r>
    <r>
      <rPr>
        <sz val="8.5"/>
        <rFont val="Calibri"/>
        <family val="2"/>
        <charset val="204"/>
        <scheme val="minor"/>
      </rPr>
      <t>МДФ 12мм, Венге черный ЮР-5</t>
    </r>
    <r>
      <rPr>
        <b/>
        <sz val="8.5"/>
        <rFont val="Calibri"/>
        <family val="2"/>
        <charset val="204"/>
        <scheme val="minor"/>
      </rPr>
      <t xml:space="preserve">
Отделка внутри: </t>
    </r>
    <r>
      <rPr>
        <sz val="8.5"/>
        <rFont val="Calibri"/>
        <family val="2"/>
        <charset val="204"/>
        <scheme val="minor"/>
      </rPr>
      <t xml:space="preserve">МДФ 8мм, Белая кожа ЮР-5
</t>
    </r>
    <r>
      <rPr>
        <b/>
        <sz val="8.5"/>
        <rFont val="Calibri"/>
        <family val="2"/>
        <charset val="204"/>
        <scheme val="minor"/>
      </rPr>
      <t xml:space="preserve">Беззазорное исполнение
Толщина металла: </t>
    </r>
    <r>
      <rPr>
        <sz val="8.5"/>
        <rFont val="Calibri"/>
        <family val="2"/>
        <charset val="204"/>
        <scheme val="minor"/>
      </rPr>
      <t>1,5 мм</t>
    </r>
    <r>
      <rPr>
        <b/>
        <sz val="8.5"/>
        <rFont val="Calibri"/>
        <family val="2"/>
        <charset val="204"/>
        <scheme val="minor"/>
      </rPr>
      <t xml:space="preserve">
Цвет покрытия коробки: </t>
    </r>
    <r>
      <rPr>
        <sz val="8.5"/>
        <rFont val="Calibri"/>
        <family val="2"/>
        <charset val="204"/>
        <scheme val="minor"/>
      </rPr>
      <t>муар чёрный</t>
    </r>
    <r>
      <rPr>
        <b/>
        <sz val="8.5"/>
        <rFont val="Calibri"/>
        <family val="2"/>
        <charset val="204"/>
        <scheme val="minor"/>
      </rPr>
      <t xml:space="preserve">
Утеплитель: </t>
    </r>
    <r>
      <rPr>
        <sz val="8.5"/>
        <rFont val="Calibri"/>
        <family val="2"/>
        <charset val="204"/>
        <scheme val="minor"/>
      </rPr>
      <t>минеральная вата KNAUF</t>
    </r>
    <r>
      <rPr>
        <b/>
        <sz val="8.5"/>
        <rFont val="Calibri"/>
        <family val="2"/>
        <charset val="204"/>
        <scheme val="minor"/>
      </rPr>
      <t xml:space="preserve">
Уплотнитель: </t>
    </r>
    <r>
      <rPr>
        <sz val="8.5"/>
        <rFont val="Calibri"/>
        <family val="2"/>
        <charset val="204"/>
        <scheme val="minor"/>
      </rPr>
      <t>2 контура (полотно 1 контур профиль Е, коробка 1 контур профиль Д 10*12)</t>
    </r>
    <r>
      <rPr>
        <b/>
        <sz val="8.5"/>
        <rFont val="Calibri"/>
        <family val="2"/>
        <charset val="204"/>
        <scheme val="minor"/>
      </rPr>
      <t xml:space="preserve">
Замок верхний: </t>
    </r>
    <r>
      <rPr>
        <sz val="8.5"/>
        <rFont val="Calibri"/>
        <family val="2"/>
        <charset val="204"/>
        <scheme val="minor"/>
      </rPr>
      <t>Apecs Т57 с накладкой Apecs, автошторка</t>
    </r>
    <r>
      <rPr>
        <b/>
        <sz val="8.5"/>
        <rFont val="Calibri"/>
        <family val="2"/>
        <charset val="204"/>
        <scheme val="minor"/>
      </rPr>
      <t xml:space="preserve">
Замок нижний: </t>
    </r>
    <r>
      <rPr>
        <sz val="8.5"/>
        <rFont val="Calibri"/>
        <family val="2"/>
        <charset val="204"/>
        <scheme val="minor"/>
      </rPr>
      <t xml:space="preserve">Apecs Т52, броненакладка Apecs </t>
    </r>
    <r>
      <rPr>
        <b/>
        <sz val="8.5"/>
        <rFont val="Calibri"/>
        <family val="2"/>
        <charset val="204"/>
        <scheme val="minor"/>
      </rPr>
      <t xml:space="preserve">
Ручка: </t>
    </r>
    <r>
      <rPr>
        <sz val="8.5"/>
        <rFont val="Calibri"/>
        <family val="2"/>
        <charset val="204"/>
        <scheme val="minor"/>
      </rPr>
      <t>Alfa, хром.</t>
    </r>
    <r>
      <rPr>
        <b/>
        <sz val="8.5"/>
        <rFont val="Calibri"/>
        <family val="2"/>
        <charset val="204"/>
        <scheme val="minor"/>
      </rPr>
      <t xml:space="preserve">
Задживка: </t>
    </r>
    <r>
      <rPr>
        <sz val="8.5"/>
        <rFont val="Calibri"/>
        <family val="2"/>
        <charset val="204"/>
        <scheme val="minor"/>
      </rPr>
      <t>Apecs L-0260</t>
    </r>
    <r>
      <rPr>
        <b/>
        <sz val="8.5"/>
        <rFont val="Calibri"/>
        <family val="2"/>
        <charset val="204"/>
        <scheme val="minor"/>
      </rPr>
      <t xml:space="preserve">
Размеры:</t>
    </r>
    <r>
      <rPr>
        <sz val="8.5"/>
        <rFont val="Calibri"/>
        <family val="2"/>
        <charset val="204"/>
        <scheme val="minor"/>
      </rPr>
      <t xml:space="preserve"> 860х2050 мм, 960х2050 мм.</t>
    </r>
  </si>
  <si>
    <t>Стило 2</t>
  </si>
  <si>
    <r>
      <rPr>
        <b/>
        <sz val="8.5"/>
        <rFont val="Calibri"/>
        <family val="2"/>
        <charset val="204"/>
        <scheme val="minor"/>
      </rPr>
      <t>Отделка снаружи:</t>
    </r>
    <r>
      <rPr>
        <sz val="8.5"/>
        <rFont val="Calibri"/>
        <family val="2"/>
        <charset val="204"/>
        <scheme val="minor"/>
      </rPr>
      <t xml:space="preserve"> МДФ 16мм, ПВХ рис. Гладкий, Цвет: Лофт графит
</t>
    </r>
    <r>
      <rPr>
        <b/>
        <sz val="8.5"/>
        <rFont val="Calibri"/>
        <family val="2"/>
        <charset val="204"/>
        <scheme val="minor"/>
      </rPr>
      <t>Отделка внутри:</t>
    </r>
    <r>
      <rPr>
        <sz val="8.5"/>
        <rFont val="Calibri"/>
        <family val="2"/>
        <charset val="204"/>
        <scheme val="minor"/>
      </rPr>
      <t xml:space="preserve"> МДФ 16мм, ПВХ ZB Белый  ЮР-10
</t>
    </r>
    <r>
      <rPr>
        <b/>
        <sz val="8.5"/>
        <rFont val="Calibri"/>
        <family val="2"/>
        <charset val="204"/>
        <scheme val="minor"/>
      </rPr>
      <t>Беззазорное исполнение</t>
    </r>
    <r>
      <rPr>
        <sz val="8.5"/>
        <rFont val="Calibri"/>
        <family val="2"/>
        <charset val="204"/>
        <scheme val="minor"/>
      </rPr>
      <t xml:space="preserve">
</t>
    </r>
    <r>
      <rPr>
        <b/>
        <sz val="8.5"/>
        <rFont val="Calibri"/>
        <family val="2"/>
        <charset val="204"/>
        <scheme val="minor"/>
      </rPr>
      <t>Толщина металла:</t>
    </r>
    <r>
      <rPr>
        <sz val="8.5"/>
        <rFont val="Calibri"/>
        <family val="2"/>
        <charset val="204"/>
        <scheme val="minor"/>
      </rPr>
      <t xml:space="preserve"> 1,5 мм
</t>
    </r>
    <r>
      <rPr>
        <b/>
        <sz val="8.5"/>
        <rFont val="Calibri"/>
        <family val="2"/>
        <charset val="204"/>
        <scheme val="minor"/>
      </rPr>
      <t>Цвет покрытия коробки:</t>
    </r>
    <r>
      <rPr>
        <sz val="8.5"/>
        <rFont val="Calibri"/>
        <family val="2"/>
        <charset val="204"/>
        <scheme val="minor"/>
      </rPr>
      <t xml:space="preserve"> муар чёрный
</t>
    </r>
    <r>
      <rPr>
        <b/>
        <sz val="8.5"/>
        <rFont val="Calibri"/>
        <family val="2"/>
        <charset val="204"/>
        <scheme val="minor"/>
      </rPr>
      <t>Утеплитель</t>
    </r>
    <r>
      <rPr>
        <sz val="8.5"/>
        <rFont val="Calibri"/>
        <family val="2"/>
        <charset val="204"/>
        <scheme val="minor"/>
      </rPr>
      <t xml:space="preserve">: минеральная вата KNAUF
</t>
    </r>
    <r>
      <rPr>
        <b/>
        <sz val="8.5"/>
        <rFont val="Calibri"/>
        <family val="2"/>
        <charset val="204"/>
        <scheme val="minor"/>
      </rPr>
      <t>Уплотнитель:</t>
    </r>
    <r>
      <rPr>
        <sz val="8.5"/>
        <rFont val="Calibri"/>
        <family val="2"/>
        <charset val="204"/>
        <scheme val="minor"/>
      </rPr>
      <t xml:space="preserve"> 3 контура уплотнения (полотно 2 контура профиль Е, коробка 1 контур Шлегель) 
</t>
    </r>
    <r>
      <rPr>
        <b/>
        <sz val="8.5"/>
        <rFont val="Calibri"/>
        <family val="2"/>
        <charset val="204"/>
        <scheme val="minor"/>
      </rPr>
      <t>Замок верхний:</t>
    </r>
    <r>
      <rPr>
        <sz val="8.5"/>
        <rFont val="Calibri"/>
        <family val="2"/>
        <charset val="204"/>
        <scheme val="minor"/>
      </rPr>
      <t xml:space="preserve"> Kale 257L, 3 класс
</t>
    </r>
    <r>
      <rPr>
        <b/>
        <sz val="8.5"/>
        <rFont val="Calibri"/>
        <family val="2"/>
        <charset val="204"/>
        <scheme val="minor"/>
      </rPr>
      <t xml:space="preserve">Замок нижний: </t>
    </r>
    <r>
      <rPr>
        <sz val="8.5"/>
        <rFont val="Calibri"/>
        <family val="2"/>
        <charset val="204"/>
        <scheme val="minor"/>
      </rPr>
      <t xml:space="preserve">Kale 252R, 4 класс, броненакладка DEF, цилиндр  хром.
</t>
    </r>
    <r>
      <rPr>
        <b/>
        <sz val="8.5"/>
        <rFont val="Calibri"/>
        <family val="2"/>
        <charset val="204"/>
        <scheme val="minor"/>
      </rPr>
      <t>Ручка:</t>
    </r>
    <r>
      <rPr>
        <sz val="8.5"/>
        <rFont val="Calibri"/>
        <family val="2"/>
        <charset val="204"/>
        <scheme val="minor"/>
      </rPr>
      <t xml:space="preserve"> Unica 065-15E хром.
</t>
    </r>
    <r>
      <rPr>
        <b/>
        <sz val="8.5"/>
        <rFont val="Calibri"/>
        <family val="2"/>
        <charset val="204"/>
        <scheme val="minor"/>
      </rPr>
      <t>Задживка:</t>
    </r>
    <r>
      <rPr>
        <sz val="8.5"/>
        <rFont val="Calibri"/>
        <family val="2"/>
        <charset val="204"/>
        <scheme val="minor"/>
      </rPr>
      <t xml:space="preserve"> Apecs L-0260
</t>
    </r>
    <r>
      <rPr>
        <b/>
        <sz val="8.5"/>
        <rFont val="Calibri"/>
        <family val="2"/>
        <charset val="204"/>
        <scheme val="minor"/>
      </rPr>
      <t>Размеры:</t>
    </r>
    <r>
      <rPr>
        <sz val="8.5"/>
        <rFont val="Calibri"/>
        <family val="2"/>
        <charset val="204"/>
        <scheme val="minor"/>
      </rPr>
      <t xml:space="preserve"> 860х2050 мм, 960х2050 мм. </t>
    </r>
  </si>
  <si>
    <r>
      <t>Нова Классик</t>
    </r>
    <r>
      <rPr>
        <b/>
        <sz val="8.5"/>
        <color indexed="2"/>
        <rFont val="Calibri"/>
        <family val="2"/>
        <charset val="204"/>
        <scheme val="minor"/>
      </rPr>
      <t xml:space="preserve"> </t>
    </r>
  </si>
  <si>
    <r>
      <rPr>
        <b/>
        <sz val="8.5"/>
        <rFont val="Calibri"/>
        <family val="2"/>
        <charset val="204"/>
        <scheme val="minor"/>
      </rPr>
      <t xml:space="preserve">Размеры: </t>
    </r>
    <r>
      <rPr>
        <sz val="8.5"/>
        <rFont val="Calibri"/>
        <family val="2"/>
        <charset val="204"/>
        <scheme val="minor"/>
      </rPr>
      <t>860x2050мм, 960x2050мм беззазорная конструкция.</t>
    </r>
    <r>
      <rPr>
        <b/>
        <sz val="8.5"/>
        <rFont val="Calibri"/>
        <family val="2"/>
        <charset val="204"/>
        <scheme val="minor"/>
      </rPr>
      <t xml:space="preserve">
Металл: </t>
    </r>
    <r>
      <rPr>
        <sz val="8.5"/>
        <rFont val="Calibri"/>
        <family val="2"/>
        <charset val="204"/>
        <scheme val="minor"/>
      </rPr>
      <t>Коробка - 1,5 мм, Полотно - 1,5 мм, Покрытие:  полимер муар черный</t>
    </r>
    <r>
      <rPr>
        <b/>
        <sz val="8.5"/>
        <rFont val="Calibri"/>
        <family val="2"/>
        <charset val="204"/>
        <scheme val="minor"/>
      </rPr>
      <t xml:space="preserve">
Утеплитель:</t>
    </r>
    <r>
      <rPr>
        <sz val="8.5"/>
        <rFont val="Calibri"/>
        <family val="2"/>
        <charset val="204"/>
        <scheme val="minor"/>
      </rPr>
      <t xml:space="preserve"> минеральная вата KNAUF</t>
    </r>
    <r>
      <rPr>
        <b/>
        <sz val="8.5"/>
        <rFont val="Calibri"/>
        <family val="2"/>
        <charset val="204"/>
        <scheme val="minor"/>
      </rPr>
      <t xml:space="preserve">
Отделка снаружи: </t>
    </r>
    <r>
      <rPr>
        <sz val="8.5"/>
        <rFont val="Calibri"/>
        <family val="2"/>
        <charset val="204"/>
        <scheme val="minor"/>
      </rPr>
      <t>МДФ влагостойкий 16мм, покрытие Vinorit, цвет Дуб темный, патина черная, лак, рис. Ю-3</t>
    </r>
    <r>
      <rPr>
        <b/>
        <sz val="8.5"/>
        <rFont val="Calibri"/>
        <family val="2"/>
        <charset val="204"/>
        <scheme val="minor"/>
      </rPr>
      <t xml:space="preserve">
Отделка внутри:</t>
    </r>
    <r>
      <rPr>
        <sz val="8.5"/>
        <rFont val="Calibri"/>
        <family val="2"/>
        <charset val="204"/>
        <scheme val="minor"/>
      </rPr>
      <t xml:space="preserve"> Панель МДФ влагостойкий 16мм, покрытие эмаль, RAL 9003 (Белый). ЮР-20                                                           </t>
    </r>
    <r>
      <rPr>
        <b/>
        <sz val="8.5"/>
        <rFont val="Calibri"/>
        <family val="2"/>
        <charset val="204"/>
        <scheme val="minor"/>
      </rPr>
      <t>Варианты</t>
    </r>
    <r>
      <rPr>
        <sz val="8.5"/>
        <rFont val="Calibri"/>
        <family val="2"/>
        <charset val="204"/>
        <scheme val="minor"/>
      </rPr>
      <t xml:space="preserve"> </t>
    </r>
    <r>
      <rPr>
        <b/>
        <sz val="8.5"/>
        <rFont val="Calibri"/>
        <family val="2"/>
        <charset val="204"/>
        <scheme val="minor"/>
      </rPr>
      <t xml:space="preserve">цветовых решений: </t>
    </r>
    <r>
      <rPr>
        <sz val="8.5"/>
        <rFont val="Calibri"/>
        <family val="2"/>
        <charset val="204"/>
        <scheme val="minor"/>
      </rPr>
      <t>Манхеттен, Магнолия сатинат.</t>
    </r>
    <r>
      <rPr>
        <b/>
        <sz val="8.5"/>
        <rFont val="Calibri"/>
        <family val="2"/>
        <charset val="204"/>
        <scheme val="minor"/>
      </rPr>
      <t xml:space="preserve">
Фурнитура: </t>
    </r>
    <r>
      <rPr>
        <sz val="8.5"/>
        <rFont val="Calibri"/>
        <family val="2"/>
        <charset val="204"/>
        <scheme val="minor"/>
      </rPr>
      <t xml:space="preserve">Замок верхний: KALE 252R. Броненакладка врезная Crit БН-26 Хп      </t>
    </r>
    <r>
      <rPr>
        <b/>
        <sz val="8.5"/>
        <rFont val="Calibri"/>
        <family val="2"/>
        <charset val="204"/>
        <scheme val="minor"/>
      </rPr>
      <t xml:space="preserve">                                                       
Цилиндр:</t>
    </r>
    <r>
      <rPr>
        <sz val="8.5"/>
        <rFont val="Calibri"/>
        <family val="2"/>
        <charset val="204"/>
        <scheme val="minor"/>
      </rPr>
      <t xml:space="preserve"> Dorma CBR-1 90 CR. </t>
    </r>
    <r>
      <rPr>
        <b/>
        <sz val="8.5"/>
        <rFont val="Calibri"/>
        <family val="2"/>
        <charset val="204"/>
        <scheme val="minor"/>
      </rPr>
      <t xml:space="preserve">
Задвижка: </t>
    </r>
    <r>
      <rPr>
        <sz val="8.5"/>
        <rFont val="Calibri"/>
        <family val="2"/>
        <charset val="204"/>
        <scheme val="minor"/>
      </rPr>
      <t xml:space="preserve">Apecs L-0260-CR </t>
    </r>
    <r>
      <rPr>
        <b/>
        <sz val="8.5"/>
        <rFont val="Calibri"/>
        <family val="2"/>
        <charset val="204"/>
        <scheme val="minor"/>
      </rPr>
      <t xml:space="preserve">
Ручка: </t>
    </r>
    <r>
      <rPr>
        <sz val="8.5"/>
        <rFont val="Calibri"/>
        <family val="2"/>
        <charset val="204"/>
        <scheme val="minor"/>
      </rPr>
      <t xml:space="preserve">Apecs H-0860-Z-CR </t>
    </r>
    <r>
      <rPr>
        <b/>
        <sz val="8.5"/>
        <rFont val="Calibri"/>
        <family val="2"/>
        <charset val="204"/>
        <scheme val="minor"/>
      </rPr>
      <t xml:space="preserve">
Уплотнитель: </t>
    </r>
    <r>
      <rPr>
        <sz val="8.5"/>
        <rFont val="Calibri"/>
        <family val="2"/>
        <charset val="204"/>
        <scheme val="minor"/>
      </rPr>
      <t>Полотно– 2 контура профиль Е, коробка- 1 контур Шлегель</t>
    </r>
    <r>
      <rPr>
        <b/>
        <sz val="8.5"/>
        <rFont val="Calibri"/>
        <family val="2"/>
        <charset val="204"/>
        <scheme val="minor"/>
      </rPr>
      <t xml:space="preserve">
Наличник: </t>
    </r>
    <r>
      <rPr>
        <sz val="8.5"/>
        <rFont val="Calibri"/>
        <family val="2"/>
        <charset val="204"/>
        <scheme val="minor"/>
      </rPr>
      <t>Прямой</t>
    </r>
  </si>
  <si>
    <t xml:space="preserve">Акустика 2 </t>
  </si>
  <si>
    <r>
      <t>Отделка снаружи:</t>
    </r>
    <r>
      <rPr>
        <sz val="8"/>
        <color theme="1"/>
        <rFont val="Calibri"/>
        <family val="2"/>
        <charset val="204"/>
        <scheme val="minor"/>
      </rPr>
      <t xml:space="preserve"> МДФ влагостойкий 16мм, Эмаль TSBR 7021 (серая) + Lacobel черный. ЮР-21</t>
    </r>
    <r>
      <rPr>
        <b/>
        <sz val="8"/>
        <color theme="1"/>
        <rFont val="Calibri"/>
        <family val="2"/>
        <charset val="204"/>
        <scheme val="minor"/>
      </rPr>
      <t xml:space="preserve">
Отделка внутри: </t>
    </r>
    <r>
      <rPr>
        <sz val="8"/>
        <color theme="1"/>
        <rFont val="Calibri"/>
        <family val="2"/>
        <charset val="204"/>
        <scheme val="minor"/>
      </rPr>
      <t>МДФ  влагостойкий 16мм, Эмаль RAL 9003 (белая) ЮР-23</t>
    </r>
    <r>
      <rPr>
        <b/>
        <sz val="8"/>
        <color theme="1"/>
        <rFont val="Calibri"/>
        <family val="2"/>
        <charset val="204"/>
        <scheme val="minor"/>
      </rPr>
      <t xml:space="preserve">
Толщина металла: 1,5 мм – коробка, 1,5 мм – полотно
Цвет покрытия коробки:</t>
    </r>
    <r>
      <rPr>
        <sz val="8"/>
        <color theme="1"/>
        <rFont val="Calibri"/>
        <family val="2"/>
        <charset val="204"/>
        <scheme val="minor"/>
      </rPr>
      <t xml:space="preserve"> муар чёрный</t>
    </r>
    <r>
      <rPr>
        <b/>
        <sz val="8"/>
        <color theme="1"/>
        <rFont val="Calibri"/>
        <family val="2"/>
        <charset val="204"/>
        <scheme val="minor"/>
      </rPr>
      <t xml:space="preserve">
Утеплитель: </t>
    </r>
    <r>
      <rPr>
        <sz val="8"/>
        <color theme="1"/>
        <rFont val="Calibri"/>
        <family val="2"/>
        <charset val="204"/>
        <scheme val="minor"/>
      </rPr>
      <t>минеральная вата KNAUF</t>
    </r>
    <r>
      <rPr>
        <b/>
        <sz val="8"/>
        <color theme="1"/>
        <rFont val="Calibri"/>
        <family val="2"/>
        <charset val="204"/>
        <scheme val="minor"/>
      </rPr>
      <t xml:space="preserve">
Уплотнитель: </t>
    </r>
    <r>
      <rPr>
        <sz val="8"/>
        <color theme="1"/>
        <rFont val="Calibri"/>
        <family val="2"/>
        <charset val="204"/>
        <scheme val="minor"/>
      </rPr>
      <t>3 контура уплотнения (полотно 2 контура профиль Е, коробка 1 контур Шлегель)</t>
    </r>
    <r>
      <rPr>
        <b/>
        <sz val="8"/>
        <color theme="1"/>
        <rFont val="Calibri"/>
        <family val="2"/>
        <charset val="204"/>
        <scheme val="minor"/>
      </rPr>
      <t xml:space="preserve">
Опции: </t>
    </r>
    <r>
      <rPr>
        <sz val="8"/>
        <color theme="1"/>
        <rFont val="Calibri"/>
        <family val="2"/>
        <charset val="204"/>
        <scheme val="minor"/>
      </rPr>
      <t>безмолдинговая, беззазорная</t>
    </r>
    <r>
      <rPr>
        <b/>
        <sz val="8"/>
        <color theme="1"/>
        <rFont val="Calibri"/>
        <family val="2"/>
        <charset val="204"/>
        <scheme val="minor"/>
      </rPr>
      <t xml:space="preserve">: Наличник: прямой 
Замок верхний: </t>
    </r>
    <r>
      <rPr>
        <sz val="8"/>
        <color theme="1"/>
        <rFont val="Calibri"/>
        <family val="2"/>
        <charset val="204"/>
        <scheme val="minor"/>
      </rPr>
      <t>Kale 257L, 3 класс</t>
    </r>
    <r>
      <rPr>
        <b/>
        <sz val="8"/>
        <color theme="1"/>
        <rFont val="Calibri"/>
        <family val="2"/>
        <charset val="204"/>
        <scheme val="minor"/>
      </rPr>
      <t xml:space="preserve">
Замок нижний: </t>
    </r>
    <r>
      <rPr>
        <sz val="8"/>
        <color theme="1"/>
        <rFont val="Calibri"/>
        <family val="2"/>
        <charset val="204"/>
        <scheme val="minor"/>
      </rPr>
      <t>Kale 252R, 4 класс, броненакладка DEF, цилиндр  хром.</t>
    </r>
    <r>
      <rPr>
        <b/>
        <sz val="8"/>
        <color theme="1"/>
        <rFont val="Calibri"/>
        <family val="2"/>
        <charset val="204"/>
        <scheme val="minor"/>
      </rPr>
      <t xml:space="preserve">
Ручка: </t>
    </r>
    <r>
      <rPr>
        <sz val="8"/>
        <color theme="1"/>
        <rFont val="Calibri"/>
        <family val="2"/>
        <charset val="204"/>
        <scheme val="minor"/>
      </rPr>
      <t>TOR (черная или хром, квадратная)</t>
    </r>
    <r>
      <rPr>
        <b/>
        <sz val="8"/>
        <color theme="1"/>
        <rFont val="Calibri"/>
        <family val="2"/>
        <charset val="204"/>
        <scheme val="minor"/>
      </rPr>
      <t xml:space="preserve">
Задвижка: </t>
    </r>
    <r>
      <rPr>
        <sz val="8"/>
        <color theme="1"/>
        <rFont val="Calibri"/>
        <family val="2"/>
        <charset val="204"/>
        <scheme val="minor"/>
      </rPr>
      <t>есть в цвет основной фурнитуры</t>
    </r>
    <r>
      <rPr>
        <b/>
        <sz val="8"/>
        <color theme="1"/>
        <rFont val="Calibri"/>
        <family val="2"/>
        <charset val="204"/>
        <scheme val="minor"/>
      </rPr>
      <t xml:space="preserve"> Глазок: нет
Размеры: </t>
    </r>
    <r>
      <rPr>
        <sz val="8"/>
        <color theme="1"/>
        <rFont val="Calibri"/>
        <family val="2"/>
        <charset val="204"/>
        <scheme val="minor"/>
      </rPr>
      <t>860х2050 мм, 960х2050 мм.</t>
    </r>
    <r>
      <rPr>
        <b/>
        <sz val="8"/>
        <color theme="1"/>
        <rFont val="Calibri"/>
        <family val="2"/>
        <charset val="204"/>
        <scheme val="minor"/>
      </rPr>
      <t xml:space="preserve">
Фурнитура</t>
    </r>
    <r>
      <rPr>
        <sz val="8"/>
        <color theme="1"/>
        <rFont val="Calibri"/>
        <family val="2"/>
        <charset val="204"/>
        <scheme val="minor"/>
      </rPr>
      <t xml:space="preserve"> Fuaro черная, ручка TOR (черная, квадратная основа) или комплект фурнитуры Fuaro хром, ручка </t>
    </r>
    <r>
      <rPr>
        <b/>
        <sz val="8"/>
        <color theme="1"/>
        <rFont val="Calibri"/>
        <family val="2"/>
        <charset val="204"/>
        <scheme val="minor"/>
      </rPr>
      <t xml:space="preserve">
Подходит для установки на улицу.</t>
    </r>
  </si>
  <si>
    <t xml:space="preserve">Вивара </t>
  </si>
  <si>
    <r>
      <t xml:space="preserve">Отделка снаружи: </t>
    </r>
    <r>
      <rPr>
        <sz val="8"/>
        <color theme="1"/>
        <rFont val="Calibri"/>
        <family val="2"/>
        <charset val="204"/>
        <scheme val="minor"/>
      </rPr>
      <t>МДФ влагостойкий 16мм, Эмаль RAL 7021 (черно-серая) + патина черная. ШП-1</t>
    </r>
    <r>
      <rPr>
        <b/>
        <sz val="8"/>
        <color theme="1"/>
        <rFont val="Calibri"/>
        <family val="2"/>
        <charset val="204"/>
        <scheme val="minor"/>
      </rPr>
      <t xml:space="preserve">
Отделка внутри: </t>
    </r>
    <r>
      <rPr>
        <sz val="8"/>
        <color theme="1"/>
        <rFont val="Calibri"/>
        <family val="2"/>
        <charset val="204"/>
        <scheme val="minor"/>
      </rPr>
      <t>МДФ  влагостойкий 16мм, Эмаль RAL 9003 (белая) + белый Lacobel. ЮР-22</t>
    </r>
    <r>
      <rPr>
        <b/>
        <sz val="8"/>
        <color theme="1"/>
        <rFont val="Calibri"/>
        <family val="2"/>
        <charset val="204"/>
        <scheme val="minor"/>
      </rPr>
      <t xml:space="preserve">
Толщина металла: 1,5 мм – коробка, 1,5 мм – полотно.
Цвет покрытия коробки: </t>
    </r>
    <r>
      <rPr>
        <sz val="8"/>
        <color theme="1"/>
        <rFont val="Calibri"/>
        <family val="2"/>
        <charset val="204"/>
        <scheme val="minor"/>
      </rPr>
      <t>муар чёрный</t>
    </r>
    <r>
      <rPr>
        <b/>
        <sz val="8"/>
        <color theme="1"/>
        <rFont val="Calibri"/>
        <family val="2"/>
        <charset val="204"/>
        <scheme val="minor"/>
      </rPr>
      <t xml:space="preserve">
Утеплитель: </t>
    </r>
    <r>
      <rPr>
        <sz val="8"/>
        <color theme="1"/>
        <rFont val="Calibri"/>
        <family val="2"/>
        <charset val="204"/>
        <scheme val="minor"/>
      </rPr>
      <t>минеральная вата KNAUF</t>
    </r>
    <r>
      <rPr>
        <b/>
        <sz val="8"/>
        <color theme="1"/>
        <rFont val="Calibri"/>
        <family val="2"/>
        <charset val="204"/>
        <scheme val="minor"/>
      </rPr>
      <t xml:space="preserve">
Уплотнитель: </t>
    </r>
    <r>
      <rPr>
        <sz val="8"/>
        <color theme="1"/>
        <rFont val="Calibri"/>
        <family val="2"/>
        <charset val="204"/>
        <scheme val="minor"/>
      </rPr>
      <t>3 контура уплотнения (полотно 2 контура профиль Е, коробка 1 контур Шлегель)</t>
    </r>
    <r>
      <rPr>
        <b/>
        <sz val="8"/>
        <color theme="1"/>
        <rFont val="Calibri"/>
        <family val="2"/>
        <charset val="204"/>
        <scheme val="minor"/>
      </rPr>
      <t xml:space="preserve">
Опции: </t>
    </r>
    <r>
      <rPr>
        <sz val="8"/>
        <color theme="1"/>
        <rFont val="Calibri"/>
        <family val="2"/>
        <charset val="204"/>
        <scheme val="minor"/>
      </rPr>
      <t>безмолдинговая, беззазорная</t>
    </r>
    <r>
      <rPr>
        <b/>
        <sz val="8"/>
        <color theme="1"/>
        <rFont val="Calibri"/>
        <family val="2"/>
        <charset val="204"/>
        <scheme val="minor"/>
      </rPr>
      <t xml:space="preserve">
Наличник:</t>
    </r>
    <r>
      <rPr>
        <sz val="8"/>
        <color theme="1"/>
        <rFont val="Calibri"/>
        <family val="2"/>
        <charset val="204"/>
        <scheme val="minor"/>
      </rPr>
      <t xml:space="preserve"> прямой</t>
    </r>
    <r>
      <rPr>
        <b/>
        <sz val="8"/>
        <color theme="1"/>
        <rFont val="Calibri"/>
        <family val="2"/>
        <charset val="204"/>
        <scheme val="minor"/>
      </rPr>
      <t xml:space="preserve">
Замок верхний:</t>
    </r>
    <r>
      <rPr>
        <sz val="8"/>
        <color theme="1"/>
        <rFont val="Calibri"/>
        <family val="2"/>
        <charset val="204"/>
        <scheme val="minor"/>
      </rPr>
      <t xml:space="preserve"> Kale 257L, 3 класс</t>
    </r>
    <r>
      <rPr>
        <b/>
        <sz val="8"/>
        <color theme="1"/>
        <rFont val="Calibri"/>
        <family val="2"/>
        <charset val="204"/>
        <scheme val="minor"/>
      </rPr>
      <t xml:space="preserve">
Замок нижний: </t>
    </r>
    <r>
      <rPr>
        <sz val="8"/>
        <color theme="1"/>
        <rFont val="Calibri"/>
        <family val="2"/>
        <charset val="204"/>
        <scheme val="minor"/>
      </rPr>
      <t>Kale 252R, 4 класс, броненакладка Apecs, цилиндр  хром</t>
    </r>
    <r>
      <rPr>
        <b/>
        <sz val="8"/>
        <color theme="1"/>
        <rFont val="Calibri"/>
        <family val="2"/>
        <charset val="204"/>
        <scheme val="minor"/>
      </rPr>
      <t xml:space="preserve">
Ручка: </t>
    </r>
    <r>
      <rPr>
        <sz val="8"/>
        <color theme="1"/>
        <rFont val="Calibri"/>
        <family val="2"/>
        <charset val="204"/>
        <scheme val="minor"/>
      </rPr>
      <t>Apecs 0860 хром</t>
    </r>
    <r>
      <rPr>
        <b/>
        <sz val="8"/>
        <color theme="1"/>
        <rFont val="Calibri"/>
        <family val="2"/>
        <charset val="204"/>
        <scheme val="minor"/>
      </rPr>
      <t xml:space="preserve">
Задвижка: Apecs L-0260: Глазок: есть
Размеры: </t>
    </r>
    <r>
      <rPr>
        <sz val="8"/>
        <color theme="1"/>
        <rFont val="Calibri"/>
        <family val="2"/>
        <charset val="204"/>
        <scheme val="minor"/>
      </rPr>
      <t>860х2050 мм, 960х2050 мм</t>
    </r>
  </si>
  <si>
    <t xml:space="preserve">Амелия </t>
  </si>
  <si>
    <r>
      <t>Отделка снаружи:</t>
    </r>
    <r>
      <rPr>
        <sz val="8"/>
        <color theme="1"/>
        <rFont val="Calibri"/>
        <family val="2"/>
        <charset val="204"/>
        <scheme val="minor"/>
      </rPr>
      <t xml:space="preserve"> МДФ влагостойкий 16мм, Эмаль RAL 7024 (Графитовый серый) ЮР-19</t>
    </r>
    <r>
      <rPr>
        <b/>
        <sz val="8"/>
        <color theme="1"/>
        <rFont val="Calibri"/>
        <family val="2"/>
        <charset val="204"/>
        <scheme val="minor"/>
      </rPr>
      <t xml:space="preserve">
Отделка внутри: </t>
    </r>
    <r>
      <rPr>
        <sz val="8"/>
        <color theme="1"/>
        <rFont val="Calibri"/>
        <family val="2"/>
        <charset val="204"/>
        <scheme val="minor"/>
      </rPr>
      <t>МДФ  влагостойкий 16мм, Эмаль RAL 9003 (Аляска) ЮР-20</t>
    </r>
    <r>
      <rPr>
        <b/>
        <sz val="8"/>
        <color theme="1"/>
        <rFont val="Calibri"/>
        <family val="2"/>
        <charset val="204"/>
        <scheme val="minor"/>
      </rPr>
      <t xml:space="preserve">
Толщина металла: 1,5 мм – коробка, 1,5 мм – полотно
Цвет покрытия коробки:</t>
    </r>
    <r>
      <rPr>
        <sz val="8"/>
        <color theme="1"/>
        <rFont val="Calibri"/>
        <family val="2"/>
        <charset val="204"/>
        <scheme val="minor"/>
      </rPr>
      <t xml:space="preserve"> муар чёрный</t>
    </r>
    <r>
      <rPr>
        <b/>
        <sz val="8"/>
        <color theme="1"/>
        <rFont val="Calibri"/>
        <family val="2"/>
        <charset val="204"/>
        <scheme val="minor"/>
      </rPr>
      <t xml:space="preserve">
Утеплитель: </t>
    </r>
    <r>
      <rPr>
        <sz val="8"/>
        <color theme="1"/>
        <rFont val="Calibri"/>
        <family val="2"/>
        <charset val="204"/>
        <scheme val="minor"/>
      </rPr>
      <t>минеральная вата KNAUF</t>
    </r>
    <r>
      <rPr>
        <b/>
        <sz val="8"/>
        <color theme="1"/>
        <rFont val="Calibri"/>
        <family val="2"/>
        <charset val="204"/>
        <scheme val="minor"/>
      </rPr>
      <t xml:space="preserve">
Уплотнитель: </t>
    </r>
    <r>
      <rPr>
        <sz val="8"/>
        <color theme="1"/>
        <rFont val="Calibri"/>
        <family val="2"/>
        <charset val="204"/>
        <scheme val="minor"/>
      </rPr>
      <t>3 контура уплотнения (полотно 2 контура профиль Е, коробка 1 контур Шлегель)</t>
    </r>
    <r>
      <rPr>
        <b/>
        <sz val="8"/>
        <color theme="1"/>
        <rFont val="Calibri"/>
        <family val="2"/>
        <charset val="204"/>
        <scheme val="minor"/>
      </rPr>
      <t xml:space="preserve">
Опции: </t>
    </r>
    <r>
      <rPr>
        <sz val="8"/>
        <color theme="1"/>
        <rFont val="Calibri"/>
        <family val="2"/>
        <charset val="204"/>
        <scheme val="minor"/>
      </rPr>
      <t>безмолдинговая, беззазорная</t>
    </r>
    <r>
      <rPr>
        <b/>
        <sz val="8"/>
        <color theme="1"/>
        <rFont val="Calibri"/>
        <family val="2"/>
        <charset val="204"/>
        <scheme val="minor"/>
      </rPr>
      <t xml:space="preserve">: Наличник: прямой 
Замок верхний: </t>
    </r>
    <r>
      <rPr>
        <sz val="8"/>
        <color theme="1"/>
        <rFont val="Calibri"/>
        <family val="2"/>
        <charset val="204"/>
        <scheme val="minor"/>
      </rPr>
      <t>Kale 257L, 3 класс</t>
    </r>
    <r>
      <rPr>
        <b/>
        <sz val="8"/>
        <color theme="1"/>
        <rFont val="Calibri"/>
        <family val="2"/>
        <charset val="204"/>
        <scheme val="minor"/>
      </rPr>
      <t xml:space="preserve">
Замок нижний: </t>
    </r>
    <r>
      <rPr>
        <sz val="8"/>
        <color theme="1"/>
        <rFont val="Calibri"/>
        <family val="2"/>
        <charset val="204"/>
        <scheme val="minor"/>
      </rPr>
      <t>Kale 252R, 4 класс, броненакладка DEF, цилиндр  хром.</t>
    </r>
    <r>
      <rPr>
        <b/>
        <sz val="8"/>
        <color theme="1"/>
        <rFont val="Calibri"/>
        <family val="2"/>
        <charset val="204"/>
        <scheme val="minor"/>
      </rPr>
      <t xml:space="preserve">
Ручка: </t>
    </r>
    <r>
      <rPr>
        <sz val="8"/>
        <color theme="1"/>
        <rFont val="Calibri"/>
        <family val="2"/>
        <charset val="204"/>
        <scheme val="minor"/>
      </rPr>
      <t>Forma 072-16E хром (ORO&amp;ORO, Италия)</t>
    </r>
    <r>
      <rPr>
        <b/>
        <sz val="8"/>
        <color theme="1"/>
        <rFont val="Calibri"/>
        <family val="2"/>
        <charset val="204"/>
        <scheme val="minor"/>
      </rPr>
      <t xml:space="preserve">
Задвижка: есть, Глазок: есть
Размеры:</t>
    </r>
    <r>
      <rPr>
        <sz val="8"/>
        <color theme="1"/>
        <rFont val="Calibri"/>
        <family val="2"/>
        <charset val="204"/>
        <scheme val="minor"/>
      </rPr>
      <t xml:space="preserve"> 860х2050 мм, 960х2050 мм.</t>
    </r>
  </si>
  <si>
    <t>Тревизо</t>
  </si>
  <si>
    <r>
      <rPr>
        <b/>
        <sz val="8.5"/>
        <rFont val="Calibri"/>
        <family val="2"/>
        <charset val="204"/>
        <scheme val="minor"/>
      </rPr>
      <t>Размеры:</t>
    </r>
    <r>
      <rPr>
        <sz val="8.5"/>
        <rFont val="Calibri"/>
        <family val="2"/>
        <charset val="204"/>
        <scheme val="minor"/>
      </rPr>
      <t xml:space="preserve"> 860x2050мм , 960x2050мм
</t>
    </r>
    <r>
      <rPr>
        <b/>
        <sz val="8.5"/>
        <rFont val="Calibri"/>
        <family val="2"/>
        <charset val="204"/>
        <scheme val="minor"/>
      </rPr>
      <t>Замки:</t>
    </r>
    <r>
      <rPr>
        <sz val="8.5"/>
        <rFont val="Calibri"/>
        <family val="2"/>
        <charset val="204"/>
        <scheme val="minor"/>
      </rPr>
      <t xml:space="preserve"> </t>
    </r>
    <r>
      <rPr>
        <b/>
        <sz val="8.5"/>
        <rFont val="Calibri"/>
        <family val="2"/>
        <charset val="204"/>
        <scheme val="minor"/>
      </rPr>
      <t>верхний</t>
    </r>
    <r>
      <rPr>
        <sz val="8.5"/>
        <rFont val="Calibri"/>
        <family val="2"/>
        <charset val="204"/>
        <scheme val="minor"/>
      </rPr>
      <t xml:space="preserve"> - KALE 257 сувальдный, </t>
    </r>
    <r>
      <rPr>
        <b/>
        <sz val="8.5"/>
        <rFont val="Calibri"/>
        <family val="2"/>
        <charset val="204"/>
        <scheme val="minor"/>
      </rPr>
      <t>нижний</t>
    </r>
    <r>
      <rPr>
        <sz val="8.5"/>
        <rFont val="Calibri"/>
        <family val="2"/>
        <charset val="204"/>
        <scheme val="minor"/>
      </rPr>
      <t xml:space="preserve"> - KALE 252 R броненакладка CRIT
</t>
    </r>
    <r>
      <rPr>
        <b/>
        <sz val="8.5"/>
        <rFont val="Calibri"/>
        <family val="2"/>
        <charset val="204"/>
        <scheme val="minor"/>
      </rPr>
      <t>Ручка</t>
    </r>
    <r>
      <rPr>
        <sz val="8.5"/>
        <rFont val="Calibri"/>
        <family val="2"/>
        <charset val="204"/>
        <scheme val="minor"/>
      </rPr>
      <t xml:space="preserve"> Apecs; </t>
    </r>
    <r>
      <rPr>
        <b/>
        <sz val="8.5"/>
        <rFont val="Calibri"/>
        <family val="2"/>
        <charset val="204"/>
        <scheme val="minor"/>
      </rPr>
      <t>Цилиндр</t>
    </r>
    <r>
      <rPr>
        <sz val="8.5"/>
        <rFont val="Calibri"/>
        <family val="2"/>
        <charset val="204"/>
        <scheme val="minor"/>
      </rPr>
      <t xml:space="preserve"> Fuaro 90 сложная П/Р
</t>
    </r>
    <r>
      <rPr>
        <b/>
        <sz val="8.5"/>
        <rFont val="Calibri"/>
        <family val="2"/>
        <charset val="204"/>
        <scheme val="minor"/>
      </rPr>
      <t>Задвижка</t>
    </r>
    <r>
      <rPr>
        <sz val="8.5"/>
        <rFont val="Calibri"/>
        <family val="2"/>
        <charset val="204"/>
        <scheme val="minor"/>
      </rPr>
      <t xml:space="preserve"> Apecs L-0260; </t>
    </r>
    <r>
      <rPr>
        <b/>
        <sz val="8.5"/>
        <rFont val="Calibri"/>
        <family val="2"/>
        <charset val="204"/>
        <scheme val="minor"/>
      </rPr>
      <t>Регулятор притвора:</t>
    </r>
    <r>
      <rPr>
        <sz val="8.5"/>
        <rFont val="Calibri"/>
        <family val="2"/>
        <charset val="204"/>
        <scheme val="minor"/>
      </rPr>
      <t xml:space="preserve"> есть
</t>
    </r>
    <r>
      <rPr>
        <b/>
        <sz val="8.5"/>
        <rFont val="Calibri"/>
        <family val="2"/>
        <charset val="204"/>
        <scheme val="minor"/>
      </rPr>
      <t>Отделка снаружи:</t>
    </r>
    <r>
      <rPr>
        <sz val="8.5"/>
        <rFont val="Calibri"/>
        <family val="2"/>
        <charset val="204"/>
        <scheme val="minor"/>
      </rPr>
      <t xml:space="preserve"> МДФ влагостойкий 16 мм, Покрытие: пленка Винорит. 
Цвет "Дуб темный", патина, лак. ХФ-14
</t>
    </r>
    <r>
      <rPr>
        <b/>
        <sz val="8.5"/>
        <rFont val="Calibri"/>
        <family val="2"/>
        <charset val="204"/>
        <scheme val="minor"/>
      </rPr>
      <t>Отделка внутри:</t>
    </r>
    <r>
      <rPr>
        <sz val="8.5"/>
        <rFont val="Calibri"/>
        <family val="2"/>
        <charset val="204"/>
        <scheme val="minor"/>
      </rPr>
      <t xml:space="preserve"> МДФ влагостойкий 16 мм, Покрытие: пленка Винорит. 
Цвет "Белый", патина, лак. ХФ-14
</t>
    </r>
    <r>
      <rPr>
        <b/>
        <sz val="8.5"/>
        <rFont val="Calibri"/>
        <family val="2"/>
        <charset val="204"/>
        <scheme val="minor"/>
      </rPr>
      <t>Металл: Коробка</t>
    </r>
    <r>
      <rPr>
        <sz val="8.5"/>
        <rFont val="Calibri"/>
        <family val="2"/>
        <charset val="204"/>
        <scheme val="minor"/>
      </rPr>
      <t xml:space="preserve"> - 1,5  мм, </t>
    </r>
    <r>
      <rPr>
        <b/>
        <sz val="8.5"/>
        <rFont val="Calibri"/>
        <family val="2"/>
        <charset val="204"/>
        <scheme val="minor"/>
      </rPr>
      <t>Полотно</t>
    </r>
    <r>
      <rPr>
        <sz val="8.5"/>
        <rFont val="Calibri"/>
        <family val="2"/>
        <charset val="204"/>
        <scheme val="minor"/>
      </rPr>
      <t xml:space="preserve"> - 1,5 мм; </t>
    </r>
    <r>
      <rPr>
        <b/>
        <sz val="8.5"/>
        <rFont val="Calibri"/>
        <family val="2"/>
        <charset val="204"/>
        <scheme val="minor"/>
      </rPr>
      <t>Покрытие металла:</t>
    </r>
    <r>
      <rPr>
        <sz val="8.5"/>
        <rFont val="Calibri"/>
        <family val="2"/>
        <charset val="204"/>
        <scheme val="minor"/>
      </rPr>
      <t xml:space="preserve"> полимер муар черный;
</t>
    </r>
    <r>
      <rPr>
        <b/>
        <sz val="8.5"/>
        <rFont val="Calibri"/>
        <family val="2"/>
        <charset val="204"/>
        <scheme val="minor"/>
      </rPr>
      <t>Уплотнитель 3 контура:</t>
    </r>
    <r>
      <rPr>
        <sz val="8.5"/>
        <rFont val="Calibri"/>
        <family val="2"/>
        <charset val="204"/>
        <scheme val="minor"/>
      </rPr>
      <t xml:space="preserve"> Полотно – 2 контура профиль Е, коробка - 1 контур Шлегель
</t>
    </r>
    <r>
      <rPr>
        <b/>
        <sz val="8.5"/>
        <rFont val="Calibri"/>
        <family val="2"/>
        <charset val="204"/>
        <scheme val="minor"/>
      </rPr>
      <t>Утеплитель:</t>
    </r>
    <r>
      <rPr>
        <sz val="8.5"/>
        <rFont val="Calibri"/>
        <family val="2"/>
        <charset val="204"/>
        <scheme val="minor"/>
      </rPr>
      <t xml:space="preserve"> минеральная вата KNAUF </t>
    </r>
    <r>
      <rPr>
        <b/>
        <sz val="8.5"/>
        <rFont val="Calibri"/>
        <family val="2"/>
        <charset val="204"/>
        <scheme val="minor"/>
      </rPr>
      <t xml:space="preserve">Возможна установка на улицу. </t>
    </r>
    <r>
      <rPr>
        <sz val="8.5"/>
        <rFont val="Calibri"/>
        <family val="2"/>
        <charset val="204"/>
        <scheme val="minor"/>
      </rPr>
      <t xml:space="preserve"> </t>
    </r>
  </si>
  <si>
    <t>Луна</t>
  </si>
  <si>
    <r>
      <rPr>
        <b/>
        <sz val="8.5"/>
        <rFont val="Calibri"/>
        <family val="2"/>
        <charset val="204"/>
        <scheme val="minor"/>
      </rPr>
      <t>Размеры:</t>
    </r>
    <r>
      <rPr>
        <sz val="8.5"/>
        <rFont val="Calibri"/>
        <family val="2"/>
        <charset val="204"/>
        <scheme val="minor"/>
      </rPr>
      <t xml:space="preserve"> 860x2050мм , 960x2050мм
</t>
    </r>
    <r>
      <rPr>
        <b/>
        <sz val="8.5"/>
        <rFont val="Calibri"/>
        <family val="2"/>
        <charset val="204"/>
        <scheme val="minor"/>
      </rPr>
      <t>Замки:</t>
    </r>
    <r>
      <rPr>
        <sz val="8.5"/>
        <rFont val="Calibri"/>
        <family val="2"/>
        <charset val="204"/>
        <scheme val="minor"/>
      </rPr>
      <t xml:space="preserve"> </t>
    </r>
    <r>
      <rPr>
        <b/>
        <sz val="8.5"/>
        <rFont val="Calibri"/>
        <family val="2"/>
        <charset val="204"/>
        <scheme val="minor"/>
      </rPr>
      <t>верхний</t>
    </r>
    <r>
      <rPr>
        <sz val="8.5"/>
        <rFont val="Calibri"/>
        <family val="2"/>
        <charset val="204"/>
        <scheme val="minor"/>
      </rPr>
      <t xml:space="preserve"> - KALE 257 сувальдный, </t>
    </r>
    <r>
      <rPr>
        <b/>
        <sz val="8.5"/>
        <rFont val="Calibri"/>
        <family val="2"/>
        <charset val="204"/>
        <scheme val="minor"/>
      </rPr>
      <t>нижний</t>
    </r>
    <r>
      <rPr>
        <sz val="8.5"/>
        <rFont val="Calibri"/>
        <family val="2"/>
        <charset val="204"/>
        <scheme val="minor"/>
      </rPr>
      <t xml:space="preserve"> - KALE 252 R броненакладка CRIT
</t>
    </r>
    <r>
      <rPr>
        <b/>
        <sz val="8.5"/>
        <rFont val="Calibri"/>
        <family val="2"/>
        <charset val="204"/>
        <scheme val="minor"/>
      </rPr>
      <t>Ручка</t>
    </r>
    <r>
      <rPr>
        <sz val="8.5"/>
        <rFont val="Calibri"/>
        <family val="2"/>
        <charset val="204"/>
        <scheme val="minor"/>
      </rPr>
      <t xml:space="preserve"> Apecs, цвет хром; </t>
    </r>
    <r>
      <rPr>
        <b/>
        <sz val="8.5"/>
        <rFont val="Calibri"/>
        <family val="2"/>
        <charset val="204"/>
        <scheme val="minor"/>
      </rPr>
      <t>Цилиндр</t>
    </r>
    <r>
      <rPr>
        <sz val="8.5"/>
        <rFont val="Calibri"/>
        <family val="2"/>
        <charset val="204"/>
        <scheme val="minor"/>
      </rPr>
      <t xml:space="preserve"> Дорма 90 сложная П/Р
</t>
    </r>
    <r>
      <rPr>
        <b/>
        <sz val="8.5"/>
        <rFont val="Calibri"/>
        <family val="2"/>
        <charset val="204"/>
        <scheme val="minor"/>
      </rPr>
      <t>Задвижка</t>
    </r>
    <r>
      <rPr>
        <sz val="8.5"/>
        <rFont val="Calibri"/>
        <family val="2"/>
        <charset val="204"/>
        <scheme val="minor"/>
      </rPr>
      <t xml:space="preserve"> Apecs L-0260; </t>
    </r>
    <r>
      <rPr>
        <b/>
        <sz val="8.5"/>
        <rFont val="Calibri"/>
        <family val="2"/>
        <charset val="204"/>
        <scheme val="minor"/>
      </rPr>
      <t>Регулятор притвора:</t>
    </r>
    <r>
      <rPr>
        <sz val="8.5"/>
        <rFont val="Calibri"/>
        <family val="2"/>
        <charset val="204"/>
        <scheme val="minor"/>
      </rPr>
      <t xml:space="preserve"> есть
</t>
    </r>
    <r>
      <rPr>
        <b/>
        <sz val="8.5"/>
        <rFont val="Calibri"/>
        <family val="2"/>
        <charset val="204"/>
        <scheme val="minor"/>
      </rPr>
      <t>Отделка снаружи:</t>
    </r>
    <r>
      <rPr>
        <sz val="8.5"/>
        <rFont val="Calibri"/>
        <family val="2"/>
        <charset val="204"/>
        <scheme val="minor"/>
      </rPr>
      <t xml:space="preserve"> МДФ влагостойкий 16 мм, Покрытие: пленка Винорит (Корея). 
Цвет "Дуб тёмный", патина черная. ХФ-23 </t>
    </r>
    <r>
      <rPr>
        <b/>
        <sz val="8.5"/>
        <rFont val="Calibri"/>
        <family val="2"/>
        <charset val="204"/>
        <scheme val="minor"/>
      </rPr>
      <t>Наличник ЛОГО</t>
    </r>
    <r>
      <rPr>
        <sz val="8.5"/>
        <rFont val="Calibri"/>
        <family val="2"/>
        <charset val="204"/>
        <scheme val="minor"/>
      </rPr>
      <t xml:space="preserve">
</t>
    </r>
    <r>
      <rPr>
        <b/>
        <sz val="8.5"/>
        <rFont val="Calibri"/>
        <family val="2"/>
        <charset val="204"/>
        <scheme val="minor"/>
      </rPr>
      <t>Отделка внутри:</t>
    </r>
    <r>
      <rPr>
        <sz val="8.5"/>
        <rFont val="Calibri"/>
        <family val="2"/>
        <charset val="204"/>
        <scheme val="minor"/>
      </rPr>
      <t xml:space="preserve"> МДФ влагостойкий 16 мм, Покрытие: пленка Винорит (Корея). 
Цвет "Дуб золотой", патина черная. П-8
</t>
    </r>
    <r>
      <rPr>
        <b/>
        <sz val="8.5"/>
        <rFont val="Calibri"/>
        <family val="2"/>
        <charset val="204"/>
        <scheme val="minor"/>
      </rPr>
      <t>Металл: Коробка</t>
    </r>
    <r>
      <rPr>
        <sz val="8.5"/>
        <rFont val="Calibri"/>
        <family val="2"/>
        <charset val="204"/>
        <scheme val="minor"/>
      </rPr>
      <t xml:space="preserve"> - 1,5  мм, </t>
    </r>
    <r>
      <rPr>
        <b/>
        <sz val="8.5"/>
        <rFont val="Calibri"/>
        <family val="2"/>
        <charset val="204"/>
        <scheme val="minor"/>
      </rPr>
      <t>Полотно</t>
    </r>
    <r>
      <rPr>
        <sz val="8.5"/>
        <rFont val="Calibri"/>
        <family val="2"/>
        <charset val="204"/>
        <scheme val="minor"/>
      </rPr>
      <t xml:space="preserve"> - 1,5 мм; </t>
    </r>
    <r>
      <rPr>
        <b/>
        <sz val="8.5"/>
        <rFont val="Calibri"/>
        <family val="2"/>
        <charset val="204"/>
        <scheme val="minor"/>
      </rPr>
      <t>Покрытие металла:</t>
    </r>
    <r>
      <rPr>
        <sz val="8.5"/>
        <rFont val="Calibri"/>
        <family val="2"/>
        <charset val="204"/>
        <scheme val="minor"/>
      </rPr>
      <t xml:space="preserve"> полимер муар черный;
</t>
    </r>
    <r>
      <rPr>
        <b/>
        <sz val="8.5"/>
        <rFont val="Calibri"/>
        <family val="2"/>
        <charset val="204"/>
        <scheme val="minor"/>
      </rPr>
      <t>Глазок:</t>
    </r>
    <r>
      <rPr>
        <sz val="8.5"/>
        <rFont val="Calibri"/>
        <family val="2"/>
        <charset val="204"/>
        <scheme val="minor"/>
      </rPr>
      <t xml:space="preserve"> есть. </t>
    </r>
    <r>
      <rPr>
        <b/>
        <sz val="8.5"/>
        <rFont val="Calibri"/>
        <family val="2"/>
        <charset val="204"/>
        <scheme val="minor"/>
      </rPr>
      <t>Уплотнитель 3 контура:</t>
    </r>
    <r>
      <rPr>
        <sz val="8.5"/>
        <rFont val="Calibri"/>
        <family val="2"/>
        <charset val="204"/>
        <scheme val="minor"/>
      </rPr>
      <t xml:space="preserve"> Полотно – 2 контура профиль Е, коробка - 1 контур Шлегель
</t>
    </r>
    <r>
      <rPr>
        <b/>
        <sz val="8.5"/>
        <rFont val="Calibri"/>
        <family val="2"/>
        <charset val="204"/>
        <scheme val="minor"/>
      </rPr>
      <t>Утеплитель:</t>
    </r>
    <r>
      <rPr>
        <sz val="8.5"/>
        <rFont val="Calibri"/>
        <family val="2"/>
        <charset val="204"/>
        <scheme val="minor"/>
      </rPr>
      <t xml:space="preserve"> минеральная вата KNAUF</t>
    </r>
    <r>
      <rPr>
        <b/>
        <sz val="8.5"/>
        <rFont val="Calibri"/>
        <family val="2"/>
        <charset val="204"/>
        <scheme val="minor"/>
      </rPr>
      <t xml:space="preserve"> Возможна установка на улицу. </t>
    </r>
    <r>
      <rPr>
        <sz val="8.5"/>
        <rFont val="Calibri"/>
        <family val="2"/>
        <charset val="204"/>
        <scheme val="minor"/>
      </rPr>
      <t xml:space="preserve"> </t>
    </r>
  </si>
  <si>
    <t>Рим</t>
  </si>
  <si>
    <r>
      <rPr>
        <b/>
        <sz val="8.5"/>
        <rFont val="Calibri"/>
        <family val="2"/>
        <charset val="204"/>
        <scheme val="minor"/>
      </rPr>
      <t>Размеры:</t>
    </r>
    <r>
      <rPr>
        <sz val="8.5"/>
        <rFont val="Calibri"/>
        <family val="2"/>
        <charset val="204"/>
        <scheme val="minor"/>
      </rPr>
      <t xml:space="preserve"> 860x2050мм , 960x2050мм
</t>
    </r>
    <r>
      <rPr>
        <b/>
        <sz val="8.5"/>
        <rFont val="Calibri"/>
        <family val="2"/>
        <charset val="204"/>
        <scheme val="minor"/>
      </rPr>
      <t>Замки:</t>
    </r>
    <r>
      <rPr>
        <sz val="8.5"/>
        <rFont val="Calibri"/>
        <family val="2"/>
        <charset val="204"/>
        <scheme val="minor"/>
      </rPr>
      <t xml:space="preserve"> </t>
    </r>
    <r>
      <rPr>
        <b/>
        <sz val="8.5"/>
        <rFont val="Calibri"/>
        <family val="2"/>
        <charset val="204"/>
        <scheme val="minor"/>
      </rPr>
      <t>верхний</t>
    </r>
    <r>
      <rPr>
        <sz val="8.5"/>
        <rFont val="Calibri"/>
        <family val="2"/>
        <charset val="204"/>
        <scheme val="minor"/>
      </rPr>
      <t xml:space="preserve"> - KALE 257 сувальдный, </t>
    </r>
    <r>
      <rPr>
        <b/>
        <sz val="8.5"/>
        <rFont val="Calibri"/>
        <family val="2"/>
        <charset val="204"/>
        <scheme val="minor"/>
      </rPr>
      <t>нижний</t>
    </r>
    <r>
      <rPr>
        <sz val="8.5"/>
        <rFont val="Calibri"/>
        <family val="2"/>
        <charset val="204"/>
        <scheme val="minor"/>
      </rPr>
      <t xml:space="preserve"> - KALE 252 R броненакладка CRIT
</t>
    </r>
    <r>
      <rPr>
        <b/>
        <sz val="8.5"/>
        <rFont val="Calibri"/>
        <family val="2"/>
        <charset val="204"/>
        <scheme val="minor"/>
      </rPr>
      <t>Ручка</t>
    </r>
    <r>
      <rPr>
        <sz val="8.5"/>
        <rFont val="Calibri"/>
        <family val="2"/>
        <charset val="204"/>
        <scheme val="minor"/>
      </rPr>
      <t xml:space="preserve"> Apecs; </t>
    </r>
    <r>
      <rPr>
        <b/>
        <sz val="8.5"/>
        <rFont val="Calibri"/>
        <family val="2"/>
        <charset val="204"/>
        <scheme val="minor"/>
      </rPr>
      <t>Цилиндр</t>
    </r>
    <r>
      <rPr>
        <sz val="8.5"/>
        <rFont val="Calibri"/>
        <family val="2"/>
        <charset val="204"/>
        <scheme val="minor"/>
      </rPr>
      <t xml:space="preserve"> Fuaro 90 сложная П/Р
</t>
    </r>
    <r>
      <rPr>
        <b/>
        <sz val="8.5"/>
        <rFont val="Calibri"/>
        <family val="2"/>
        <charset val="204"/>
        <scheme val="minor"/>
      </rPr>
      <t>Задвижка</t>
    </r>
    <r>
      <rPr>
        <sz val="8.5"/>
        <rFont val="Calibri"/>
        <family val="2"/>
        <charset val="204"/>
        <scheme val="minor"/>
      </rPr>
      <t xml:space="preserve"> Apecs L-0260; </t>
    </r>
    <r>
      <rPr>
        <b/>
        <sz val="8.5"/>
        <rFont val="Calibri"/>
        <family val="2"/>
        <charset val="204"/>
        <scheme val="minor"/>
      </rPr>
      <t>Регулятор притвора:</t>
    </r>
    <r>
      <rPr>
        <sz val="8.5"/>
        <rFont val="Calibri"/>
        <family val="2"/>
        <charset val="204"/>
        <scheme val="minor"/>
      </rPr>
      <t xml:space="preserve"> есть
</t>
    </r>
    <r>
      <rPr>
        <b/>
        <sz val="8.5"/>
        <rFont val="Calibri"/>
        <family val="2"/>
        <charset val="204"/>
        <scheme val="minor"/>
      </rPr>
      <t>Отделка снаружи:</t>
    </r>
    <r>
      <rPr>
        <sz val="8.5"/>
        <rFont val="Calibri"/>
        <family val="2"/>
        <charset val="204"/>
        <scheme val="minor"/>
      </rPr>
      <t xml:space="preserve"> МДФ влагостойкий 16 мм, Покрытие: пленка Винорит. 
Цвет "Дуб темный", патина, лак. ХФ -14  </t>
    </r>
    <r>
      <rPr>
        <b/>
        <sz val="8.5"/>
        <rFont val="Calibri"/>
        <family val="2"/>
        <charset val="204"/>
        <scheme val="minor"/>
      </rPr>
      <t>Наличник ЛОГО</t>
    </r>
    <r>
      <rPr>
        <sz val="8.5"/>
        <rFont val="Calibri"/>
        <family val="2"/>
        <charset val="204"/>
        <scheme val="minor"/>
      </rPr>
      <t xml:space="preserve">
</t>
    </r>
    <r>
      <rPr>
        <b/>
        <sz val="8.5"/>
        <rFont val="Calibri"/>
        <family val="2"/>
        <charset val="204"/>
        <scheme val="minor"/>
      </rPr>
      <t>Отделка внутри:</t>
    </r>
    <r>
      <rPr>
        <sz val="8.5"/>
        <rFont val="Calibri"/>
        <family val="2"/>
        <charset val="204"/>
        <scheme val="minor"/>
      </rPr>
      <t xml:space="preserve"> МДФ влагостойкий 16 мм, Покрытие: пленка Винорит. 
Цвет "Дуб темный", патина, лак. ХФ-14
</t>
    </r>
    <r>
      <rPr>
        <b/>
        <sz val="8.5"/>
        <rFont val="Calibri"/>
        <family val="2"/>
        <charset val="204"/>
        <scheme val="minor"/>
      </rPr>
      <t>Металл: Коробка</t>
    </r>
    <r>
      <rPr>
        <sz val="8.5"/>
        <rFont val="Calibri"/>
        <family val="2"/>
        <charset val="204"/>
        <scheme val="minor"/>
      </rPr>
      <t xml:space="preserve"> - 1,5  мм, </t>
    </r>
    <r>
      <rPr>
        <b/>
        <sz val="8.5"/>
        <rFont val="Calibri"/>
        <family val="2"/>
        <charset val="204"/>
        <scheme val="minor"/>
      </rPr>
      <t>Полотно</t>
    </r>
    <r>
      <rPr>
        <sz val="8.5"/>
        <rFont val="Calibri"/>
        <family val="2"/>
        <charset val="204"/>
        <scheme val="minor"/>
      </rPr>
      <t xml:space="preserve"> - 1,5 мм; </t>
    </r>
    <r>
      <rPr>
        <b/>
        <sz val="8.5"/>
        <rFont val="Calibri"/>
        <family val="2"/>
        <charset val="204"/>
        <scheme val="minor"/>
      </rPr>
      <t>Покрытие металла:</t>
    </r>
    <r>
      <rPr>
        <sz val="8.5"/>
        <rFont val="Calibri"/>
        <family val="2"/>
        <charset val="204"/>
        <scheme val="minor"/>
      </rPr>
      <t xml:space="preserve"> полимер муар черный;
</t>
    </r>
    <r>
      <rPr>
        <b/>
        <sz val="8.5"/>
        <rFont val="Calibri"/>
        <family val="2"/>
        <charset val="204"/>
        <scheme val="minor"/>
      </rPr>
      <t>Уплотнитель 3 контура:</t>
    </r>
    <r>
      <rPr>
        <sz val="8.5"/>
        <rFont val="Calibri"/>
        <family val="2"/>
        <charset val="204"/>
        <scheme val="minor"/>
      </rPr>
      <t xml:space="preserve"> Полотно – 2 контура профиль Е, коробка - 1 контур Шлегель
</t>
    </r>
    <r>
      <rPr>
        <b/>
        <sz val="8.5"/>
        <rFont val="Calibri"/>
        <family val="2"/>
        <charset val="204"/>
        <scheme val="minor"/>
      </rPr>
      <t>Утеплитель:</t>
    </r>
    <r>
      <rPr>
        <sz val="8.5"/>
        <rFont val="Calibri"/>
        <family val="2"/>
        <charset val="204"/>
        <scheme val="minor"/>
      </rPr>
      <t xml:space="preserve"> минеральная вата KNAUF                                                                                                                                                                           </t>
    </r>
    <r>
      <rPr>
        <b/>
        <sz val="8.5"/>
        <rFont val="Calibri"/>
        <family val="2"/>
        <charset val="204"/>
        <scheme val="minor"/>
      </rPr>
      <t>Возможна установка на улицу.</t>
    </r>
    <r>
      <rPr>
        <sz val="8.5"/>
        <rFont val="Calibri"/>
        <family val="2"/>
        <charset val="204"/>
        <scheme val="minor"/>
      </rPr>
      <t xml:space="preserve"> </t>
    </r>
  </si>
  <si>
    <t>Милано</t>
  </si>
  <si>
    <r>
      <rPr>
        <b/>
        <sz val="8.5"/>
        <rFont val="Calibri"/>
        <family val="2"/>
        <charset val="204"/>
        <scheme val="minor"/>
      </rPr>
      <t>Размеры:</t>
    </r>
    <r>
      <rPr>
        <sz val="8.5"/>
        <rFont val="Calibri"/>
        <family val="2"/>
        <charset val="204"/>
        <scheme val="minor"/>
      </rPr>
      <t xml:space="preserve"> 860x2050мм
</t>
    </r>
    <r>
      <rPr>
        <b/>
        <sz val="8.5"/>
        <rFont val="Calibri"/>
        <family val="2"/>
        <charset val="204"/>
        <scheme val="minor"/>
      </rPr>
      <t>Замки:</t>
    </r>
    <r>
      <rPr>
        <sz val="8.5"/>
        <rFont val="Calibri"/>
        <family val="2"/>
        <charset val="204"/>
        <scheme val="minor"/>
      </rPr>
      <t xml:space="preserve"> </t>
    </r>
    <r>
      <rPr>
        <b/>
        <sz val="8.5"/>
        <rFont val="Calibri"/>
        <family val="2"/>
        <charset val="204"/>
        <scheme val="minor"/>
      </rPr>
      <t>верхний</t>
    </r>
    <r>
      <rPr>
        <sz val="8.5"/>
        <rFont val="Calibri"/>
        <family val="2"/>
        <charset val="204"/>
        <scheme val="minor"/>
      </rPr>
      <t xml:space="preserve"> - KALE 257 сувальдный, </t>
    </r>
    <r>
      <rPr>
        <b/>
        <sz val="8.5"/>
        <rFont val="Calibri"/>
        <family val="2"/>
        <charset val="204"/>
        <scheme val="minor"/>
      </rPr>
      <t>нижний</t>
    </r>
    <r>
      <rPr>
        <sz val="8.5"/>
        <rFont val="Calibri"/>
        <family val="2"/>
        <charset val="204"/>
        <scheme val="minor"/>
      </rPr>
      <t xml:space="preserve"> - KALE 252 R броненакладка CRIT
</t>
    </r>
    <r>
      <rPr>
        <b/>
        <sz val="8.5"/>
        <rFont val="Calibri"/>
        <family val="2"/>
        <charset val="204"/>
        <scheme val="minor"/>
      </rPr>
      <t>Ручка</t>
    </r>
    <r>
      <rPr>
        <sz val="8.5"/>
        <rFont val="Calibri"/>
        <family val="2"/>
        <charset val="204"/>
        <scheme val="minor"/>
      </rPr>
      <t xml:space="preserve"> Apecs; </t>
    </r>
    <r>
      <rPr>
        <b/>
        <sz val="8.5"/>
        <rFont val="Calibri"/>
        <family val="2"/>
        <charset val="204"/>
        <scheme val="minor"/>
      </rPr>
      <t>Цилиндр</t>
    </r>
    <r>
      <rPr>
        <sz val="8.5"/>
        <rFont val="Calibri"/>
        <family val="2"/>
        <charset val="204"/>
        <scheme val="minor"/>
      </rPr>
      <t xml:space="preserve"> Дорма 90 сложная П/Р
</t>
    </r>
    <r>
      <rPr>
        <b/>
        <sz val="8.5"/>
        <rFont val="Calibri"/>
        <family val="2"/>
        <charset val="204"/>
        <scheme val="minor"/>
      </rPr>
      <t>Задвижка</t>
    </r>
    <r>
      <rPr>
        <sz val="8.5"/>
        <rFont val="Calibri"/>
        <family val="2"/>
        <charset val="204"/>
        <scheme val="minor"/>
      </rPr>
      <t xml:space="preserve"> Apecs L-0260; </t>
    </r>
    <r>
      <rPr>
        <b/>
        <sz val="8.5"/>
        <rFont val="Calibri"/>
        <family val="2"/>
        <charset val="204"/>
        <scheme val="minor"/>
      </rPr>
      <t>Регулятор притвора:</t>
    </r>
    <r>
      <rPr>
        <sz val="8.5"/>
        <rFont val="Calibri"/>
        <family val="2"/>
        <charset val="204"/>
        <scheme val="minor"/>
      </rPr>
      <t xml:space="preserve"> есть
</t>
    </r>
    <r>
      <rPr>
        <b/>
        <sz val="8.5"/>
        <rFont val="Calibri"/>
        <family val="2"/>
        <charset val="204"/>
        <scheme val="minor"/>
      </rPr>
      <t>Отделка снаружи:</t>
    </r>
    <r>
      <rPr>
        <sz val="8.5"/>
        <rFont val="Calibri"/>
        <family val="2"/>
        <charset val="204"/>
        <scheme val="minor"/>
      </rPr>
      <t xml:space="preserve"> МДФ влагостойкий 16 мм, Покрытие: пленка Винорит. 
Цвет "Дуб золотистый", патина, лак. ХФ-34  </t>
    </r>
    <r>
      <rPr>
        <b/>
        <sz val="8.5"/>
        <rFont val="Calibri"/>
        <family val="2"/>
        <charset val="204"/>
        <scheme val="minor"/>
      </rPr>
      <t>Наличник ЛОГО</t>
    </r>
    <r>
      <rPr>
        <sz val="8.5"/>
        <rFont val="Calibri"/>
        <family val="2"/>
        <charset val="204"/>
        <scheme val="minor"/>
      </rPr>
      <t xml:space="preserve">
</t>
    </r>
    <r>
      <rPr>
        <b/>
        <sz val="8.5"/>
        <rFont val="Calibri"/>
        <family val="2"/>
        <charset val="204"/>
        <scheme val="minor"/>
      </rPr>
      <t>Отделка внутри:</t>
    </r>
    <r>
      <rPr>
        <sz val="8.5"/>
        <rFont val="Calibri"/>
        <family val="2"/>
        <charset val="204"/>
        <scheme val="minor"/>
      </rPr>
      <t xml:space="preserve"> МДФ влагостойкий 16 мм, Покрытие: пленка Винорит. 
Цвет "Дуб золотистый", патина, лак. П-4
</t>
    </r>
    <r>
      <rPr>
        <b/>
        <sz val="8.5"/>
        <rFont val="Calibri"/>
        <family val="2"/>
        <charset val="204"/>
        <scheme val="minor"/>
      </rPr>
      <t>Металл: Коробка</t>
    </r>
    <r>
      <rPr>
        <sz val="8.5"/>
        <rFont val="Calibri"/>
        <family val="2"/>
        <charset val="204"/>
        <scheme val="minor"/>
      </rPr>
      <t xml:space="preserve"> - 1,5  мм, </t>
    </r>
    <r>
      <rPr>
        <b/>
        <sz val="8.5"/>
        <rFont val="Calibri"/>
        <family val="2"/>
        <charset val="204"/>
        <scheme val="minor"/>
      </rPr>
      <t>Полотно</t>
    </r>
    <r>
      <rPr>
        <sz val="8.5"/>
        <rFont val="Calibri"/>
        <family val="2"/>
        <charset val="204"/>
        <scheme val="minor"/>
      </rPr>
      <t xml:space="preserve"> - 1,5 мм; </t>
    </r>
    <r>
      <rPr>
        <b/>
        <sz val="8.5"/>
        <rFont val="Calibri"/>
        <family val="2"/>
        <charset val="204"/>
        <scheme val="minor"/>
      </rPr>
      <t>Покрытие металла:</t>
    </r>
    <r>
      <rPr>
        <sz val="8.5"/>
        <rFont val="Calibri"/>
        <family val="2"/>
        <charset val="204"/>
        <scheme val="minor"/>
      </rPr>
      <t xml:space="preserve"> полимер муар черный;
</t>
    </r>
    <r>
      <rPr>
        <b/>
        <sz val="8.5"/>
        <rFont val="Calibri"/>
        <family val="2"/>
        <charset val="204"/>
        <scheme val="minor"/>
      </rPr>
      <t>Уплотнитель 3 контура:</t>
    </r>
    <r>
      <rPr>
        <sz val="8.5"/>
        <rFont val="Calibri"/>
        <family val="2"/>
        <charset val="204"/>
        <scheme val="minor"/>
      </rPr>
      <t xml:space="preserve"> Полотно – 2 контура профиль Е, коробка - 1 контур Шлегель
</t>
    </r>
    <r>
      <rPr>
        <b/>
        <sz val="8.5"/>
        <rFont val="Calibri"/>
        <family val="2"/>
        <charset val="204"/>
        <scheme val="minor"/>
      </rPr>
      <t>Утеплитель:</t>
    </r>
    <r>
      <rPr>
        <sz val="8.5"/>
        <rFont val="Calibri"/>
        <family val="2"/>
        <charset val="204"/>
        <scheme val="minor"/>
      </rPr>
      <t xml:space="preserve"> минеральная вата KNAUF                                                                                                                                                                           </t>
    </r>
    <r>
      <rPr>
        <b/>
        <sz val="8.5"/>
        <rFont val="Calibri"/>
        <family val="2"/>
        <charset val="204"/>
        <scheme val="minor"/>
      </rPr>
      <t>Возможна установка на улицу.</t>
    </r>
    <r>
      <rPr>
        <sz val="8.5"/>
        <rFont val="Calibri"/>
        <family val="2"/>
        <charset val="204"/>
        <scheme val="minor"/>
      </rPr>
      <t xml:space="preserve"> </t>
    </r>
  </si>
  <si>
    <t>Тевере</t>
  </si>
  <si>
    <r>
      <rPr>
        <b/>
        <sz val="8.5"/>
        <rFont val="Calibri"/>
        <family val="2"/>
        <charset val="204"/>
        <scheme val="minor"/>
      </rPr>
      <t>Размеры:</t>
    </r>
    <r>
      <rPr>
        <sz val="8.5"/>
        <rFont val="Calibri"/>
        <family val="2"/>
        <charset val="204"/>
        <scheme val="minor"/>
      </rPr>
      <t xml:space="preserve"> 860x2050мм , 960x2050мм
</t>
    </r>
    <r>
      <rPr>
        <b/>
        <sz val="8.5"/>
        <rFont val="Calibri"/>
        <family val="2"/>
        <charset val="204"/>
        <scheme val="minor"/>
      </rPr>
      <t>Замки:</t>
    </r>
    <r>
      <rPr>
        <sz val="8.5"/>
        <rFont val="Calibri"/>
        <family val="2"/>
        <charset val="204"/>
        <scheme val="minor"/>
      </rPr>
      <t xml:space="preserve"> </t>
    </r>
    <r>
      <rPr>
        <b/>
        <sz val="8.5"/>
        <rFont val="Calibri"/>
        <family val="2"/>
        <charset val="204"/>
        <scheme val="minor"/>
      </rPr>
      <t>верхний</t>
    </r>
    <r>
      <rPr>
        <sz val="8.5"/>
        <rFont val="Calibri"/>
        <family val="2"/>
        <charset val="204"/>
        <scheme val="minor"/>
      </rPr>
      <t xml:space="preserve"> - KALE 257 сувальдный, </t>
    </r>
    <r>
      <rPr>
        <b/>
        <sz val="8.5"/>
        <rFont val="Calibri"/>
        <family val="2"/>
        <charset val="204"/>
        <scheme val="minor"/>
      </rPr>
      <t>нижний</t>
    </r>
    <r>
      <rPr>
        <sz val="8.5"/>
        <rFont val="Calibri"/>
        <family val="2"/>
        <charset val="204"/>
        <scheme val="minor"/>
      </rPr>
      <t xml:space="preserve"> - KALE 252 R броненакладка CRIT
</t>
    </r>
    <r>
      <rPr>
        <b/>
        <sz val="8.5"/>
        <rFont val="Calibri"/>
        <family val="2"/>
        <charset val="204"/>
        <scheme val="minor"/>
      </rPr>
      <t>Ручка</t>
    </r>
    <r>
      <rPr>
        <sz val="8.5"/>
        <rFont val="Calibri"/>
        <family val="2"/>
        <charset val="204"/>
        <scheme val="minor"/>
      </rPr>
      <t xml:space="preserve"> Apecs; </t>
    </r>
    <r>
      <rPr>
        <b/>
        <sz val="8.5"/>
        <rFont val="Calibri"/>
        <family val="2"/>
        <charset val="204"/>
        <scheme val="minor"/>
      </rPr>
      <t>Цилиндр</t>
    </r>
    <r>
      <rPr>
        <sz val="8.5"/>
        <rFont val="Calibri"/>
        <family val="2"/>
        <charset val="204"/>
        <scheme val="minor"/>
      </rPr>
      <t xml:space="preserve"> Fuaro 90 сложная П/Р
</t>
    </r>
    <r>
      <rPr>
        <b/>
        <sz val="8.5"/>
        <rFont val="Calibri"/>
        <family val="2"/>
        <charset val="204"/>
        <scheme val="minor"/>
      </rPr>
      <t>Задвижка</t>
    </r>
    <r>
      <rPr>
        <sz val="8.5"/>
        <rFont val="Calibri"/>
        <family val="2"/>
        <charset val="204"/>
        <scheme val="minor"/>
      </rPr>
      <t xml:space="preserve"> Apecs L-0260; </t>
    </r>
    <r>
      <rPr>
        <b/>
        <sz val="8.5"/>
        <rFont val="Calibri"/>
        <family val="2"/>
        <charset val="204"/>
        <scheme val="minor"/>
      </rPr>
      <t>Регулятор притвора:</t>
    </r>
    <r>
      <rPr>
        <sz val="8.5"/>
        <rFont val="Calibri"/>
        <family val="2"/>
        <charset val="204"/>
        <scheme val="minor"/>
      </rPr>
      <t xml:space="preserve"> есть
</t>
    </r>
    <r>
      <rPr>
        <b/>
        <sz val="8.5"/>
        <rFont val="Calibri"/>
        <family val="2"/>
        <charset val="204"/>
        <scheme val="minor"/>
      </rPr>
      <t>Отделка снаружи:</t>
    </r>
    <r>
      <rPr>
        <sz val="8.5"/>
        <rFont val="Calibri"/>
        <family val="2"/>
        <charset val="204"/>
        <scheme val="minor"/>
      </rPr>
      <t xml:space="preserve"> МДФ влагостойкий 16 мм, Покрытие: пленка Винорит. 
Цвет "Дуб темный", патина черная. ХФ-31  </t>
    </r>
    <r>
      <rPr>
        <b/>
        <sz val="8.5"/>
        <rFont val="Calibri"/>
        <family val="2"/>
        <charset val="204"/>
        <scheme val="minor"/>
      </rPr>
      <t>Наличник ЛОГО</t>
    </r>
    <r>
      <rPr>
        <sz val="8.5"/>
        <rFont val="Calibri"/>
        <family val="2"/>
        <charset val="204"/>
        <scheme val="minor"/>
      </rPr>
      <t xml:space="preserve">
</t>
    </r>
    <r>
      <rPr>
        <b/>
        <sz val="8.5"/>
        <rFont val="Calibri"/>
        <family val="2"/>
        <charset val="204"/>
        <scheme val="minor"/>
      </rPr>
      <t>Отделка внутри:</t>
    </r>
    <r>
      <rPr>
        <sz val="8.5"/>
        <rFont val="Calibri"/>
        <family val="2"/>
        <charset val="204"/>
        <scheme val="minor"/>
      </rPr>
      <t xml:space="preserve"> МДФ влагостойкий 16 мм, Покрытие: пленка Винорит. 
Цвет "Дуб темный", патина черная. О-Е
</t>
    </r>
    <r>
      <rPr>
        <b/>
        <sz val="8.5"/>
        <rFont val="Calibri"/>
        <family val="2"/>
        <charset val="204"/>
        <scheme val="minor"/>
      </rPr>
      <t>Металл: Коробка</t>
    </r>
    <r>
      <rPr>
        <sz val="8.5"/>
        <rFont val="Calibri"/>
        <family val="2"/>
        <charset val="204"/>
        <scheme val="minor"/>
      </rPr>
      <t xml:space="preserve"> - 1,5  мм, </t>
    </r>
    <r>
      <rPr>
        <b/>
        <sz val="8.5"/>
        <rFont val="Calibri"/>
        <family val="2"/>
        <charset val="204"/>
        <scheme val="minor"/>
      </rPr>
      <t>Полотно</t>
    </r>
    <r>
      <rPr>
        <sz val="8.5"/>
        <rFont val="Calibri"/>
        <family val="2"/>
        <charset val="204"/>
        <scheme val="minor"/>
      </rPr>
      <t xml:space="preserve"> - 1,5 мм; </t>
    </r>
    <r>
      <rPr>
        <b/>
        <sz val="8.5"/>
        <rFont val="Calibri"/>
        <family val="2"/>
        <charset val="204"/>
        <scheme val="minor"/>
      </rPr>
      <t>Покрытие металла:</t>
    </r>
    <r>
      <rPr>
        <sz val="8.5"/>
        <rFont val="Calibri"/>
        <family val="2"/>
        <charset val="204"/>
        <scheme val="minor"/>
      </rPr>
      <t xml:space="preserve">  муар черный
</t>
    </r>
    <r>
      <rPr>
        <b/>
        <sz val="8.5"/>
        <rFont val="Calibri"/>
        <family val="2"/>
        <charset val="204"/>
        <scheme val="minor"/>
      </rPr>
      <t>Уплотнитель 3 контура:</t>
    </r>
    <r>
      <rPr>
        <sz val="8.5"/>
        <rFont val="Calibri"/>
        <family val="2"/>
        <charset val="204"/>
        <scheme val="minor"/>
      </rPr>
      <t xml:space="preserve"> Полотно – 2 контура профиль Е, коробка - 1 контур Шлегель
</t>
    </r>
    <r>
      <rPr>
        <b/>
        <sz val="8.5"/>
        <rFont val="Calibri"/>
        <family val="2"/>
        <charset val="204"/>
        <scheme val="minor"/>
      </rPr>
      <t>Утеплитель:</t>
    </r>
    <r>
      <rPr>
        <sz val="8.5"/>
        <rFont val="Calibri"/>
        <family val="2"/>
        <charset val="204"/>
        <scheme val="minor"/>
      </rPr>
      <t xml:space="preserve"> минеральная вата KNAUF                                                                                                                                                                           </t>
    </r>
    <r>
      <rPr>
        <b/>
        <sz val="8.5"/>
        <rFont val="Calibri"/>
        <family val="2"/>
        <charset val="204"/>
        <scheme val="minor"/>
      </rPr>
      <t xml:space="preserve">Возможна установка на улицу. </t>
    </r>
  </si>
  <si>
    <t>Версаче</t>
  </si>
  <si>
    <r>
      <rPr>
        <b/>
        <sz val="8.5"/>
        <rFont val="Calibri"/>
        <family val="2"/>
        <charset val="204"/>
        <scheme val="minor"/>
      </rPr>
      <t>Размеры:</t>
    </r>
    <r>
      <rPr>
        <sz val="8.5"/>
        <rFont val="Calibri"/>
        <family val="2"/>
        <charset val="204"/>
        <scheme val="minor"/>
      </rPr>
      <t xml:space="preserve"> 860x2050мм , 960x2050мм
</t>
    </r>
    <r>
      <rPr>
        <b/>
        <sz val="8.5"/>
        <rFont val="Calibri"/>
        <family val="2"/>
        <charset val="204"/>
        <scheme val="minor"/>
      </rPr>
      <t>Замки:</t>
    </r>
    <r>
      <rPr>
        <sz val="8.5"/>
        <rFont val="Calibri"/>
        <family val="2"/>
        <charset val="204"/>
        <scheme val="minor"/>
      </rPr>
      <t xml:space="preserve"> </t>
    </r>
    <r>
      <rPr>
        <b/>
        <sz val="8.5"/>
        <rFont val="Calibri"/>
        <family val="2"/>
        <charset val="204"/>
        <scheme val="minor"/>
      </rPr>
      <t>верхний</t>
    </r>
    <r>
      <rPr>
        <sz val="8.5"/>
        <rFont val="Calibri"/>
        <family val="2"/>
        <charset val="204"/>
        <scheme val="minor"/>
      </rPr>
      <t xml:space="preserve"> - KALE 257 сувальдный, </t>
    </r>
    <r>
      <rPr>
        <b/>
        <sz val="8.5"/>
        <rFont val="Calibri"/>
        <family val="2"/>
        <charset val="204"/>
        <scheme val="minor"/>
      </rPr>
      <t>нижний</t>
    </r>
    <r>
      <rPr>
        <sz val="8.5"/>
        <rFont val="Calibri"/>
        <family val="2"/>
        <charset val="204"/>
        <scheme val="minor"/>
      </rPr>
      <t xml:space="preserve"> - KALE 252 R броненакладка CRIT
</t>
    </r>
    <r>
      <rPr>
        <b/>
        <sz val="8.5"/>
        <rFont val="Calibri"/>
        <family val="2"/>
        <charset val="204"/>
        <scheme val="minor"/>
      </rPr>
      <t>Ручка</t>
    </r>
    <r>
      <rPr>
        <sz val="8.5"/>
        <rFont val="Calibri"/>
        <family val="2"/>
        <charset val="204"/>
        <scheme val="minor"/>
      </rPr>
      <t xml:space="preserve"> Apecs;  </t>
    </r>
    <r>
      <rPr>
        <b/>
        <sz val="8.5"/>
        <rFont val="Calibri"/>
        <family val="2"/>
        <charset val="204"/>
        <scheme val="minor"/>
      </rPr>
      <t xml:space="preserve">Глазок </t>
    </r>
    <r>
      <rPr>
        <sz val="8.5"/>
        <rFont val="Calibri"/>
        <family val="2"/>
        <charset val="204"/>
        <scheme val="minor"/>
      </rPr>
      <t xml:space="preserve"> Apecs: </t>
    </r>
    <r>
      <rPr>
        <b/>
        <sz val="8.5"/>
        <rFont val="Calibri"/>
        <family val="2"/>
        <charset val="204"/>
        <scheme val="minor"/>
      </rPr>
      <t>Цилиндр</t>
    </r>
    <r>
      <rPr>
        <sz val="8.5"/>
        <rFont val="Calibri"/>
        <family val="2"/>
        <charset val="204"/>
        <scheme val="minor"/>
      </rPr>
      <t xml:space="preserve"> Fuaro 90 сложная П/Р
</t>
    </r>
    <r>
      <rPr>
        <b/>
        <sz val="8.5"/>
        <rFont val="Calibri"/>
        <family val="2"/>
        <charset val="204"/>
        <scheme val="minor"/>
      </rPr>
      <t>Задвижка</t>
    </r>
    <r>
      <rPr>
        <sz val="8.5"/>
        <rFont val="Calibri"/>
        <family val="2"/>
        <charset val="204"/>
        <scheme val="minor"/>
      </rPr>
      <t xml:space="preserve"> Apecs L-0260; </t>
    </r>
    <r>
      <rPr>
        <b/>
        <sz val="8.5"/>
        <rFont val="Calibri"/>
        <family val="2"/>
        <charset val="204"/>
        <scheme val="minor"/>
      </rPr>
      <t>Регулятор притвора:</t>
    </r>
    <r>
      <rPr>
        <sz val="8.5"/>
        <rFont val="Calibri"/>
        <family val="2"/>
        <charset val="204"/>
        <scheme val="minor"/>
      </rPr>
      <t xml:space="preserve"> есть
</t>
    </r>
    <r>
      <rPr>
        <b/>
        <sz val="8.5"/>
        <rFont val="Calibri"/>
        <family val="2"/>
        <charset val="204"/>
        <scheme val="minor"/>
      </rPr>
      <t>Отделка снаружи:</t>
    </r>
    <r>
      <rPr>
        <sz val="8.5"/>
        <rFont val="Calibri"/>
        <family val="2"/>
        <charset val="204"/>
        <scheme val="minor"/>
      </rPr>
      <t xml:space="preserve"> МДФ влагостойкий 16 мм, Покрытие: пленка Винорит. 
Цвет "Белый", патина золото, лак. ХФ-38 </t>
    </r>
    <r>
      <rPr>
        <b/>
        <sz val="8.5"/>
        <rFont val="Calibri"/>
        <family val="2"/>
        <charset val="204"/>
        <scheme val="minor"/>
      </rPr>
      <t>Наличник ЛОГО</t>
    </r>
    <r>
      <rPr>
        <sz val="8.5"/>
        <rFont val="Calibri"/>
        <family val="2"/>
        <charset val="204"/>
        <scheme val="minor"/>
      </rPr>
      <t xml:space="preserve">
</t>
    </r>
    <r>
      <rPr>
        <b/>
        <sz val="8.5"/>
        <rFont val="Calibri"/>
        <family val="2"/>
        <charset val="204"/>
        <scheme val="minor"/>
      </rPr>
      <t>Отделка внутри:</t>
    </r>
    <r>
      <rPr>
        <sz val="8.5"/>
        <rFont val="Calibri"/>
        <family val="2"/>
        <charset val="204"/>
        <scheme val="minor"/>
      </rPr>
      <t xml:space="preserve"> МДФ влагостойкий 16 мм, Покрытие: пленка Винорит. 
Цвет "Белый", патина зотоло, лак. П-10
</t>
    </r>
    <r>
      <rPr>
        <b/>
        <sz val="8.5"/>
        <rFont val="Calibri"/>
        <family val="2"/>
        <charset val="204"/>
        <scheme val="minor"/>
      </rPr>
      <t>Металл: Коробка</t>
    </r>
    <r>
      <rPr>
        <sz val="8.5"/>
        <rFont val="Calibri"/>
        <family val="2"/>
        <charset val="204"/>
        <scheme val="minor"/>
      </rPr>
      <t xml:space="preserve"> - 1,5  мм, </t>
    </r>
    <r>
      <rPr>
        <b/>
        <sz val="8.5"/>
        <rFont val="Calibri"/>
        <family val="2"/>
        <charset val="204"/>
        <scheme val="minor"/>
      </rPr>
      <t>Полотно</t>
    </r>
    <r>
      <rPr>
        <sz val="8.5"/>
        <rFont val="Calibri"/>
        <family val="2"/>
        <charset val="204"/>
        <scheme val="minor"/>
      </rPr>
      <t xml:space="preserve"> - 1,5 мм; </t>
    </r>
    <r>
      <rPr>
        <b/>
        <sz val="8.5"/>
        <rFont val="Calibri"/>
        <family val="2"/>
        <charset val="204"/>
        <scheme val="minor"/>
      </rPr>
      <t>Покрытие металла:</t>
    </r>
    <r>
      <rPr>
        <sz val="8.5"/>
        <rFont val="Calibri"/>
        <family val="2"/>
        <charset val="204"/>
        <scheme val="minor"/>
      </rPr>
      <t xml:space="preserve"> полимер муар белый;
</t>
    </r>
    <r>
      <rPr>
        <b/>
        <sz val="8.5"/>
        <rFont val="Calibri"/>
        <family val="2"/>
        <charset val="204"/>
        <scheme val="minor"/>
      </rPr>
      <t>Уплотнитель 3 контура:</t>
    </r>
    <r>
      <rPr>
        <sz val="8.5"/>
        <rFont val="Calibri"/>
        <family val="2"/>
        <charset val="204"/>
        <scheme val="minor"/>
      </rPr>
      <t xml:space="preserve"> Полотно – 2 контура профиль Е, коробка - 1 контур Шлегель
</t>
    </r>
    <r>
      <rPr>
        <b/>
        <sz val="8.5"/>
        <rFont val="Calibri"/>
        <family val="2"/>
        <charset val="204"/>
        <scheme val="minor"/>
      </rPr>
      <t>Утеплитель:</t>
    </r>
    <r>
      <rPr>
        <sz val="8.5"/>
        <rFont val="Calibri"/>
        <family val="2"/>
        <charset val="204"/>
        <scheme val="minor"/>
      </rPr>
      <t xml:space="preserve"> минеральная вата KNAUF                                                                                                                                                         </t>
    </r>
    <r>
      <rPr>
        <b/>
        <sz val="8.5"/>
        <rFont val="Calibri"/>
        <family val="2"/>
        <charset val="204"/>
        <scheme val="minor"/>
      </rPr>
      <t xml:space="preserve">Возможна установка на улицу. </t>
    </r>
  </si>
  <si>
    <t>Венеция</t>
  </si>
  <si>
    <r>
      <rPr>
        <b/>
        <sz val="8.5"/>
        <rFont val="Calibri"/>
        <family val="2"/>
        <charset val="204"/>
        <scheme val="minor"/>
      </rPr>
      <t>Размеры:</t>
    </r>
    <r>
      <rPr>
        <sz val="8.5"/>
        <rFont val="Calibri"/>
        <family val="2"/>
        <charset val="204"/>
        <scheme val="minor"/>
      </rPr>
      <t xml:space="preserve"> 860x2050мм , 960x2050мм
</t>
    </r>
    <r>
      <rPr>
        <b/>
        <sz val="8.5"/>
        <rFont val="Calibri"/>
        <family val="2"/>
        <charset val="204"/>
        <scheme val="minor"/>
      </rPr>
      <t>Замки:</t>
    </r>
    <r>
      <rPr>
        <sz val="8.5"/>
        <rFont val="Calibri"/>
        <family val="2"/>
        <charset val="204"/>
        <scheme val="minor"/>
      </rPr>
      <t xml:space="preserve"> </t>
    </r>
    <r>
      <rPr>
        <b/>
        <sz val="8.5"/>
        <rFont val="Calibri"/>
        <family val="2"/>
        <charset val="204"/>
        <scheme val="minor"/>
      </rPr>
      <t>верхний</t>
    </r>
    <r>
      <rPr>
        <sz val="8.5"/>
        <rFont val="Calibri"/>
        <family val="2"/>
        <charset val="204"/>
        <scheme val="minor"/>
      </rPr>
      <t xml:space="preserve"> - KALE 257 сувальдный, </t>
    </r>
    <r>
      <rPr>
        <b/>
        <sz val="8.5"/>
        <rFont val="Calibri"/>
        <family val="2"/>
        <charset val="204"/>
        <scheme val="minor"/>
      </rPr>
      <t>нижний</t>
    </r>
    <r>
      <rPr>
        <sz val="8.5"/>
        <rFont val="Calibri"/>
        <family val="2"/>
        <charset val="204"/>
        <scheme val="minor"/>
      </rPr>
      <t xml:space="preserve"> - KALE 252 R броненакладка CRIT
</t>
    </r>
    <r>
      <rPr>
        <b/>
        <sz val="8.5"/>
        <rFont val="Calibri"/>
        <family val="2"/>
        <charset val="204"/>
        <scheme val="minor"/>
      </rPr>
      <t>Ручка</t>
    </r>
    <r>
      <rPr>
        <sz val="8.5"/>
        <rFont val="Calibri"/>
        <family val="2"/>
        <charset val="204"/>
        <scheme val="minor"/>
      </rPr>
      <t xml:space="preserve"> Apecs; </t>
    </r>
    <r>
      <rPr>
        <b/>
        <sz val="8.5"/>
        <rFont val="Calibri"/>
        <family val="2"/>
        <charset val="204"/>
        <scheme val="minor"/>
      </rPr>
      <t>Цилиндр</t>
    </r>
    <r>
      <rPr>
        <sz val="8.5"/>
        <rFont val="Calibri"/>
        <family val="2"/>
        <charset val="204"/>
        <scheme val="minor"/>
      </rPr>
      <t xml:space="preserve"> Fuaro 90 сложная П/Р
</t>
    </r>
    <r>
      <rPr>
        <b/>
        <sz val="8.5"/>
        <rFont val="Calibri"/>
        <family val="2"/>
        <charset val="204"/>
        <scheme val="minor"/>
      </rPr>
      <t>Задвижка</t>
    </r>
    <r>
      <rPr>
        <sz val="8.5"/>
        <rFont val="Calibri"/>
        <family val="2"/>
        <charset val="204"/>
        <scheme val="minor"/>
      </rPr>
      <t xml:space="preserve"> Apecs L-0260; </t>
    </r>
    <r>
      <rPr>
        <b/>
        <sz val="8.5"/>
        <rFont val="Calibri"/>
        <family val="2"/>
        <charset val="204"/>
        <scheme val="minor"/>
      </rPr>
      <t>Регулятор притвора:</t>
    </r>
    <r>
      <rPr>
        <sz val="8.5"/>
        <rFont val="Calibri"/>
        <family val="2"/>
        <charset val="204"/>
        <scheme val="minor"/>
      </rPr>
      <t xml:space="preserve"> есть
</t>
    </r>
    <r>
      <rPr>
        <b/>
        <sz val="8.5"/>
        <rFont val="Calibri"/>
        <family val="2"/>
        <charset val="204"/>
        <scheme val="minor"/>
      </rPr>
      <t>Отделка снаружи:</t>
    </r>
    <r>
      <rPr>
        <sz val="8.5"/>
        <rFont val="Calibri"/>
        <family val="2"/>
        <charset val="204"/>
        <scheme val="minor"/>
      </rPr>
      <t xml:space="preserve"> МДФ влагостойкий 16 мм, окрашенный в эмаль полиуретановую.
Цвет "Серо-черный". П-1   </t>
    </r>
    <r>
      <rPr>
        <b/>
        <sz val="8.5"/>
        <rFont val="Calibri"/>
        <family val="2"/>
        <charset val="204"/>
        <scheme val="minor"/>
      </rPr>
      <t>Наличник ЛОГО</t>
    </r>
    <r>
      <rPr>
        <sz val="8.5"/>
        <rFont val="Calibri"/>
        <family val="2"/>
        <charset val="204"/>
        <scheme val="minor"/>
      </rPr>
      <t xml:space="preserve">
</t>
    </r>
    <r>
      <rPr>
        <b/>
        <sz val="8.5"/>
        <rFont val="Calibri"/>
        <family val="2"/>
        <charset val="204"/>
        <scheme val="minor"/>
      </rPr>
      <t>Отделка внутри:</t>
    </r>
    <r>
      <rPr>
        <sz val="8.5"/>
        <rFont val="Calibri"/>
        <family val="2"/>
        <charset val="204"/>
        <scheme val="minor"/>
      </rPr>
      <t xml:space="preserve"> МДФ влагостойкий 16 мм, окрашенный в эмаль полиуретановую. 
Цвет "Слоновая кость", патина золото, лак. П-1
</t>
    </r>
    <r>
      <rPr>
        <b/>
        <sz val="8.5"/>
        <rFont val="Calibri"/>
        <family val="2"/>
        <charset val="204"/>
        <scheme val="minor"/>
      </rPr>
      <t>Металл: Коробка</t>
    </r>
    <r>
      <rPr>
        <sz val="8.5"/>
        <rFont val="Calibri"/>
        <family val="2"/>
        <charset val="204"/>
        <scheme val="minor"/>
      </rPr>
      <t xml:space="preserve"> - 1,5  мм, </t>
    </r>
    <r>
      <rPr>
        <b/>
        <sz val="8.5"/>
        <rFont val="Calibri"/>
        <family val="2"/>
        <charset val="204"/>
        <scheme val="minor"/>
      </rPr>
      <t>Полотно</t>
    </r>
    <r>
      <rPr>
        <sz val="8.5"/>
        <rFont val="Calibri"/>
        <family val="2"/>
        <charset val="204"/>
        <scheme val="minor"/>
      </rPr>
      <t xml:space="preserve"> - 1,5 мм; </t>
    </r>
    <r>
      <rPr>
        <b/>
        <sz val="8.5"/>
        <rFont val="Calibri"/>
        <family val="2"/>
        <charset val="204"/>
        <scheme val="minor"/>
      </rPr>
      <t>Покрытие металла:</t>
    </r>
    <r>
      <rPr>
        <sz val="8.5"/>
        <rFont val="Calibri"/>
        <family val="2"/>
        <charset val="204"/>
        <scheme val="minor"/>
      </rPr>
      <t xml:space="preserve"> полимер муар черный;
</t>
    </r>
    <r>
      <rPr>
        <b/>
        <sz val="8.5"/>
        <rFont val="Calibri"/>
        <family val="2"/>
        <charset val="204"/>
        <scheme val="minor"/>
      </rPr>
      <t>Уплотнитель 3 контура:</t>
    </r>
    <r>
      <rPr>
        <sz val="8.5"/>
        <rFont val="Calibri"/>
        <family val="2"/>
        <charset val="204"/>
        <scheme val="minor"/>
      </rPr>
      <t xml:space="preserve"> Полотно – 2 контура профиль Е, коробка - 1 контур Шлегель
</t>
    </r>
    <r>
      <rPr>
        <b/>
        <sz val="8.5"/>
        <rFont val="Calibri"/>
        <family val="2"/>
        <charset val="204"/>
        <scheme val="minor"/>
      </rPr>
      <t>Утеплитель:</t>
    </r>
    <r>
      <rPr>
        <sz val="8.5"/>
        <rFont val="Calibri"/>
        <family val="2"/>
        <charset val="204"/>
        <scheme val="minor"/>
      </rPr>
      <t xml:space="preserve"> минеральная вата KNAUF                                                                                                                                                        </t>
    </r>
    <r>
      <rPr>
        <b/>
        <sz val="8.5"/>
        <rFont val="Calibri"/>
        <family val="2"/>
        <charset val="204"/>
        <scheme val="minor"/>
      </rPr>
      <t>Возможна установка на улицу.</t>
    </r>
    <r>
      <rPr>
        <sz val="8.5"/>
        <rFont val="Calibri"/>
        <family val="2"/>
        <charset val="204"/>
        <scheme val="minor"/>
      </rPr>
      <t xml:space="preserve"> </t>
    </r>
  </si>
  <si>
    <t>Сорренто 2</t>
  </si>
  <si>
    <t>Отделка снаружи: МДФ влагостойкий 16мм, рис. П-25, Эмаль TSBR 7021 (серая) П-25
Отделка внутри: МДФ  влагостойкий 16мм, рис. П-25, Эмаль RAL 9003 (белая) П-25
Толщина металла: 1,5 мм – коробка, 1,5 мм – полотно
Глубина короба: 134 мм. Толщина полотна: 117 мм.
Цвет покрытия коробки: муар чёрный
Утеплитель: минеральная вата KNAUF
Уплотнитель: 3 контура уплотнения (полотно 2 контура профиль Е, коробка 1 контур Шлегель)
Опции: безмолдинговая, беззазорная: Наличник: прямой 
Замок верхний: Kale 257L, 3 класс
Замок нижний: Kale 252R, 4 класс, броненакладка Apecs, цилиндр  хром.
Ручка: Apecs 0860 хром
Задвижка: Apecs L-0260: Глазок: есть
Размеры: 860х2050 мм, 960х2050 мм.
Подходит для установки на улицу.</t>
  </si>
  <si>
    <r>
      <t xml:space="preserve">Прайс-лист на входные двери </t>
    </r>
    <r>
      <rPr>
        <b/>
        <sz val="11"/>
        <color indexed="64"/>
        <rFont val="Calibri"/>
        <family val="2"/>
        <charset val="204"/>
        <scheme val="minor"/>
      </rPr>
      <t>STALLER Comfort</t>
    </r>
    <r>
      <rPr>
        <sz val="11"/>
        <color indexed="64"/>
        <rFont val="Calibri"/>
        <family val="2"/>
        <charset val="204"/>
        <scheme val="minor"/>
      </rPr>
      <t xml:space="preserve"> </t>
    </r>
    <r>
      <rPr>
        <b/>
        <sz val="11"/>
        <color indexed="64"/>
        <rFont val="Calibri"/>
        <family val="2"/>
        <charset val="204"/>
        <scheme val="minor"/>
      </rPr>
      <t>3К</t>
    </r>
  </si>
  <si>
    <t>Комплектация</t>
  </si>
  <si>
    <t>Фирменнй салон</t>
  </si>
  <si>
    <t>TR1</t>
  </si>
  <si>
    <t>Размеры 860x2050мм, 960x2050мм
верхний Vela V47 + Накладка Intecron чёрный, нижний Vela V42
Броненакладка Intecron чёрный
Цилиндр Avers, Задвижка Intecron чёрный
Ручка Intecron чёрный
Регулятор притвора Есть 
снаружи МДФ 8 мм, ЮП-17, ПВХ Cанд серый
внутри МДФ 8 мм, ЮП-17, ПВХ Санд светлый
Металл Коробка - 1,0 мм, Полотно - 1,0 мм
Покрытие металла Чёрный муар, Уплотнитель 3 контура, 2 петли
Утеплитель Минеральная вата Knauf
Толщина короба 110 мм
Толщина полотна 90 мм</t>
  </si>
  <si>
    <t>TR2</t>
  </si>
  <si>
    <t>Размеры 860x2050мм, 960x2050мм
верхний Vela V47 + Накладка Intecron хром, нижний Vela V42
Броненакладка Intecron хром
Цилиндр Avers, Задвижка Intecron хром
Ручка Intecron хром
Регулятор притвора Есть 
снаружи МДФ 8 мм, ЮП-19, ПВХ Чёрный кварц
внутри МДФ 8 мм, ЮП-15, ПВХ ZB Белый зеркало
Металл Коробка - 1,0 мм, Полотно - 1,0 мм
Покрытие металла Чёрный муар, Уплотнитель 3 контура, 2 петли
Утеплитель Минеральная вата Knauf
Толщина короба 110 мм
Толщина полотна 90 мм</t>
  </si>
  <si>
    <t>TR3</t>
  </si>
  <si>
    <t>Размеры 860x2050мм, 960x2050мм
верхний Vela V47 + Накладка Intecron чёрный, нижний Vela V42
Броненакладка Intecron чёрный
Цилиндр Avers, Задвижка Intecron чёрный
Ручка Intecron чёрный
Регулятор притвора Есть 
снаружи МДФ 8 мм, ЮП-29, ПВХ Грин
внутри МДФ 8 мм, ЮП-18, ПВХ ZB Белый
Металл Коробка - 1,0 мм, Полотно - 1,0 мм
Покрытие металла Чёрный муар, Уплотнитель 3 контура, 2 петли
Утеплитель Минеральная вата Knauf
Толщина короба 110 мм
Толщина полотна 90 мм</t>
  </si>
  <si>
    <t>TR4</t>
  </si>
  <si>
    <t>Размеры 860x2050мм, 960x2050мм
верхний Vela V47 + Накладка Intecron хром, нижний Vela V42
Броненакладка Intecron хром
Цилиндр Avers, Задвижка Intecron хром
Ручка Intecron хром
Регулятор притвора Есть 
снаружи МДФ 8 мм, ЮП-11, ПВХ Графит
внутри МДФ 8 мм, ЮП-11, ПВХ ZB Белый
Металл Коробка - 1,0 мм, Полотно - 1,0 мм
Покрытие металла Чёрный муар, Уплотнитель 3 контура, 2 петли
Утеплитель Минеральная вата Knauf
Толщина короба 110 мм
Толщина полотна 90 мм</t>
  </si>
  <si>
    <t>TR5</t>
  </si>
  <si>
    <t>Размеры 860x2050мм, 960x2050мм
верхний Vela V47 + Накладка Intecron хром, нижний Vela V42
Броненакладка Intecron хром
Цилиндр Avers, Задвижка Intecron хром
Ручка Intecron хром
Регулятор притвора Есть 
снаружи МДФ 8 мм, ЮП-22, ПВХ Грей
внутри МДФ 8 мм, ЮП-6, Экошпон MilkyWhite
Металл Коробка - 1,0 мм, Полотно - 1,0 мм
Покрытие металла Чёрный муар, Уплотнитель 3 контура, 2 петли
Утеплитель Минеральная вата Knauf
Толщина короба 110 мм
Толщина полотна 90 мм</t>
  </si>
  <si>
    <t>Ален</t>
  </si>
  <si>
    <t>Размеры: 860x2050мм, 960x2050мм, беззазорная, безмолдинговая.
Металл: Коробка - 1,0 мм, Полотно - 1,0 мм 
Покрытие: Полимерно-порошковое «Чёрный муар».
Толщина короба: 110 мм : Толщина полотна: 90 мм
Утеплитель: минеральная вата KNAUF
Отделка снаружи: МДФ 8 мм, ЮП-1, Vinorit (Корея), Орех тёмный. 
Отделка внутри: МДФ 8 мм, ЮП-1, ПВХ, ZB белый.
Замок верхний: Fuaro V10/S, Накладки со шторкой, CP
Замок нижний: Fuaro V10/C, Броненакладка накладная, CP
Цилиндр: AJAX (Аякс) : Ручка: Avers 0826-CP
Независимая задвижка: Apecs CP : Глазок: Avers 
Уплотнитель: 3 контура : Петли: 2 шт наружные.
Наличник Прямой. Квартирная</t>
  </si>
  <si>
    <t>Мюнхен</t>
  </si>
  <si>
    <t>Размеры: 860x2050мм, 960x2050мм, беззазорная, безмолдинговая.
Металл: Коробка - 1,0 мм, Полотно - 1,0 мм 
Покрытие: Полимерно-порошковое «Чёрный муар».
Толщина короба: 110 мм : Толщина полотна: 90 мм
Утеплитель: минеральная вата KNAUF
Отделка снаружи: МДФ 8 мм, ЮП-4, ПВХ, Дуб мадейра.
Отделка внутри: МДФ 8 мм, ЮП-5, Экошпон Artic Oak/Stone Oak. 
Замок верхний: Fuaro V10/S, Накладки со шторкой, CP
Замок нижний: Fuaro V10/C, Броненакладка накладная, CP
Цилиндр: AJAX (Аякс) : Ручка: Avers 0826-CP
Независимая задвижка: Apecs CP : Глазок: Avers 
Уплотнитель: 3 контура : Петли: 2 шт наружные.
Наличник Прямой. Квартирная</t>
  </si>
  <si>
    <t>Нойс</t>
  </si>
  <si>
    <t>Размеры: 860x2050мм, 960x2050мм, беззазорная, безмолдинговая.
Металл: Коробка - 1,0 мм, Полотно - 1,0 мм 
Покрытие: Полимерно-порошковое «Чёрный муар».
Толщина короба: 110 мм : Толщина полотна: 90 мм
Утеплитель: минеральная вата KNAUF
Отделка снаружи: МДФ 8 мм, ЮП-11, ПВХ Бетон графит.
Отделка внутри: МДФ 8 мм, ЮП-12, ПВХ Бетон снежный.
Замок верхний: Fuaro V10/S, Накладки со шторкой, CP
Замок нижний: Fuaro V10/C, Броненакладка накладная, CP
Цилиндр: AJAX (Аякс) : Ручка: Avers 0826-CP
Независимая задвижка: Apecs CP : Глазок: Avers 
Уплотнитель: 3 контура : Петли: 2 шт наружные.
Наличник Прямой. Квартирная</t>
  </si>
  <si>
    <t>TR6</t>
  </si>
  <si>
    <t>Размеры 860x2050мм, 960x2050мм
верхний Vela V47 + Накладка Intecron чёрный, нижний Vela V42
Броненакладка Intecron чёрный
Цилиндр Avers, Задвижка Intecron чёрный
Ручка Intecron чёрный
Регулятор притвора Есть 
снаружи МДФ 8 мм, МДФ 8 мм, ЮП-21, ПВХ Чёрный кварц
внутри МДФ 8 мм, ЮП-21, ПВХ ZB Белый
Металл Коробка - 1,0 мм, Полотно - 1,0 мм
Покрытие металла Чёрный муар, Уплотнитель 3 контура, 2 петли
Утеплитель Минеральная вата Knauf
Толщина короба 110 мм
Толщина полотна 90 мм</t>
  </si>
  <si>
    <t>TR7</t>
  </si>
  <si>
    <t>Размеры 860x2050мм, 960x2050мм
верхний Vela V47 + Накладка Intecron чёрный, нижний Vela V42
Броненакладка Intecron чёрный
Цилиндр Avers, Задвижка Intecron чёрный
Ручка Intecron чёрный
Регулятор притвора Есть 
снаружи МДФ 8 мм, ЮП-13, ПВХ Вудлайн чёрный
внутри МДФ 8 мм, ЮП-13, ПВХ Вудлайн белый
Металл Коробка - 1,0 мм, Полотно - 1,0 мм
Покрытие металла Чёрный муар, Уплотнитель 3 контура, 2 петли
Утеплитель Минеральная вата Knauf
Толщина короба 110 мм
Толщина полотна 90 мм</t>
  </si>
  <si>
    <t>TR8</t>
  </si>
  <si>
    <t>Размеры 860x2050мм, 960x2050мм
верхний Vela V47 + Накладка Intecron хром, нижний Vela V42
Броненакладка Intecron хром
Цилиндр Avers, Задвижка Intecron хром
Ручка Intecron хром
Регулятор притвора Есть 
снаружи МДФ 8 мм, ЮП-24, ПВХ Грей
внутри МДФ 8 мм, ЮП-16, ПВХ ZB Белый Зеркало
Металл Коробка - 1,0 мм, Полотно - 1,0 мм
Покрытие металла Чёрный муар, Уплотнитель 3 контура, 2 петли
Утеплитель Минеральная вата Knauf
Толщина короба 110 мм
Толщина полотна 90 мм</t>
  </si>
  <si>
    <t>TR9</t>
  </si>
  <si>
    <t>Размеры 860x2050мм, 960x2050мм
верхний Vela V47 + Накладка Intecron хром, нижний Vela V42
Броненакладка Intecron хром
Цилиндр Avers, Задвижка Intecron хром
Ручка Intecron хром
Регулятор притвора Есть 
снаружи МДФ 8 мм, ЮП-27, ПВХ Бетон тёмный
внутри МДФ 8 мм, ЮП-15, ПВХ Санд светлый Зеркало
Металл Коробка - 1,0 мм, Полотно - 1,0 мм
Покрытие металла Чёрный муар, Уплотнитель 3 контура, 2 петли
Утеплитель Минеральная вата Knauf
Толщина короба 110 мм
Толщина полотна 90 мм</t>
  </si>
  <si>
    <t>TR10</t>
  </si>
  <si>
    <t>Размеры 860x2050мм, 960x2050мм
верхний Vela V47 + Накладка Intecron чёрный, нижний Vela V42
Броненакладка Intecron чёрный
Цилиндр Avers, Задвижка Intecron чёрный
Ручка Intecron чёрный
Регулятор притвора Есть 
снаружи МДФ 8 мм, ЮП-23, ПВХ Грей
внутри МДФ 8 мм, ЮП-28, ПВХ Белый
Металл Коробка - 1,0 мм, Полотно - 1,0 мм
Покрытие металла Чёрный муар, Уплотнитель 3 контура, 2 петли
Утеплитель Минеральная вата Knauf
Толщина короба 110 мм
Толщина полотна 90 мм</t>
  </si>
  <si>
    <t>TR11</t>
  </si>
  <si>
    <t>Размеры 860x2050мм, 960x2050мм
верхний Vela V47 + Накладка Intecron хром, нижний Vela V42
Броненакладка Intecron хром
Цилиндр Avers, Задвижка Intecron хром
Ручка Intecron хром
Регулятор притвора Есть 
снаружи МДФ 8 мм, ЮП-2, ПВХ сандал серый
внутри МДФ 8 мм, ЮП-26, ПВХ ZB Белый
Металл Коробка - 1,0 мм, Полотно - 1,0 мм
Покрытие металла Чёрный муар, Уплотнитель 3 контура, 2 петли
Утеплитель Минеральная вата Knauf
Толщина короба 110 мм
Толщина полотна 90 мм</t>
  </si>
  <si>
    <t>TR12</t>
  </si>
  <si>
    <t>Размеры 860x2050мм, 960x2050мм
верхний Vela V47 + Накладка Intecron хром, нижний Vela V42
Броненакладка Intecron хром
Цилиндр Avers, Задвижка Intecron хром
Ручка Intecron хром
Регулятор притвора Есть 
снаружи МДФ 8 мм, ЮП-6, ПВХ Дуб мадейра
внутри МДФ 8 мм, ЮП-4, ПВХ ZB Белый
Металл Коробка - 1,0 мм, Полотно - 1,0 мм
Покрытие металла Чёрный муар, Уплотнитель 3 контура, 2 петли
Утеплитель Минеральная вата Knauf
Толщина короба 110 мм
Толщина полотна 90 мм</t>
  </si>
  <si>
    <t>TR13</t>
  </si>
  <si>
    <t>Размеры 860x2050мм, 960x2050мм
верхний Vela V47 + Накладка Intecron хром, нижний Vela V42
Броненакладка Intecron хром
Цилиндр Avers, Задвижка Intecron хром
Ручка Intecron хром
Регулятор притвора Есть 
снаружи МДФ 8 мм, ЮП-17, ПВХ Чёрный кварц
внутри МДФ 8 мм, ЮП-15, ПВХ ZB Белый зеркало
Металл Коробка - 1,0 мм, Полотно - 1,0 мм
Покрытие металла Чёрный муар, Уплотнитель 3 контура, 2 петли
Утеплитель Минеральная вата Knauf
Толщина короба 110 мм
Толщина полотна 90 мм</t>
  </si>
  <si>
    <t>TR14</t>
  </si>
  <si>
    <t>Размеры 860x2050мм, 960x2050мм
верхний Vela V47 + Накладка Intecron чёрный, нижний Vela V42
Броненакладка Intecron чёрный
Цилиндр Avers, Задвижка Intecron чёрный
Ручка Intecron чёрный
Регулятор притвора Есть 
снаружи МДФ 8 мм, ЮП-20, ПВХ Cанд тёмный
внутри МДФ 8 мм, ЮП-25, ПВХ Бетон снежный
Металл Коробка - 1,0 мм, Полотно - 1,0 мм
Покрытие металла Чёрный муар, Уплотнитель 3 контура, 2 петли
Утеплитель Минеральная вата Knauf
Толщина короба 110 мм
Толщина полотна 90 мм</t>
  </si>
  <si>
    <t>TR15</t>
  </si>
  <si>
    <t>Размеры 860x2050мм, 960x2050мм
верхний Vela V47 + Накладка Intecron хром, нижний Vela V42
Броненакладка Intecron хром
Цилиндр Avers, Задвижка Intecron хром
Ручка Intecron хром
Регулятор притвора Есть 
снаружи МДФ 8 мм, ЮП-13, ПВХ Венге чёрный
внутри МДФ 8 мм, ЮП-4, Экошпон Artic Oak
Металл Коробка - 1,0 мм, Полотно - 1,0 мм
Покрытие металла Чёрный муар, Уплотнитель 3 контура, 2 петли
Утеплитель Минеральная вата Knauf
Толщина короба 110 мм
Толщина полотна 90 мм</t>
  </si>
  <si>
    <t>Берлин</t>
  </si>
  <si>
    <t>Размеры: 860x2050мм, 960x2050мм, беззазорная, безмолдинговая.
Металл: Коробка - 1,0 мм, Полотно - 1,0 мм 
Покрытие: Полимерно-порошковое «Чёрный муар».
Толщина короба: 110 мм : Толщина полотна: 90 мм
Утеплитель: минеральная вата KNAUF
Отделка снаружи: МДФ 8 мм, ЮП-3, ПВХ, Верона графит.
Отделка внутри: МДФ 8 мм, ЮП-13, ПВХ, ZB белый.
Замок верхний: Fuaro V10/S, Накладки со шторкой, CP
Замок нижний: Fuaro V10/C, Броненакладка накладная, CP
Цилиндр: AJAX (Аякс) : Ручка: Avers 0826-CP
Независимая задвижка: Apecs CP : Глазок: Avers 
Уплотнитель: 3 контура : Петли: 2 шт наружные.
Наличник Прямой. Квартирная</t>
  </si>
  <si>
    <t>Бавария</t>
  </si>
  <si>
    <t>Размеры: 860x2050мм, 960x2050мм, беззазорная, безмолдинговая.
Металл: Коробка - 1,0 мм, Полотно - 1,0 мм 
Покрытие: Полимерно- порошковое «Чёрный муар»
Толщина короба: 108 мм : Толщина полотна: 75 мм
Утеплитель: минеральная вата KNAUF
Отделка снаружи: МДФ 8 мм, ЮП-2, Vinorit (Корея), Орех тёмный. 
Отделка внутри: МДФ 8 мм, ЮП-2, ПВХ, ZB белый.
Замок верхний: Fuaro V10/S, Накладки со шторкой, CP
Замок нижний: Fuaro V10/C, Броненакладка накладная, CP
Цилиндр: AJAX (Аякс) : Ручка: Avers 0826-CP
Независимая задвижка: Apecs CP : Глазок: Avers 
Уплотнитель: 3 контура : Петли: 2 шт наружные.
Наличник Прямой. Квартирная</t>
  </si>
  <si>
    <t>Ганновер</t>
  </si>
  <si>
    <t>Размеры: 860x2050мм, 960x2050мм, беззазорная, безмолдинговая.
Металл: Коробка - 1,0 мм, Полотно - 1,0 мм 
Покрытие: Полимерно-порошковое «Чёрный муар».
Толщина короба: 110 мм : Толщина полотна: 90 мм
Утеплитель: минеральная вата KNAUF
Отделка снаружи: МДФ 8 мм, ЮП-7, ПВХ Дуб йорк серый. 
Отделка внутри: МДФ 8 мм, ЮП-10, Экошпон Bianco P.
Замок верхний: Fuaro V10/S, Накладки со шторкой, CP
Замок нижний: Fuaro V10/C, Броненакладка накладная, CP
Цилиндр: AJAX (Аякс) : Ручка: Avers 0826-CP
Независимая задвижка: Apecs CP : Глазок: Avers 
Уплотнитель: 3 контура : Петли: 2 шт наружные.
Наличник Прямой. Квартирная</t>
  </si>
  <si>
    <t>Баден</t>
  </si>
  <si>
    <t>Размеры: 860x2050мм, 960x2050мм, беззазорная, безмолдинговая.
Металл: Коробка - 1,0 мм, Полотно - 1,0 мм 
Покрытие: Полимерно-порошковое «Чёрный муар».
Толщина короба: 110 мм : Толщина полотна: 90 мм
Утеплитель: минеральная вата KNAUF
Отделка снаружи: МДФ 8 мм, ЮП-14, ПВХ Дуб модена.
Отделка внутри: МДФ 8 мм, ЮП-4, Экошпон Artic Oak.
Замок верхний: Fuaro V10/S, Накладки со шторкой, CP
Замок нижний: Fuaro V10/C, Броненакладка накладная, CP
Цилиндр: AJAX (Аякс) : Ручка: Avers 0826-CP
Независимая задвижка: Apecs CP : Глазок: Avers 
Уплотнитель: 3 контура : Петли: 2 шт наружные.
Наличник Прямой. Квартирная</t>
  </si>
  <si>
    <t>Марбург</t>
  </si>
  <si>
    <t>Размеры: 860x2050мм, 960x2050мм, беззазорная, безмолдинговая.
Металл: Коробка - 1,0 мм, Полотно - 1,0 мм 
Покрытие: Полимерно-порошковое «Чёрный муар».
Толщина короба: 110 мм : Толщина полотна: 90 мм
Утеплитель: минеральная вата KNAUF
Отделка снаружи: МДФ 8 мм, ЮП-8, ПВХ, Верона графит.
Отделка внутри: МДФ 8 мм, ЮП-13, ПВХ, Верона бьянко.
Замок верхний: Fuaro V10/S, Накладки со шторкой, CP
Замок нижний: Fuaro V10/C, Броненакладка накладная, CP
Цилиндр: AJAX (Аякс) : Ручка: Avers 0826-CP
Независимая задвижка: Apecs CP : Глазок: Avers 
Уплотнитель: 3 контура : Петли: 2 шт наружные.
Наличник Прямой. Квартирная</t>
  </si>
  <si>
    <t>Штутгард</t>
  </si>
  <si>
    <t>Размеры: 860x2050мм, 960x2050мм, беззазорная, безмолдинговая.
Металл: Коробка - 1,0 мм, Полотно - 1,0 мм 
Покрытие: Полимерно-порошковое «Чёрный муар».
Толщина короба: 110 мм : Толщина полотна: 90 мм
Утеплитель: минеральная вата KNAUF
Отделка снаружи: МДФ 8 мм, ЮП-9, ПВХ Дуб мадейра.
Отделка внутри: МДФ 8 мм, ЮП-6, ПВХ Дуб шале седой. 
Замок верхний: Fuaro V10/S, Накладки со шторкой, CP
Замок нижний: Fuaro V10/C, Броненакладка накладная, CP
Цилиндр: AJAX (Аякс) : Ручка: Avers 0826-CP
Независимая задвижка: Apecs CP : Глазок: Avers 
Уплотнитель: 3 контура : Петли: 2 шт наружные.
Наличник Прямой. Квартирная</t>
  </si>
  <si>
    <t>TR16</t>
  </si>
  <si>
    <t>Размерный ряд: 860x2050 мм, 960x2050 мм.
Эксплуатация: Уличная. беззазорное исполнение. 
Покрытие металла: порошково-полимерное «Чёрный муар». 
Снаружи: МДФ влагостойкий 10 мм, ЮП-13, покрытиеэмаль TSBR 7021 черно-серая.
Внутри: МДФ влагостойкий 10 мм, ЮП-13, ПВХ ZB   Белый. 
Толщина металла (полотно/коробка): 1,0/ 1,0 мм. 
Глубина короба: 110 мм. Толщина полотна: 90 мм.
Внутреннее наполнение: минеральная вата Knauf.
Цилиндровый замок:FuaroV10/S + броненакладка Intecron хром. 
Сувальдный замок: FuaroV10/C + декоративная накладка Intecron хром 
Цилиндр: Avers. Уплотнитель: 3 контура
Ручка: Intecron хром. Глазок квадрат хром.
Механизм регулировки притвора. Петли на упорных подшипниках, 2 шт. Противосъёмные ригели, 2 шт. Ночная задвижка.</t>
  </si>
  <si>
    <t>TR17</t>
  </si>
  <si>
    <t>Размерный ряд: 860x2050 мм, 960x2050 мм.
Эксплуатация: Уличная. беззазорное исполнение. 
Покрытие металла: порошково-полимерное «Букле чёрный». 
Снаружи: порошково-полимерное «Букле чёрный».
Внутри отделка: МДФ влагостойкий 10 мм, ЮП-13, экошпон Artic Oak. 
Толщина металла (полотно/коробка): 1,2/ 1,2 мм.
Глубина короба: 110 мм. Толщина полотна: 90 мм.
Внутреннее наполнение: минеральная вата Knauf.
Уплотнитель: 3 контура. Глазок квадрат хром
Цилиндровый замок:FuaroV10/S + броненакладка Intecron хром. 
Сувальдный замок: FuaroV10/C + декоративная накладка Intecron хром 
Цилиндр: Avers. Ручка: TOR квадрат, хром. Глазок квадрат хром. 
Механизм регулировки притвора. Петли на упорных подшипниках, 2 шт. Противосъёмные ригели, 2 шт.Ночная задвижка.</t>
  </si>
  <si>
    <t>Кельн</t>
  </si>
  <si>
    <t>Размеры: 860x2050мм, 960x2050мм. R/L
Металл: Коробка - 1,2 мм, Полотно - 1,2 мм 
Покрытие: Полимерно-порошковое «Букле чёрный» 
Толщина короба: 110 мм : Толщина полотна: 90 мм
Утеплитель: Минеральная вата KNAUF 
Отделка снаружи:  Полимерно-порошковое «Букле чёрный». 
Отделка внутри: МДФ 8 мм, ЮП-6, Дуб шале снежный.
Замок верхний: Fuaro V10/S, Накладки со шторкой, CP
Замок нижний: Fuaro V10/C, Броненакладка накладная, CP
Цилиндр: AJAX (Аякс) : Ручка: Avers 0826-CP
Независимая задвижка: Apecs CP : Глазок: Avers 
Уплотнитель: 3 контура : Петли: 2 шт наружные.
Наличник Прямой. Уличная</t>
  </si>
  <si>
    <t>Дрезден</t>
  </si>
  <si>
    <t>Размеры: 860x2050мм, 960x2050мм, беззазорная, безмолдинговая.
Металл: Коробка - 1,2 мм, Полотно - 1,2 мм.
Толщина короба: 110 мм : Толщина полотна: 90 мм
Утеплитель: минеральная вата KNAUF
Отделка снаружи: Полимерно-порошковое «Букле чёрный». 
Отделка внутри: МДФ 8 мм, ЮП-2, ПВХ ZB белый.
Замок верхний: Fuaro V10/S, Накладки со шторкой, CP
Замок нижний: Fuaro V10/C, Броненакладка накладная, CP
Цилиндр: AJAX (Аякс) : Ручка: Avers 0826-CP
Независимая задвижка: Apecs CP : Глазок: Avers 
Уплотнитель: 3 контура : Петли: 2 шт наружные.
Наличник Прямой. Уличная</t>
  </si>
  <si>
    <t>Гамбург</t>
  </si>
  <si>
    <t>Размеры: 860x2050мм, 960x2050мм, беззазорная, безмолдинговая.
Металл: Коробка - 1,2 мм, Полотно - 1,2 мм 
Покрытие: Полимерно-порошковое «Букле чёрный».  
Толщина короба: 110 мм : Толщина полотна: 90 мм
утеплитель: минеральная вата KNAUF
Отделка снаружи: Полимерно-порошковое «Букле чёрный». 
Отделка внутри: МДФ 8 мм, ЮП-4, Экошпон, Stone Oak.
Замок верхний: Fuaro V10/S, Накладки со шторкой, CP
Замок нижний: Fuaro V10/C, Броненакладка накладная, CP
Цилиндр: AJAX (Аякс) : Ручка: Avers 0826-CP
Независимая задвижка: Apecs CP : Глазок: Avers 
Уплотнитель: 3 контура : Петли: 2 шт наружные.
Наличник Прямой. Уличная</t>
  </si>
  <si>
    <t xml:space="preserve">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</si>
  <si>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r>
      <t xml:space="preserve">Прайс-лист на входные двери </t>
    </r>
    <r>
      <rPr>
        <b/>
        <sz val="11"/>
        <rFont val="Calibri"/>
        <family val="2"/>
        <charset val="204"/>
        <scheme val="minor"/>
      </rPr>
      <t>STALLER</t>
    </r>
    <r>
      <rPr>
        <sz val="11"/>
        <rFont val="Calibri"/>
        <family val="2"/>
        <charset val="204"/>
        <scheme val="minor"/>
      </rPr>
      <t xml:space="preserve"> со стеклопакетом</t>
    </r>
  </si>
  <si>
    <t>Лацио</t>
  </si>
  <si>
    <r>
      <rPr>
        <b/>
        <sz val="8.5"/>
        <rFont val="Calibri"/>
        <family val="2"/>
        <charset val="204"/>
        <scheme val="minor"/>
      </rPr>
      <t>Размеры:</t>
    </r>
    <r>
      <rPr>
        <sz val="8.5"/>
        <rFont val="Calibri"/>
        <family val="2"/>
        <charset val="204"/>
        <scheme val="minor"/>
      </rPr>
      <t xml:space="preserve"> 880x2050мм , 960x2050мм
</t>
    </r>
    <r>
      <rPr>
        <b/>
        <sz val="8.5"/>
        <rFont val="Calibri"/>
        <family val="2"/>
        <charset val="204"/>
        <scheme val="minor"/>
      </rPr>
      <t>Замки:</t>
    </r>
    <r>
      <rPr>
        <sz val="8.5"/>
        <rFont val="Calibri"/>
        <family val="2"/>
        <charset val="204"/>
        <scheme val="minor"/>
      </rPr>
      <t xml:space="preserve"> </t>
    </r>
    <r>
      <rPr>
        <b/>
        <sz val="8.5"/>
        <rFont val="Calibri"/>
        <family val="2"/>
        <charset val="204"/>
        <scheme val="minor"/>
      </rPr>
      <t>верхний</t>
    </r>
    <r>
      <rPr>
        <sz val="8.5"/>
        <rFont val="Calibri"/>
        <family val="2"/>
        <charset val="204"/>
        <scheme val="minor"/>
      </rPr>
      <t xml:space="preserve"> - KALE 257 сувальдный, </t>
    </r>
    <r>
      <rPr>
        <b/>
        <sz val="8.5"/>
        <rFont val="Calibri"/>
        <family val="2"/>
        <charset val="204"/>
        <scheme val="minor"/>
      </rPr>
      <t>нижний</t>
    </r>
    <r>
      <rPr>
        <sz val="8.5"/>
        <rFont val="Calibri"/>
        <family val="2"/>
        <charset val="204"/>
        <scheme val="minor"/>
      </rPr>
      <t xml:space="preserve"> - KALE 252 R броненакладка CRIT
</t>
    </r>
    <r>
      <rPr>
        <b/>
        <sz val="8.5"/>
        <rFont val="Calibri"/>
        <family val="2"/>
        <charset val="204"/>
        <scheme val="minor"/>
      </rPr>
      <t>Ручка</t>
    </r>
    <r>
      <rPr>
        <sz val="8.5"/>
        <rFont val="Calibri"/>
        <family val="2"/>
        <charset val="204"/>
        <scheme val="minor"/>
      </rPr>
      <t xml:space="preserve"> Apecs, цвет бронза; </t>
    </r>
    <r>
      <rPr>
        <b/>
        <sz val="8.5"/>
        <rFont val="Calibri"/>
        <family val="2"/>
        <charset val="204"/>
        <scheme val="minor"/>
      </rPr>
      <t>Цилиндр</t>
    </r>
    <r>
      <rPr>
        <sz val="8.5"/>
        <rFont val="Calibri"/>
        <family val="2"/>
        <charset val="204"/>
        <scheme val="minor"/>
      </rPr>
      <t xml:space="preserve"> Fuaro 90 сложная П/Р
</t>
    </r>
    <r>
      <rPr>
        <b/>
        <sz val="8.5"/>
        <rFont val="Calibri"/>
        <family val="2"/>
        <charset val="204"/>
        <scheme val="minor"/>
      </rPr>
      <t>Задвижка</t>
    </r>
    <r>
      <rPr>
        <sz val="8.5"/>
        <rFont val="Calibri"/>
        <family val="2"/>
        <charset val="204"/>
        <scheme val="minor"/>
      </rPr>
      <t xml:space="preserve"> Apecs L-0260; </t>
    </r>
    <r>
      <rPr>
        <b/>
        <sz val="8.5"/>
        <rFont val="Calibri"/>
        <family val="2"/>
        <charset val="204"/>
        <scheme val="minor"/>
      </rPr>
      <t>Регулятор притвора:</t>
    </r>
    <r>
      <rPr>
        <sz val="8.5"/>
        <rFont val="Calibri"/>
        <family val="2"/>
        <charset val="204"/>
        <scheme val="minor"/>
      </rPr>
      <t xml:space="preserve"> есть
</t>
    </r>
    <r>
      <rPr>
        <b/>
        <sz val="8.5"/>
        <rFont val="Calibri"/>
        <family val="2"/>
        <charset val="204"/>
        <scheme val="minor"/>
      </rPr>
      <t>Отделка снаружи:</t>
    </r>
    <r>
      <rPr>
        <sz val="8.5"/>
        <rFont val="Calibri"/>
        <family val="2"/>
        <charset val="204"/>
        <scheme val="minor"/>
      </rPr>
      <t xml:space="preserve"> МДФ влагостойкий 16 мм, Покрытие: пленка Винорит (Корея). 
Цвет "Дуб золотой", патина черная. </t>
    </r>
    <r>
      <rPr>
        <b/>
        <sz val="8.5"/>
        <rFont val="Calibri"/>
        <family val="2"/>
        <charset val="204"/>
        <scheme val="minor"/>
      </rPr>
      <t xml:space="preserve">Наличник ЛОГО </t>
    </r>
    <r>
      <rPr>
        <sz val="8.5"/>
        <rFont val="Calibri"/>
        <family val="2"/>
        <charset val="204"/>
        <scheme val="minor"/>
      </rPr>
      <t xml:space="preserve">ХФ-31 (окно)
</t>
    </r>
    <r>
      <rPr>
        <b/>
        <sz val="8.5"/>
        <rFont val="Calibri"/>
        <family val="2"/>
        <charset val="204"/>
        <scheme val="minor"/>
      </rPr>
      <t>Отделка внутри:</t>
    </r>
    <r>
      <rPr>
        <sz val="8.5"/>
        <rFont val="Calibri"/>
        <family val="2"/>
        <charset val="204"/>
        <scheme val="minor"/>
      </rPr>
      <t xml:space="preserve"> МДФ влагостойкий 16 мм, Покрытие: пленка Винорит (Корея). 
Цвет "Дуб золотой", патина черная. О-Е (окно)
</t>
    </r>
    <r>
      <rPr>
        <b/>
        <sz val="8.5"/>
        <rFont val="Calibri"/>
        <family val="2"/>
        <charset val="204"/>
        <scheme val="minor"/>
      </rPr>
      <t>Металл: Коробка</t>
    </r>
    <r>
      <rPr>
        <sz val="8.5"/>
        <rFont val="Calibri"/>
        <family val="2"/>
        <charset val="204"/>
        <scheme val="minor"/>
      </rPr>
      <t xml:space="preserve"> - 1,5  мм, </t>
    </r>
    <r>
      <rPr>
        <b/>
        <sz val="8.5"/>
        <rFont val="Calibri"/>
        <family val="2"/>
        <charset val="204"/>
        <scheme val="minor"/>
      </rPr>
      <t>Полотно</t>
    </r>
    <r>
      <rPr>
        <sz val="8.5"/>
        <rFont val="Calibri"/>
        <family val="2"/>
        <charset val="204"/>
        <scheme val="minor"/>
      </rPr>
      <t xml:space="preserve"> - 1,5 мм; </t>
    </r>
    <r>
      <rPr>
        <b/>
        <sz val="8.5"/>
        <rFont val="Calibri"/>
        <family val="2"/>
        <charset val="204"/>
        <scheme val="minor"/>
      </rPr>
      <t>Покрытие металла:</t>
    </r>
    <r>
      <rPr>
        <sz val="8.5"/>
        <rFont val="Calibri"/>
        <family val="2"/>
        <charset val="204"/>
        <scheme val="minor"/>
      </rPr>
      <t xml:space="preserve"> полимер муар черный;
</t>
    </r>
    <r>
      <rPr>
        <b/>
        <sz val="8.5"/>
        <rFont val="Calibri"/>
        <family val="2"/>
        <charset val="204"/>
        <scheme val="minor"/>
      </rPr>
      <t>Уплотнитель 3 контура:</t>
    </r>
    <r>
      <rPr>
        <sz val="8.5"/>
        <rFont val="Calibri"/>
        <family val="2"/>
        <charset val="204"/>
        <scheme val="minor"/>
      </rPr>
      <t xml:space="preserve"> Полотно – 2 контура профиль Е, коробка - 1 контур Шлегель
</t>
    </r>
    <r>
      <rPr>
        <b/>
        <sz val="8.5"/>
        <rFont val="Calibri"/>
        <family val="2"/>
        <charset val="204"/>
        <scheme val="minor"/>
      </rPr>
      <t>Утеплитель:</t>
    </r>
    <r>
      <rPr>
        <sz val="8.5"/>
        <rFont val="Calibri"/>
        <family val="2"/>
        <charset val="204"/>
        <scheme val="minor"/>
      </rPr>
      <t xml:space="preserve"> минеральная вата KNAUF </t>
    </r>
    <r>
      <rPr>
        <b/>
        <sz val="8.5"/>
        <rFont val="Calibri"/>
        <family val="2"/>
        <charset val="204"/>
        <scheme val="minor"/>
      </rPr>
      <t xml:space="preserve">Возможна установка на улицу. </t>
    </r>
    <r>
      <rPr>
        <sz val="8.5"/>
        <rFont val="Calibri"/>
        <family val="2"/>
        <charset val="204"/>
        <scheme val="minor"/>
      </rPr>
      <t xml:space="preserve"> </t>
    </r>
  </si>
  <si>
    <t xml:space="preserve">Полония </t>
  </si>
  <si>
    <r>
      <t xml:space="preserve">Отделка снаружи: </t>
    </r>
    <r>
      <rPr>
        <sz val="8"/>
        <color theme="1"/>
        <rFont val="Calibri"/>
        <family val="2"/>
        <charset val="204"/>
        <scheme val="minor"/>
      </rPr>
      <t>МДФ влагостойкий 16мм, Эмаль TSBR 7021 (серая) О-П (окно)</t>
    </r>
    <r>
      <rPr>
        <b/>
        <sz val="8"/>
        <color theme="1"/>
        <rFont val="Calibri"/>
        <family val="2"/>
        <charset val="204"/>
        <scheme val="minor"/>
      </rPr>
      <t xml:space="preserve">
Отделка внутри: </t>
    </r>
    <r>
      <rPr>
        <sz val="8"/>
        <color theme="1"/>
        <rFont val="Calibri"/>
        <family val="2"/>
        <charset val="204"/>
        <scheme val="minor"/>
      </rPr>
      <t>МДФ  влагостойкий 16мм, Эмаль RAL 9003 (белая) О-П (окно)</t>
    </r>
    <r>
      <rPr>
        <b/>
        <sz val="8"/>
        <color theme="1"/>
        <rFont val="Calibri"/>
        <family val="2"/>
        <charset val="204"/>
        <scheme val="minor"/>
      </rPr>
      <t xml:space="preserve">
Толщина металла: 1,5 мм – коробка, 1,5 мм – полотно
Цвет покрытия коробки: </t>
    </r>
    <r>
      <rPr>
        <sz val="8"/>
        <color theme="1"/>
        <rFont val="Calibri"/>
        <family val="2"/>
        <charset val="204"/>
        <scheme val="minor"/>
      </rPr>
      <t>муар чёрный</t>
    </r>
    <r>
      <rPr>
        <b/>
        <sz val="8"/>
        <color theme="1"/>
        <rFont val="Calibri"/>
        <family val="2"/>
        <charset val="204"/>
        <scheme val="minor"/>
      </rPr>
      <t xml:space="preserve">
Утеплитель: </t>
    </r>
    <r>
      <rPr>
        <sz val="8"/>
        <color theme="1"/>
        <rFont val="Calibri"/>
        <family val="2"/>
        <charset val="204"/>
        <scheme val="minor"/>
      </rPr>
      <t>минеральная вата KNAUF</t>
    </r>
    <r>
      <rPr>
        <b/>
        <sz val="8"/>
        <color theme="1"/>
        <rFont val="Calibri"/>
        <family val="2"/>
        <charset val="204"/>
        <scheme val="minor"/>
      </rPr>
      <t xml:space="preserve">
Уплотнитель: </t>
    </r>
    <r>
      <rPr>
        <sz val="8"/>
        <color theme="1"/>
        <rFont val="Calibri"/>
        <family val="2"/>
        <charset val="204"/>
        <scheme val="minor"/>
      </rPr>
      <t>3 контура уплотнения (полотно 2 контура профиль Е, коробка 1 контур Шлегель)</t>
    </r>
    <r>
      <rPr>
        <b/>
        <sz val="8"/>
        <color theme="1"/>
        <rFont val="Calibri"/>
        <family val="2"/>
        <charset val="204"/>
        <scheme val="minor"/>
      </rPr>
      <t xml:space="preserve">
Опции: </t>
    </r>
    <r>
      <rPr>
        <sz val="8"/>
        <color theme="1"/>
        <rFont val="Calibri"/>
        <family val="2"/>
        <charset val="204"/>
        <scheme val="minor"/>
      </rPr>
      <t>безмолдинговая, беззазорная, стеклопакет П (без ковки).</t>
    </r>
    <r>
      <rPr>
        <b/>
        <sz val="8"/>
        <color theme="1"/>
        <rFont val="Calibri"/>
        <family val="2"/>
        <charset val="204"/>
        <scheme val="minor"/>
      </rPr>
      <t xml:space="preserve">
Наличник:</t>
    </r>
    <r>
      <rPr>
        <sz val="8"/>
        <color theme="1"/>
        <rFont val="Calibri"/>
        <family val="2"/>
        <charset val="204"/>
        <scheme val="minor"/>
      </rPr>
      <t xml:space="preserve"> прямой</t>
    </r>
    <r>
      <rPr>
        <b/>
        <sz val="8"/>
        <color theme="1"/>
        <rFont val="Calibri"/>
        <family val="2"/>
        <charset val="204"/>
        <scheme val="minor"/>
      </rPr>
      <t xml:space="preserve">
Замок верхний: </t>
    </r>
    <r>
      <rPr>
        <sz val="8"/>
        <color theme="1"/>
        <rFont val="Calibri"/>
        <family val="2"/>
        <charset val="204"/>
        <scheme val="minor"/>
      </rPr>
      <t>Kale 257L, 3 класс</t>
    </r>
    <r>
      <rPr>
        <b/>
        <sz val="8"/>
        <color theme="1"/>
        <rFont val="Calibri"/>
        <family val="2"/>
        <charset val="204"/>
        <scheme val="minor"/>
      </rPr>
      <t xml:space="preserve">
Замок нижний: </t>
    </r>
    <r>
      <rPr>
        <sz val="8"/>
        <color theme="1"/>
        <rFont val="Calibri"/>
        <family val="2"/>
        <charset val="204"/>
        <scheme val="minor"/>
      </rPr>
      <t>Kale 252R, 4 класс, броненакладка Apecs, цилиндр Dorma хром</t>
    </r>
    <r>
      <rPr>
        <b/>
        <sz val="8"/>
        <color theme="1"/>
        <rFont val="Calibri"/>
        <family val="2"/>
        <charset val="204"/>
        <scheme val="minor"/>
      </rPr>
      <t xml:space="preserve">
Ручка:</t>
    </r>
    <r>
      <rPr>
        <sz val="8"/>
        <color theme="1"/>
        <rFont val="Calibri"/>
        <family val="2"/>
        <charset val="204"/>
        <scheme val="minor"/>
      </rPr>
      <t xml:space="preserve"> Forma 072-16E хром:</t>
    </r>
    <r>
      <rPr>
        <b/>
        <sz val="8"/>
        <color theme="1"/>
        <rFont val="Calibri"/>
        <family val="2"/>
        <charset val="204"/>
        <scheme val="minor"/>
      </rPr>
      <t xml:space="preserve"> Задвижка: Apecs L-0260: Глазок: нет
Размеры: </t>
    </r>
    <r>
      <rPr>
        <sz val="8"/>
        <color theme="1"/>
        <rFont val="Calibri"/>
        <family val="2"/>
        <charset val="204"/>
        <scheme val="minor"/>
      </rPr>
      <t>880х2050 мм, 960х2050 мм.</t>
    </r>
    <r>
      <rPr>
        <b/>
        <sz val="8"/>
        <color theme="1"/>
        <rFont val="Calibri"/>
        <family val="2"/>
        <charset val="204"/>
        <scheme val="minor"/>
      </rPr>
      <t xml:space="preserve">
Подходит для установки на улицу.</t>
    </r>
  </si>
  <si>
    <t>Юта 1</t>
  </si>
  <si>
    <r>
      <t>Отделка снаружи:</t>
    </r>
    <r>
      <rPr>
        <sz val="8"/>
        <color theme="1"/>
        <rFont val="Calibri"/>
        <family val="2"/>
        <charset val="204"/>
        <scheme val="minor"/>
      </rPr>
      <t xml:space="preserve"> МДФ влагостойкий 16мм, стеклопакет, Эмаль TSBR 7021 (серая). П-55(окно)</t>
    </r>
    <r>
      <rPr>
        <b/>
        <sz val="8"/>
        <color theme="1"/>
        <rFont val="Calibri"/>
        <family val="2"/>
        <charset val="204"/>
        <scheme val="minor"/>
      </rPr>
      <t xml:space="preserve">
Отделка внутри: </t>
    </r>
    <r>
      <rPr>
        <sz val="8"/>
        <color theme="1"/>
        <rFont val="Calibri"/>
        <family val="2"/>
        <charset val="204"/>
        <scheme val="minor"/>
      </rPr>
      <t>МДФ  влагостойкий 16мм, Эмаль RAL 9003 (белая). П-58 (окно)</t>
    </r>
    <r>
      <rPr>
        <b/>
        <sz val="8"/>
        <color theme="1"/>
        <rFont val="Calibri"/>
        <family val="2"/>
        <charset val="204"/>
        <scheme val="minor"/>
      </rPr>
      <t xml:space="preserve">
Толщина металла: 1,5 мм – коробка, 1,5 мм – полотно
Цвет покрытия коробки: </t>
    </r>
    <r>
      <rPr>
        <sz val="8"/>
        <color theme="1"/>
        <rFont val="Calibri"/>
        <family val="2"/>
        <charset val="204"/>
        <scheme val="minor"/>
      </rPr>
      <t>муар чёрный</t>
    </r>
    <r>
      <rPr>
        <b/>
        <sz val="8"/>
        <color theme="1"/>
        <rFont val="Calibri"/>
        <family val="2"/>
        <charset val="204"/>
        <scheme val="minor"/>
      </rPr>
      <t xml:space="preserve">
Утеплитель: </t>
    </r>
    <r>
      <rPr>
        <sz val="8"/>
        <color theme="1"/>
        <rFont val="Calibri"/>
        <family val="2"/>
        <charset val="204"/>
        <scheme val="minor"/>
      </rPr>
      <t>минеральная вата KNAUF</t>
    </r>
    <r>
      <rPr>
        <b/>
        <sz val="8"/>
        <color theme="1"/>
        <rFont val="Calibri"/>
        <family val="2"/>
        <charset val="204"/>
        <scheme val="minor"/>
      </rPr>
      <t xml:space="preserve">
Уплотнитель: </t>
    </r>
    <r>
      <rPr>
        <sz val="8"/>
        <color theme="1"/>
        <rFont val="Calibri"/>
        <family val="2"/>
        <charset val="204"/>
        <scheme val="minor"/>
      </rPr>
      <t>3 контура уплотнения (полотно 2 контура профиль Е, коробка 1 контур Шлегель)</t>
    </r>
    <r>
      <rPr>
        <b/>
        <sz val="8"/>
        <color theme="1"/>
        <rFont val="Calibri"/>
        <family val="2"/>
        <charset val="204"/>
        <scheme val="minor"/>
      </rPr>
      <t xml:space="preserve">
Опции: </t>
    </r>
    <r>
      <rPr>
        <sz val="8"/>
        <color theme="1"/>
        <rFont val="Calibri"/>
        <family val="2"/>
        <charset val="204"/>
        <scheme val="minor"/>
      </rPr>
      <t>безмолдинговая, беззазорная, стеклопакет ЭТ (без ковки, тонированный):</t>
    </r>
    <r>
      <rPr>
        <b/>
        <sz val="8"/>
        <color theme="1"/>
        <rFont val="Calibri"/>
        <family val="2"/>
        <charset val="204"/>
        <scheme val="minor"/>
      </rPr>
      <t xml:space="preserve"> Наличник: прямой
Замок верхний: </t>
    </r>
    <r>
      <rPr>
        <sz val="8"/>
        <color theme="1"/>
        <rFont val="Calibri"/>
        <family val="2"/>
        <charset val="204"/>
        <scheme val="minor"/>
      </rPr>
      <t>Kale 257L, 3 класс</t>
    </r>
    <r>
      <rPr>
        <b/>
        <sz val="8"/>
        <color theme="1"/>
        <rFont val="Calibri"/>
        <family val="2"/>
        <charset val="204"/>
        <scheme val="minor"/>
      </rPr>
      <t xml:space="preserve">
Замок нижний: </t>
    </r>
    <r>
      <rPr>
        <sz val="8"/>
        <color theme="1"/>
        <rFont val="Calibri"/>
        <family val="2"/>
        <charset val="204"/>
        <scheme val="minor"/>
      </rPr>
      <t>Kale 252R, 4 класс, броненакладка Apecs, цилиндр Dorma хром</t>
    </r>
    <r>
      <rPr>
        <b/>
        <sz val="8"/>
        <color theme="1"/>
        <rFont val="Calibri"/>
        <family val="2"/>
        <charset val="204"/>
        <scheme val="minor"/>
      </rPr>
      <t xml:space="preserve">
Ручка: </t>
    </r>
    <r>
      <rPr>
        <sz val="8"/>
        <color theme="1"/>
        <rFont val="Calibri"/>
        <family val="2"/>
        <charset val="204"/>
        <scheme val="minor"/>
      </rPr>
      <t>Fuaro</t>
    </r>
    <r>
      <rPr>
        <b/>
        <sz val="8"/>
        <color theme="1"/>
        <rFont val="Calibri"/>
        <family val="2"/>
        <charset val="204"/>
        <scheme val="minor"/>
      </rPr>
      <t xml:space="preserve"> </t>
    </r>
    <r>
      <rPr>
        <sz val="8"/>
        <color theme="1"/>
        <rFont val="Calibri"/>
        <family val="2"/>
        <charset val="204"/>
        <scheme val="minor"/>
      </rPr>
      <t>хром, квадратная:</t>
    </r>
    <r>
      <rPr>
        <b/>
        <sz val="8"/>
        <color theme="1"/>
        <rFont val="Calibri"/>
        <family val="2"/>
        <charset val="204"/>
        <scheme val="minor"/>
      </rPr>
      <t xml:space="preserve"> Задвижка: есть: Глазок: нет
Размеры: </t>
    </r>
    <r>
      <rPr>
        <sz val="8"/>
        <color theme="1"/>
        <rFont val="Calibri"/>
        <family val="2"/>
        <charset val="204"/>
        <scheme val="minor"/>
      </rPr>
      <t>880х2050 мм, 960х2050 мм.</t>
    </r>
    <r>
      <rPr>
        <b/>
        <sz val="8"/>
        <color theme="1"/>
        <rFont val="Calibri"/>
        <family val="2"/>
        <charset val="204"/>
        <scheme val="minor"/>
      </rPr>
      <t xml:space="preserve">
Подходит для установки на улицу.</t>
    </r>
  </si>
  <si>
    <t>Юта 2</t>
  </si>
  <si>
    <r>
      <t>Отделка снаружи:</t>
    </r>
    <r>
      <rPr>
        <sz val="8"/>
        <color theme="1"/>
        <rFont val="Calibri"/>
        <family val="2"/>
        <charset val="204"/>
        <scheme val="minor"/>
      </rPr>
      <t xml:space="preserve"> МДФ влагостойкий 16мм, стеклопакет, Эмаль TSBR 7021 (серая). П-59(окно)</t>
    </r>
    <r>
      <rPr>
        <b/>
        <sz val="8"/>
        <color theme="1"/>
        <rFont val="Calibri"/>
        <family val="2"/>
        <charset val="204"/>
        <scheme val="minor"/>
      </rPr>
      <t xml:space="preserve">
Отделка внутри: </t>
    </r>
    <r>
      <rPr>
        <sz val="8"/>
        <color theme="1"/>
        <rFont val="Calibri"/>
        <family val="2"/>
        <charset val="204"/>
        <scheme val="minor"/>
      </rPr>
      <t>МДФ  влагостойкий 16мм, Эмаль RAL 9003 (белая). П-59 (окно)</t>
    </r>
    <r>
      <rPr>
        <b/>
        <sz val="8"/>
        <color theme="1"/>
        <rFont val="Calibri"/>
        <family val="2"/>
        <charset val="204"/>
        <scheme val="minor"/>
      </rPr>
      <t xml:space="preserve">
Толщина металла: 1,5 мм – коробка, 1,5 мм – полотно
Цвет покрытия коробки: </t>
    </r>
    <r>
      <rPr>
        <sz val="8"/>
        <color theme="1"/>
        <rFont val="Calibri"/>
        <family val="2"/>
        <charset val="204"/>
        <scheme val="minor"/>
      </rPr>
      <t>муар чёрный</t>
    </r>
    <r>
      <rPr>
        <b/>
        <sz val="8"/>
        <color theme="1"/>
        <rFont val="Calibri"/>
        <family val="2"/>
        <charset val="204"/>
        <scheme val="minor"/>
      </rPr>
      <t xml:space="preserve">
Утеплитель: </t>
    </r>
    <r>
      <rPr>
        <sz val="8"/>
        <color theme="1"/>
        <rFont val="Calibri"/>
        <family val="2"/>
        <charset val="204"/>
        <scheme val="minor"/>
      </rPr>
      <t>минеральная вата KNAUF</t>
    </r>
    <r>
      <rPr>
        <b/>
        <sz val="8"/>
        <color theme="1"/>
        <rFont val="Calibri"/>
        <family val="2"/>
        <charset val="204"/>
        <scheme val="minor"/>
      </rPr>
      <t xml:space="preserve">
Уплотнитель: </t>
    </r>
    <r>
      <rPr>
        <sz val="8"/>
        <color theme="1"/>
        <rFont val="Calibri"/>
        <family val="2"/>
        <charset val="204"/>
        <scheme val="minor"/>
      </rPr>
      <t>3 контура уплотнения (полотно 2 контура профиль Е, коробка 1 контур Шлегель)</t>
    </r>
    <r>
      <rPr>
        <b/>
        <sz val="8"/>
        <color theme="1"/>
        <rFont val="Calibri"/>
        <family val="2"/>
        <charset val="204"/>
        <scheme val="minor"/>
      </rPr>
      <t xml:space="preserve">
Опции: </t>
    </r>
    <r>
      <rPr>
        <sz val="8"/>
        <color theme="1"/>
        <rFont val="Calibri"/>
        <family val="2"/>
        <charset val="204"/>
        <scheme val="minor"/>
      </rPr>
      <t>безмолдинговая, беззазорная, стеклопакет ЭТ (без ковки, тонированный):</t>
    </r>
    <r>
      <rPr>
        <b/>
        <sz val="8"/>
        <color theme="1"/>
        <rFont val="Calibri"/>
        <family val="2"/>
        <charset val="204"/>
        <scheme val="minor"/>
      </rPr>
      <t xml:space="preserve"> Наличник: прямой
Замок верхний: </t>
    </r>
    <r>
      <rPr>
        <sz val="8"/>
        <color theme="1"/>
        <rFont val="Calibri"/>
        <family val="2"/>
        <charset val="204"/>
        <scheme val="minor"/>
      </rPr>
      <t>Kale 257L, 3 класс</t>
    </r>
    <r>
      <rPr>
        <b/>
        <sz val="8"/>
        <color theme="1"/>
        <rFont val="Calibri"/>
        <family val="2"/>
        <charset val="204"/>
        <scheme val="minor"/>
      </rPr>
      <t xml:space="preserve">
Замок нижний: </t>
    </r>
    <r>
      <rPr>
        <sz val="8"/>
        <color theme="1"/>
        <rFont val="Calibri"/>
        <family val="2"/>
        <charset val="204"/>
        <scheme val="minor"/>
      </rPr>
      <t>Kale 252R, 4 класс, броненакладка Apecs, цилиндр Dorma хром</t>
    </r>
    <r>
      <rPr>
        <b/>
        <sz val="8"/>
        <color theme="1"/>
        <rFont val="Calibri"/>
        <family val="2"/>
        <charset val="204"/>
        <scheme val="minor"/>
      </rPr>
      <t xml:space="preserve">
Ручка: </t>
    </r>
    <r>
      <rPr>
        <sz val="8"/>
        <color theme="1"/>
        <rFont val="Calibri"/>
        <family val="2"/>
        <charset val="204"/>
        <scheme val="minor"/>
      </rPr>
      <t>Fuaro хром, квадратная:</t>
    </r>
    <r>
      <rPr>
        <b/>
        <sz val="8"/>
        <color theme="1"/>
        <rFont val="Calibri"/>
        <family val="2"/>
        <charset val="204"/>
        <scheme val="minor"/>
      </rPr>
      <t xml:space="preserve"> Задвижка: есть: Глазок: нет
Размеры: </t>
    </r>
    <r>
      <rPr>
        <sz val="8"/>
        <color theme="1"/>
        <rFont val="Calibri"/>
        <family val="2"/>
        <charset val="204"/>
        <scheme val="minor"/>
      </rPr>
      <t>880х2050 мм, 960х2050 мм.</t>
    </r>
    <r>
      <rPr>
        <b/>
        <sz val="8"/>
        <color theme="1"/>
        <rFont val="Calibri"/>
        <family val="2"/>
        <charset val="204"/>
        <scheme val="minor"/>
      </rPr>
      <t xml:space="preserve">
Подходит для установки на улицу.
</t>
    </r>
  </si>
  <si>
    <t xml:space="preserve">Боссика </t>
  </si>
  <si>
    <r>
      <t xml:space="preserve">Отделка снаружи: </t>
    </r>
    <r>
      <rPr>
        <sz val="8"/>
        <color theme="1"/>
        <rFont val="Calibri"/>
        <family val="2"/>
        <charset val="204"/>
        <scheme val="minor"/>
      </rPr>
      <t>МДФ влагостойкий 16мм, Эмаль RAL 6028 (сосновый зеленый) + патина черная. ВБ-8 (окно)</t>
    </r>
    <r>
      <rPr>
        <b/>
        <sz val="8"/>
        <color theme="1"/>
        <rFont val="Calibri"/>
        <family val="2"/>
        <charset val="204"/>
        <scheme val="minor"/>
      </rPr>
      <t xml:space="preserve">
Отделка внутри: </t>
    </r>
    <r>
      <rPr>
        <sz val="8"/>
        <color theme="1"/>
        <rFont val="Calibri"/>
        <family val="2"/>
        <charset val="204"/>
        <scheme val="minor"/>
      </rPr>
      <t>МДФ  влагостойкий 16мм, Эмаль RAL 9001 (слоновая кость). ВБ-8 (окно)</t>
    </r>
    <r>
      <rPr>
        <b/>
        <sz val="8"/>
        <color theme="1"/>
        <rFont val="Calibri"/>
        <family val="2"/>
        <charset val="204"/>
        <scheme val="minor"/>
      </rPr>
      <t xml:space="preserve">
Толщина металла: </t>
    </r>
    <r>
      <rPr>
        <sz val="8"/>
        <color theme="1"/>
        <rFont val="Calibri"/>
        <family val="2"/>
        <charset val="204"/>
        <scheme val="minor"/>
      </rPr>
      <t>1,5 мм – коробка,</t>
    </r>
    <r>
      <rPr>
        <b/>
        <sz val="8"/>
        <color theme="1"/>
        <rFont val="Calibri"/>
        <family val="2"/>
        <charset val="204"/>
        <scheme val="minor"/>
      </rPr>
      <t xml:space="preserve"> 1,5 мм – полотно
Цвет покрытия коробки: </t>
    </r>
    <r>
      <rPr>
        <sz val="8"/>
        <color theme="1"/>
        <rFont val="Calibri"/>
        <family val="2"/>
        <charset val="204"/>
        <scheme val="minor"/>
      </rPr>
      <t>муар чёрный</t>
    </r>
    <r>
      <rPr>
        <b/>
        <sz val="8"/>
        <color theme="1"/>
        <rFont val="Calibri"/>
        <family val="2"/>
        <charset val="204"/>
        <scheme val="minor"/>
      </rPr>
      <t xml:space="preserve">
Утеплитель: </t>
    </r>
    <r>
      <rPr>
        <sz val="8"/>
        <color theme="1"/>
        <rFont val="Calibri"/>
        <family val="2"/>
        <charset val="204"/>
        <scheme val="minor"/>
      </rPr>
      <t>минеральная вата KNAUF</t>
    </r>
    <r>
      <rPr>
        <b/>
        <sz val="8"/>
        <color theme="1"/>
        <rFont val="Calibri"/>
        <family val="2"/>
        <charset val="204"/>
        <scheme val="minor"/>
      </rPr>
      <t xml:space="preserve">
Уплотнитель: </t>
    </r>
    <r>
      <rPr>
        <sz val="8"/>
        <color theme="1"/>
        <rFont val="Calibri"/>
        <family val="2"/>
        <charset val="204"/>
        <scheme val="minor"/>
      </rPr>
      <t>3 контура уплотнения (полотно 2 контура профиль Е, коробка 1 контур Шлегель)</t>
    </r>
    <r>
      <rPr>
        <b/>
        <sz val="8"/>
        <color theme="1"/>
        <rFont val="Calibri"/>
        <family val="2"/>
        <charset val="204"/>
        <scheme val="minor"/>
      </rPr>
      <t xml:space="preserve">
Опции: </t>
    </r>
    <r>
      <rPr>
        <sz val="8"/>
        <color theme="1"/>
        <rFont val="Calibri"/>
        <family val="2"/>
        <charset val="204"/>
        <scheme val="minor"/>
      </rPr>
      <t>безмолдинговая, беззазорная, стеклопакет + кованная решетка Б (внутри стеклопакета).</t>
    </r>
    <r>
      <rPr>
        <b/>
        <sz val="8"/>
        <color theme="1"/>
        <rFont val="Calibri"/>
        <family val="2"/>
        <charset val="204"/>
        <scheme val="minor"/>
      </rPr>
      <t xml:space="preserve">
Наличник: </t>
    </r>
    <r>
      <rPr>
        <sz val="8"/>
        <color theme="1"/>
        <rFont val="Calibri"/>
        <family val="2"/>
        <charset val="204"/>
        <scheme val="minor"/>
      </rPr>
      <t>прямой + Bianco</t>
    </r>
    <r>
      <rPr>
        <b/>
        <sz val="8"/>
        <color theme="1"/>
        <rFont val="Calibri"/>
        <family val="2"/>
        <charset val="204"/>
        <scheme val="minor"/>
      </rPr>
      <t xml:space="preserve">
Замок верхний:</t>
    </r>
    <r>
      <rPr>
        <sz val="8"/>
        <color theme="1"/>
        <rFont val="Calibri"/>
        <family val="2"/>
        <charset val="204"/>
        <scheme val="minor"/>
      </rPr>
      <t xml:space="preserve"> Kale 257L, 3 класс</t>
    </r>
    <r>
      <rPr>
        <b/>
        <sz val="8"/>
        <color theme="1"/>
        <rFont val="Calibri"/>
        <family val="2"/>
        <charset val="204"/>
        <scheme val="minor"/>
      </rPr>
      <t xml:space="preserve">
Замок нижний: </t>
    </r>
    <r>
      <rPr>
        <sz val="8"/>
        <color theme="1"/>
        <rFont val="Calibri"/>
        <family val="2"/>
        <charset val="204"/>
        <scheme val="minor"/>
      </rPr>
      <t>Kale 252R, 4 класс, броненакладка Apecs, цилиндр Dorma хром.</t>
    </r>
    <r>
      <rPr>
        <b/>
        <sz val="8"/>
        <color theme="1"/>
        <rFont val="Calibri"/>
        <family val="2"/>
        <charset val="204"/>
        <scheme val="minor"/>
      </rPr>
      <t xml:space="preserve">
Ручка: </t>
    </r>
    <r>
      <rPr>
        <sz val="8"/>
        <color theme="1"/>
        <rFont val="Calibri"/>
        <family val="2"/>
        <charset val="204"/>
        <scheme val="minor"/>
      </rPr>
      <t>Apecs 0860 хром:</t>
    </r>
    <r>
      <rPr>
        <b/>
        <sz val="8"/>
        <color theme="1"/>
        <rFont val="Calibri"/>
        <family val="2"/>
        <charset val="204"/>
        <scheme val="minor"/>
      </rPr>
      <t xml:space="preserve"> Задвижка: Apecs L-0260, Глазок: нет
Размеры: </t>
    </r>
    <r>
      <rPr>
        <sz val="8"/>
        <color theme="1"/>
        <rFont val="Calibri"/>
        <family val="2"/>
        <charset val="204"/>
        <scheme val="minor"/>
      </rPr>
      <t>только 960х2050 мм!</t>
    </r>
    <r>
      <rPr>
        <b/>
        <sz val="8"/>
        <color theme="1"/>
        <rFont val="Calibri"/>
        <family val="2"/>
        <charset val="204"/>
        <scheme val="minor"/>
      </rPr>
      <t xml:space="preserve">
Подходит для установки на улицу.</t>
    </r>
  </si>
  <si>
    <t>Сицилия</t>
  </si>
  <si>
    <r>
      <rPr>
        <b/>
        <sz val="8.5"/>
        <rFont val="Calibri"/>
        <family val="2"/>
        <charset val="204"/>
        <scheme val="minor"/>
      </rPr>
      <t>Размеры: 960x2050мм</t>
    </r>
    <r>
      <rPr>
        <sz val="8.5"/>
        <rFont val="Calibri"/>
        <family val="2"/>
        <charset val="204"/>
        <scheme val="minor"/>
      </rPr>
      <t xml:space="preserve">
</t>
    </r>
    <r>
      <rPr>
        <b/>
        <sz val="8.5"/>
        <rFont val="Calibri"/>
        <family val="2"/>
        <charset val="204"/>
        <scheme val="minor"/>
      </rPr>
      <t>Замки:</t>
    </r>
    <r>
      <rPr>
        <sz val="8.5"/>
        <rFont val="Calibri"/>
        <family val="2"/>
        <charset val="204"/>
        <scheme val="minor"/>
      </rPr>
      <t xml:space="preserve"> </t>
    </r>
    <r>
      <rPr>
        <b/>
        <sz val="8.5"/>
        <rFont val="Calibri"/>
        <family val="2"/>
        <charset val="204"/>
        <scheme val="minor"/>
      </rPr>
      <t>верхний</t>
    </r>
    <r>
      <rPr>
        <sz val="8.5"/>
        <rFont val="Calibri"/>
        <family val="2"/>
        <charset val="204"/>
        <scheme val="minor"/>
      </rPr>
      <t xml:space="preserve"> - KALE 257 сувальдный, </t>
    </r>
    <r>
      <rPr>
        <b/>
        <sz val="8.5"/>
        <rFont val="Calibri"/>
        <family val="2"/>
        <charset val="204"/>
        <scheme val="minor"/>
      </rPr>
      <t>нижний</t>
    </r>
    <r>
      <rPr>
        <sz val="8.5"/>
        <rFont val="Calibri"/>
        <family val="2"/>
        <charset val="204"/>
        <scheme val="minor"/>
      </rPr>
      <t xml:space="preserve"> - KALE 252 R броненакладка CRIT
</t>
    </r>
    <r>
      <rPr>
        <b/>
        <sz val="8.5"/>
        <rFont val="Calibri"/>
        <family val="2"/>
        <charset val="204"/>
        <scheme val="minor"/>
      </rPr>
      <t>Ручка</t>
    </r>
    <r>
      <rPr>
        <sz val="8.5"/>
        <rFont val="Calibri"/>
        <family val="2"/>
        <charset val="204"/>
        <scheme val="minor"/>
      </rPr>
      <t xml:space="preserve"> Apecs; </t>
    </r>
    <r>
      <rPr>
        <b/>
        <sz val="8.5"/>
        <rFont val="Calibri"/>
        <family val="2"/>
        <charset val="204"/>
        <scheme val="minor"/>
      </rPr>
      <t>Цилиндр</t>
    </r>
    <r>
      <rPr>
        <sz val="8.5"/>
        <rFont val="Calibri"/>
        <family val="2"/>
        <charset val="204"/>
        <scheme val="minor"/>
      </rPr>
      <t xml:space="preserve"> Fuaro 90 сложная П/Р
</t>
    </r>
    <r>
      <rPr>
        <b/>
        <sz val="8.5"/>
        <rFont val="Calibri"/>
        <family val="2"/>
        <charset val="204"/>
        <scheme val="minor"/>
      </rPr>
      <t>Задвижка</t>
    </r>
    <r>
      <rPr>
        <sz val="8.5"/>
        <rFont val="Calibri"/>
        <family val="2"/>
        <charset val="204"/>
        <scheme val="minor"/>
      </rPr>
      <t xml:space="preserve"> Apecs L-0260; </t>
    </r>
    <r>
      <rPr>
        <b/>
        <sz val="8.5"/>
        <rFont val="Calibri"/>
        <family val="2"/>
        <charset val="204"/>
        <scheme val="minor"/>
      </rPr>
      <t>Регулятор притвора:</t>
    </r>
    <r>
      <rPr>
        <sz val="8.5"/>
        <rFont val="Calibri"/>
        <family val="2"/>
        <charset val="204"/>
        <scheme val="minor"/>
      </rPr>
      <t xml:space="preserve"> есть
</t>
    </r>
    <r>
      <rPr>
        <b/>
        <sz val="8.5"/>
        <rFont val="Calibri"/>
        <family val="2"/>
        <charset val="204"/>
        <scheme val="minor"/>
      </rPr>
      <t>Отделка снаружи:</t>
    </r>
    <r>
      <rPr>
        <sz val="8.5"/>
        <rFont val="Calibri"/>
        <family val="2"/>
        <charset val="204"/>
        <scheme val="minor"/>
      </rPr>
      <t xml:space="preserve"> МДФ влагостойкий 16 мм, Покрытие: пленка Винорит.
Цвет "Дуб темный", патина черная, лак. О-Ч (окно)  </t>
    </r>
    <r>
      <rPr>
        <b/>
        <sz val="8.5"/>
        <rFont val="Calibri"/>
        <family val="2"/>
        <charset val="204"/>
        <scheme val="minor"/>
      </rPr>
      <t>Наличник ЛОГО</t>
    </r>
    <r>
      <rPr>
        <sz val="8.5"/>
        <rFont val="Calibri"/>
        <family val="2"/>
        <charset val="204"/>
        <scheme val="minor"/>
      </rPr>
      <t xml:space="preserve">
</t>
    </r>
    <r>
      <rPr>
        <b/>
        <sz val="8.5"/>
        <rFont val="Calibri"/>
        <family val="2"/>
        <charset val="204"/>
        <scheme val="minor"/>
      </rPr>
      <t>Отделка внутри:</t>
    </r>
    <r>
      <rPr>
        <sz val="8.5"/>
        <rFont val="Calibri"/>
        <family val="2"/>
        <charset val="204"/>
        <scheme val="minor"/>
      </rPr>
      <t xml:space="preserve"> МДФ влагостойкий 16 мм, Покрытие: пленка Винорит.
Цвет "Дуб темный", патина черная, лак. О-Ч (окно)
</t>
    </r>
    <r>
      <rPr>
        <b/>
        <sz val="8.5"/>
        <rFont val="Calibri"/>
        <family val="2"/>
        <charset val="204"/>
        <scheme val="minor"/>
      </rPr>
      <t>Металл: Коробка</t>
    </r>
    <r>
      <rPr>
        <sz val="8.5"/>
        <rFont val="Calibri"/>
        <family val="2"/>
        <charset val="204"/>
        <scheme val="minor"/>
      </rPr>
      <t xml:space="preserve"> - 1,5  мм, </t>
    </r>
    <r>
      <rPr>
        <b/>
        <sz val="8.5"/>
        <rFont val="Calibri"/>
        <family val="2"/>
        <charset val="204"/>
        <scheme val="minor"/>
      </rPr>
      <t>Полотно</t>
    </r>
    <r>
      <rPr>
        <sz val="8.5"/>
        <rFont val="Calibri"/>
        <family val="2"/>
        <charset val="204"/>
        <scheme val="minor"/>
      </rPr>
      <t xml:space="preserve"> - 1,5 мм; </t>
    </r>
    <r>
      <rPr>
        <b/>
        <sz val="8.5"/>
        <rFont val="Calibri"/>
        <family val="2"/>
        <charset val="204"/>
        <scheme val="minor"/>
      </rPr>
      <t>Покрытие металла:</t>
    </r>
    <r>
      <rPr>
        <sz val="8.5"/>
        <rFont val="Calibri"/>
        <family val="2"/>
        <charset val="204"/>
        <scheme val="minor"/>
      </rPr>
      <t xml:space="preserve"> полимер муар черный;
</t>
    </r>
    <r>
      <rPr>
        <b/>
        <sz val="8.5"/>
        <rFont val="Calibri"/>
        <family val="2"/>
        <charset val="204"/>
        <scheme val="minor"/>
      </rPr>
      <t>Уплотнитель 3 контура:</t>
    </r>
    <r>
      <rPr>
        <sz val="8.5"/>
        <rFont val="Calibri"/>
        <family val="2"/>
        <charset val="204"/>
        <scheme val="minor"/>
      </rPr>
      <t xml:space="preserve"> Полотно – 2 контура профиль Е, коробка - 1 контур Шлегель
</t>
    </r>
    <r>
      <rPr>
        <b/>
        <sz val="8.5"/>
        <rFont val="Calibri"/>
        <family val="2"/>
        <charset val="204"/>
        <scheme val="minor"/>
      </rPr>
      <t>Утеплитель:</t>
    </r>
    <r>
      <rPr>
        <sz val="8.5"/>
        <rFont val="Calibri"/>
        <family val="2"/>
        <charset val="204"/>
        <scheme val="minor"/>
      </rPr>
      <t xml:space="preserve"> минеральная вата KNAUF                                                                                                                                                           </t>
    </r>
    <r>
      <rPr>
        <b/>
        <sz val="8.5"/>
        <rFont val="Calibri"/>
        <family val="2"/>
        <charset val="204"/>
        <scheme val="minor"/>
      </rPr>
      <t>Возможна установка на улицу</t>
    </r>
    <r>
      <rPr>
        <sz val="8.5"/>
        <rFont val="Calibri"/>
        <family val="2"/>
        <charset val="204"/>
        <scheme val="minor"/>
      </rPr>
      <t xml:space="preserve">. </t>
    </r>
  </si>
  <si>
    <t>Монарх</t>
  </si>
  <si>
    <r>
      <rPr>
        <b/>
        <sz val="8.5"/>
        <rFont val="Calibri"/>
        <family val="2"/>
        <charset val="204"/>
        <scheme val="minor"/>
      </rPr>
      <t>Размеры: 960x2050мм</t>
    </r>
    <r>
      <rPr>
        <sz val="8.5"/>
        <rFont val="Calibri"/>
        <family val="2"/>
        <charset val="204"/>
        <scheme val="minor"/>
      </rPr>
      <t xml:space="preserve">
</t>
    </r>
    <r>
      <rPr>
        <b/>
        <sz val="8.5"/>
        <rFont val="Calibri"/>
        <family val="2"/>
        <charset val="204"/>
        <scheme val="minor"/>
      </rPr>
      <t>Замки:</t>
    </r>
    <r>
      <rPr>
        <sz val="8.5"/>
        <rFont val="Calibri"/>
        <family val="2"/>
        <charset val="204"/>
        <scheme val="minor"/>
      </rPr>
      <t xml:space="preserve"> </t>
    </r>
    <r>
      <rPr>
        <b/>
        <sz val="8.5"/>
        <rFont val="Calibri"/>
        <family val="2"/>
        <charset val="204"/>
        <scheme val="minor"/>
      </rPr>
      <t>верхний</t>
    </r>
    <r>
      <rPr>
        <sz val="8.5"/>
        <rFont val="Calibri"/>
        <family val="2"/>
        <charset val="204"/>
        <scheme val="minor"/>
      </rPr>
      <t xml:space="preserve"> - KALE 257+автошторка CRIT, </t>
    </r>
    <r>
      <rPr>
        <b/>
        <sz val="8.5"/>
        <rFont val="Calibri"/>
        <family val="2"/>
        <charset val="204"/>
        <scheme val="minor"/>
      </rPr>
      <t>нижний</t>
    </r>
    <r>
      <rPr>
        <sz val="8.5"/>
        <rFont val="Calibri"/>
        <family val="2"/>
        <charset val="204"/>
        <scheme val="minor"/>
      </rPr>
      <t xml:space="preserve"> - KALE 252 R броненакладка CRIT
</t>
    </r>
    <r>
      <rPr>
        <b/>
        <sz val="8.5"/>
        <rFont val="Calibri"/>
        <family val="2"/>
        <charset val="204"/>
        <scheme val="minor"/>
      </rPr>
      <t>Ручка</t>
    </r>
    <r>
      <rPr>
        <sz val="8.5"/>
        <rFont val="Calibri"/>
        <family val="2"/>
        <charset val="204"/>
        <scheme val="minor"/>
      </rPr>
      <t xml:space="preserve"> ApecsH; </t>
    </r>
    <r>
      <rPr>
        <b/>
        <sz val="8.5"/>
        <rFont val="Calibri"/>
        <family val="2"/>
        <charset val="204"/>
        <scheme val="minor"/>
      </rPr>
      <t>Цилиндр</t>
    </r>
    <r>
      <rPr>
        <sz val="8.5"/>
        <rFont val="Calibri"/>
        <family val="2"/>
        <charset val="204"/>
        <scheme val="minor"/>
      </rPr>
      <t xml:space="preserve"> Dorma L=90 (ключ-вертушка)
</t>
    </r>
    <r>
      <rPr>
        <b/>
        <sz val="8.5"/>
        <rFont val="Calibri"/>
        <family val="2"/>
        <charset val="204"/>
        <scheme val="minor"/>
      </rPr>
      <t>Задвижка</t>
    </r>
    <r>
      <rPr>
        <sz val="8.5"/>
        <rFont val="Calibri"/>
        <family val="2"/>
        <charset val="204"/>
        <scheme val="minor"/>
      </rPr>
      <t xml:space="preserve"> Apecs L-0260; 
</t>
    </r>
    <r>
      <rPr>
        <b/>
        <sz val="8.5"/>
        <rFont val="Calibri"/>
        <family val="2"/>
        <charset val="204"/>
        <scheme val="minor"/>
      </rPr>
      <t>Отделка снаружи:</t>
    </r>
    <r>
      <rPr>
        <sz val="8.5"/>
        <rFont val="Calibri"/>
        <family val="2"/>
        <charset val="204"/>
        <scheme val="minor"/>
      </rPr>
      <t xml:space="preserve"> МДФ влагостойкий 16 мм, Покрытие: пленка Винорит.
Цвет "Дуб темный", патина черная, лак. П-54 (окно)  </t>
    </r>
    <r>
      <rPr>
        <b/>
        <sz val="8.5"/>
        <rFont val="Calibri"/>
        <family val="2"/>
        <charset val="204"/>
        <scheme val="minor"/>
      </rPr>
      <t>Наличник ЛОГО</t>
    </r>
    <r>
      <rPr>
        <sz val="8.5"/>
        <rFont val="Calibri"/>
        <family val="2"/>
        <charset val="204"/>
        <scheme val="minor"/>
      </rPr>
      <t xml:space="preserve">
</t>
    </r>
    <r>
      <rPr>
        <b/>
        <sz val="8.5"/>
        <rFont val="Calibri"/>
        <family val="2"/>
        <charset val="204"/>
        <scheme val="minor"/>
      </rPr>
      <t>Отделка внутри:</t>
    </r>
    <r>
      <rPr>
        <sz val="8.5"/>
        <rFont val="Calibri"/>
        <family val="2"/>
        <charset val="204"/>
        <scheme val="minor"/>
      </rPr>
      <t xml:space="preserve"> МДФ влагостойкий 16 мм, Покрытие: пленка Винорит.
Цвет "Дуб темный", патина черная, лак. П-54 (окно) 
</t>
    </r>
    <r>
      <rPr>
        <b/>
        <sz val="8.5"/>
        <rFont val="Calibri"/>
        <family val="2"/>
        <charset val="204"/>
        <scheme val="minor"/>
      </rPr>
      <t>Толщина металла: 1,5</t>
    </r>
    <r>
      <rPr>
        <sz val="8.5"/>
        <rFont val="Calibri"/>
        <family val="2"/>
        <charset val="204"/>
        <scheme val="minor"/>
      </rPr>
      <t xml:space="preserve"> мм. </t>
    </r>
    <r>
      <rPr>
        <b/>
        <sz val="8.5"/>
        <rFont val="Calibri"/>
        <family val="2"/>
        <charset val="204"/>
        <scheme val="minor"/>
      </rPr>
      <t>Покрытие металла:</t>
    </r>
    <r>
      <rPr>
        <sz val="8.5"/>
        <rFont val="Calibri"/>
        <family val="2"/>
        <charset val="204"/>
        <scheme val="minor"/>
      </rPr>
      <t xml:space="preserve"> полимер муар черный;
</t>
    </r>
    <r>
      <rPr>
        <b/>
        <sz val="8.5"/>
        <rFont val="Calibri"/>
        <family val="2"/>
        <charset val="204"/>
        <scheme val="minor"/>
      </rPr>
      <t>Уплотнитель 3 контура:</t>
    </r>
    <r>
      <rPr>
        <sz val="8.5"/>
        <rFont val="Calibri"/>
        <family val="2"/>
        <charset val="204"/>
        <scheme val="minor"/>
      </rPr>
      <t xml:space="preserve"> Полотно – 2 контура профиль Е, коробка - 1 контур Шлегель
</t>
    </r>
    <r>
      <rPr>
        <b/>
        <sz val="8.5"/>
        <rFont val="Calibri"/>
        <family val="2"/>
        <charset val="204"/>
        <scheme val="minor"/>
      </rPr>
      <t>Утеплитель:</t>
    </r>
    <r>
      <rPr>
        <sz val="8.5"/>
        <rFont val="Calibri"/>
        <family val="2"/>
        <charset val="204"/>
        <scheme val="minor"/>
      </rPr>
      <t xml:space="preserve"> минеральная вата KNAUF                                                                                                                                                           </t>
    </r>
    <r>
      <rPr>
        <b/>
        <sz val="8.5"/>
        <rFont val="Calibri"/>
        <family val="2"/>
        <charset val="204"/>
        <scheme val="minor"/>
      </rPr>
      <t>Возможна установка на улицу.</t>
    </r>
    <r>
      <rPr>
        <sz val="8.5"/>
        <rFont val="Calibri"/>
        <family val="2"/>
        <charset val="204"/>
        <scheme val="minor"/>
      </rPr>
      <t xml:space="preserve"> </t>
    </r>
  </si>
  <si>
    <t>Элит</t>
  </si>
  <si>
    <r>
      <t xml:space="preserve">Отделка снаружи: </t>
    </r>
    <r>
      <rPr>
        <sz val="8"/>
        <color theme="1"/>
        <rFont val="Calibri"/>
        <family val="2"/>
        <charset val="204"/>
        <scheme val="minor"/>
      </rPr>
      <t xml:space="preserve">МДФ влагостойкий 16мм, рис. П-66(с окном) Эмаль RAL 6007 (бутылочно зеленый) </t>
    </r>
    <r>
      <rPr>
        <b/>
        <sz val="8"/>
        <color theme="1"/>
        <rFont val="Calibri"/>
        <family val="2"/>
        <charset val="204"/>
        <scheme val="minor"/>
      </rPr>
      <t xml:space="preserve">
Отделка внутри: </t>
    </r>
    <r>
      <rPr>
        <sz val="8"/>
        <color theme="1"/>
        <rFont val="Calibri"/>
        <family val="2"/>
        <charset val="204"/>
        <scheme val="minor"/>
      </rPr>
      <t xml:space="preserve">МДФ влагостойкий 16мм, рис. П-66(с окном) Эмаль RAL 9003 белый сигнальный </t>
    </r>
    <r>
      <rPr>
        <b/>
        <sz val="8"/>
        <color theme="1"/>
        <rFont val="Calibri"/>
        <family val="2"/>
        <charset val="204"/>
        <scheme val="minor"/>
      </rPr>
      <t xml:space="preserve">
Толщина металла: </t>
    </r>
    <r>
      <rPr>
        <sz val="8"/>
        <color theme="1"/>
        <rFont val="Calibri"/>
        <family val="2"/>
        <charset val="204"/>
        <scheme val="minor"/>
      </rPr>
      <t>1,5 мм – коробка,</t>
    </r>
    <r>
      <rPr>
        <b/>
        <sz val="8"/>
        <color theme="1"/>
        <rFont val="Calibri"/>
        <family val="2"/>
        <charset val="204"/>
        <scheme val="minor"/>
      </rPr>
      <t xml:space="preserve"> 1,5 мм – полотно
Цвет покрытия коробки: </t>
    </r>
    <r>
      <rPr>
        <sz val="8"/>
        <color theme="1"/>
        <rFont val="Calibri"/>
        <family val="2"/>
        <charset val="204"/>
        <scheme val="minor"/>
      </rPr>
      <t>муар чёрный</t>
    </r>
    <r>
      <rPr>
        <b/>
        <sz val="8"/>
        <color theme="1"/>
        <rFont val="Calibri"/>
        <family val="2"/>
        <charset val="204"/>
        <scheme val="minor"/>
      </rPr>
      <t xml:space="preserve">
Утеплитель: </t>
    </r>
    <r>
      <rPr>
        <sz val="8"/>
        <color theme="1"/>
        <rFont val="Calibri"/>
        <family val="2"/>
        <charset val="204"/>
        <scheme val="minor"/>
      </rPr>
      <t>минеральная вата KNAUF</t>
    </r>
    <r>
      <rPr>
        <b/>
        <sz val="8"/>
        <color theme="1"/>
        <rFont val="Calibri"/>
        <family val="2"/>
        <charset val="204"/>
        <scheme val="minor"/>
      </rPr>
      <t xml:space="preserve">
Уплотнитель: </t>
    </r>
    <r>
      <rPr>
        <sz val="8"/>
        <color theme="1"/>
        <rFont val="Calibri"/>
        <family val="2"/>
        <charset val="204"/>
        <scheme val="minor"/>
      </rPr>
      <t>3 контура уплотнения (полотно 2 контура профиль Е, коробка 1 контур Шлегель)</t>
    </r>
    <r>
      <rPr>
        <b/>
        <sz val="8"/>
        <color theme="1"/>
        <rFont val="Calibri"/>
        <family val="2"/>
        <charset val="204"/>
        <scheme val="minor"/>
      </rPr>
      <t xml:space="preserve">
Опции: </t>
    </r>
    <r>
      <rPr>
        <sz val="8"/>
        <color theme="1"/>
        <rFont val="Calibri"/>
        <family val="2"/>
        <charset val="204"/>
        <scheme val="minor"/>
      </rPr>
      <t xml:space="preserve">безмолдинговая, беззазорная, стеклопакет </t>
    </r>
    <r>
      <rPr>
        <b/>
        <sz val="8"/>
        <color theme="1"/>
        <rFont val="Calibri"/>
        <family val="2"/>
        <charset val="204"/>
        <scheme val="minor"/>
      </rPr>
      <t xml:space="preserve">
Наличник: </t>
    </r>
    <r>
      <rPr>
        <sz val="8"/>
        <color theme="1"/>
        <rFont val="Calibri"/>
        <family val="2"/>
        <charset val="204"/>
        <scheme val="minor"/>
      </rPr>
      <t>прямой</t>
    </r>
    <r>
      <rPr>
        <b/>
        <sz val="8"/>
        <color theme="1"/>
        <rFont val="Calibri"/>
        <family val="2"/>
        <charset val="204"/>
        <scheme val="minor"/>
      </rPr>
      <t xml:space="preserve">
Замок верхний:</t>
    </r>
    <r>
      <rPr>
        <sz val="8"/>
        <color theme="1"/>
        <rFont val="Calibri"/>
        <family val="2"/>
        <charset val="204"/>
        <scheme val="minor"/>
      </rPr>
      <t xml:space="preserve"> Kale 257L, 3 класс</t>
    </r>
    <r>
      <rPr>
        <b/>
        <sz val="8"/>
        <color theme="1"/>
        <rFont val="Calibri"/>
        <family val="2"/>
        <charset val="204"/>
        <scheme val="minor"/>
      </rPr>
      <t xml:space="preserve">
Замок нижний: </t>
    </r>
    <r>
      <rPr>
        <sz val="8"/>
        <color theme="1"/>
        <rFont val="Calibri"/>
        <family val="2"/>
        <charset val="204"/>
        <scheme val="minor"/>
      </rPr>
      <t>Kale 252R, 4 класс, броненакладка Apecs, цилиндр Vela ZS</t>
    </r>
    <r>
      <rPr>
        <b/>
        <sz val="8"/>
        <color theme="1"/>
        <rFont val="Calibri"/>
        <family val="2"/>
        <charset val="204"/>
        <scheme val="minor"/>
      </rPr>
      <t xml:space="preserve">
Ручка: </t>
    </r>
    <r>
      <rPr>
        <sz val="8"/>
        <color theme="1"/>
        <rFont val="Calibri"/>
        <family val="2"/>
        <charset val="204"/>
        <scheme val="minor"/>
      </rPr>
      <t xml:space="preserve">Fuaro черная, ручка TOR </t>
    </r>
    <r>
      <rPr>
        <b/>
        <sz val="8"/>
        <color theme="1"/>
        <rFont val="Calibri"/>
        <family val="2"/>
        <charset val="204"/>
        <scheme val="minor"/>
      </rPr>
      <t xml:space="preserve">
Размеры:</t>
    </r>
    <r>
      <rPr>
        <sz val="8"/>
        <color theme="1"/>
        <rFont val="Calibri"/>
        <family val="2"/>
        <charset val="204"/>
        <scheme val="minor"/>
      </rPr>
      <t xml:space="preserve"> 960х2050, 860x2050 мм</t>
    </r>
    <r>
      <rPr>
        <b/>
        <sz val="8"/>
        <color theme="1"/>
        <rFont val="Calibri"/>
        <family val="2"/>
        <charset val="204"/>
        <scheme val="minor"/>
      </rPr>
      <t xml:space="preserve">
Подходит для установки на улицу.</t>
    </r>
  </si>
  <si>
    <r>
      <t xml:space="preserve">Отделка снаружи: </t>
    </r>
    <r>
      <rPr>
        <sz val="8"/>
        <color theme="1"/>
        <rFont val="Calibri"/>
        <family val="2"/>
        <charset val="204"/>
        <scheme val="minor"/>
      </rPr>
      <t>МДФ влагостойкий 16мм, рис. П-55 (окно) + черное стекло, Эмаль TSBR 7021 (серая)</t>
    </r>
    <r>
      <rPr>
        <b/>
        <sz val="8"/>
        <color theme="1"/>
        <rFont val="Calibri"/>
        <family val="2"/>
        <charset val="204"/>
        <scheme val="minor"/>
      </rPr>
      <t xml:space="preserve">
Отделка внутри:</t>
    </r>
    <r>
      <rPr>
        <sz val="8"/>
        <color theme="1"/>
        <rFont val="Calibri"/>
        <family val="2"/>
        <charset val="204"/>
        <scheme val="minor"/>
      </rPr>
      <t xml:space="preserve"> МДФ  влагостойкий 16мм, рис. П-63 (окно), Эмаль RAL 9003 (белая)</t>
    </r>
    <r>
      <rPr>
        <b/>
        <sz val="8"/>
        <color theme="1"/>
        <rFont val="Calibri"/>
        <family val="2"/>
        <charset val="204"/>
        <scheme val="minor"/>
      </rPr>
      <t xml:space="preserve">
Толщина металла: </t>
    </r>
    <r>
      <rPr>
        <sz val="8"/>
        <color theme="1"/>
        <rFont val="Calibri"/>
        <family val="2"/>
        <charset val="204"/>
        <scheme val="minor"/>
      </rPr>
      <t>1,5 мм – коробка, 1,5 мм – полотно</t>
    </r>
    <r>
      <rPr>
        <b/>
        <sz val="8"/>
        <color theme="1"/>
        <rFont val="Calibri"/>
        <family val="2"/>
        <charset val="204"/>
        <scheme val="minor"/>
      </rPr>
      <t xml:space="preserve">
Цвет покрытия коробки: </t>
    </r>
    <r>
      <rPr>
        <sz val="8"/>
        <color theme="1"/>
        <rFont val="Calibri"/>
        <family val="2"/>
        <charset val="204"/>
        <scheme val="minor"/>
      </rPr>
      <t xml:space="preserve">муар чёрный, </t>
    </r>
    <r>
      <rPr>
        <b/>
        <sz val="8"/>
        <color theme="1"/>
        <rFont val="Calibri"/>
        <family val="2"/>
        <charset val="204"/>
        <scheme val="minor"/>
      </rPr>
      <t xml:space="preserve">Утеплитель: </t>
    </r>
    <r>
      <rPr>
        <sz val="8"/>
        <color theme="1"/>
        <rFont val="Calibri"/>
        <family val="2"/>
        <charset val="204"/>
        <scheme val="minor"/>
      </rPr>
      <t>минеральная вата KNAUF</t>
    </r>
    <r>
      <rPr>
        <b/>
        <sz val="8"/>
        <color theme="1"/>
        <rFont val="Calibri"/>
        <family val="2"/>
        <charset val="204"/>
        <scheme val="minor"/>
      </rPr>
      <t xml:space="preserve">
Уплотнитель: </t>
    </r>
    <r>
      <rPr>
        <sz val="8"/>
        <color theme="1"/>
        <rFont val="Calibri"/>
        <family val="2"/>
        <charset val="204"/>
        <scheme val="minor"/>
      </rPr>
      <t>3 контура уплотнения,</t>
    </r>
    <r>
      <rPr>
        <b/>
        <sz val="8"/>
        <color theme="1"/>
        <rFont val="Calibri"/>
        <family val="2"/>
        <charset val="204"/>
        <scheme val="minor"/>
      </rPr>
      <t xml:space="preserve"> Наличник: </t>
    </r>
    <r>
      <rPr>
        <sz val="8"/>
        <color theme="1"/>
        <rFont val="Calibri"/>
        <family val="2"/>
        <charset val="204"/>
        <scheme val="minor"/>
      </rPr>
      <t>прямой</t>
    </r>
    <r>
      <rPr>
        <b/>
        <sz val="8"/>
        <color theme="1"/>
        <rFont val="Calibri"/>
        <family val="2"/>
        <charset val="204"/>
        <scheme val="minor"/>
      </rPr>
      <t xml:space="preserve">
Опции: </t>
    </r>
    <r>
      <rPr>
        <sz val="8"/>
        <color theme="1"/>
        <rFont val="Calibri"/>
        <family val="2"/>
        <charset val="204"/>
        <scheme val="minor"/>
      </rPr>
      <t xml:space="preserve">безмолдинговая, беззазорная, стеклопакет ЭТ (без ковки, тонированный).
</t>
    </r>
    <r>
      <rPr>
        <b/>
        <sz val="8"/>
        <color theme="1"/>
        <rFont val="Calibri"/>
        <family val="2"/>
        <charset val="204"/>
        <scheme val="minor"/>
      </rPr>
      <t>Замок верхний:</t>
    </r>
    <r>
      <rPr>
        <sz val="8"/>
        <color theme="1"/>
        <rFont val="Calibri"/>
        <family val="2"/>
        <charset val="204"/>
        <scheme val="minor"/>
      </rPr>
      <t xml:space="preserve"> Kale 257L, 3 класс
</t>
    </r>
    <r>
      <rPr>
        <b/>
        <sz val="8"/>
        <color theme="1"/>
        <rFont val="Calibri"/>
        <family val="2"/>
        <charset val="204"/>
        <scheme val="minor"/>
      </rPr>
      <t>Замок нижний:</t>
    </r>
    <r>
      <rPr>
        <sz val="8"/>
        <color theme="1"/>
        <rFont val="Calibri"/>
        <family val="2"/>
        <charset val="204"/>
        <scheme val="minor"/>
      </rPr>
      <t xml:space="preserve"> Kale 252R, 4 класс, броненакладка Apecs, цилиндр Dorma хром</t>
    </r>
    <r>
      <rPr>
        <b/>
        <sz val="8"/>
        <color theme="1"/>
        <rFont val="Calibri"/>
        <family val="2"/>
        <charset val="204"/>
        <scheme val="minor"/>
      </rPr>
      <t xml:space="preserve">
Ручка:</t>
    </r>
    <r>
      <rPr>
        <sz val="8"/>
        <color theme="1"/>
        <rFont val="Calibri"/>
        <family val="2"/>
        <charset val="204"/>
        <scheme val="minor"/>
      </rPr>
      <t xml:space="preserve"> TOR (черная или хром, квадратная)</t>
    </r>
    <r>
      <rPr>
        <b/>
        <sz val="8"/>
        <color theme="1"/>
        <rFont val="Calibri"/>
        <family val="2"/>
        <charset val="204"/>
        <scheme val="minor"/>
      </rPr>
      <t xml:space="preserve">
Задвижка: есть, Глазок: нет
Комплект фурнитуры: </t>
    </r>
    <r>
      <rPr>
        <sz val="8"/>
        <color theme="1"/>
        <rFont val="Calibri"/>
        <family val="2"/>
        <charset val="204"/>
        <scheme val="minor"/>
      </rPr>
      <t xml:space="preserve">Fuaro черная, </t>
    </r>
    <r>
      <rPr>
        <b/>
        <sz val="8"/>
        <color theme="1"/>
        <rFont val="Calibri"/>
        <family val="2"/>
        <charset val="204"/>
        <scheme val="minor"/>
      </rPr>
      <t xml:space="preserve">ручка TOR </t>
    </r>
    <r>
      <rPr>
        <sz val="8"/>
        <color theme="1"/>
        <rFont val="Calibri"/>
        <family val="2"/>
        <charset val="204"/>
        <scheme val="minor"/>
      </rPr>
      <t>(черная, квадратная основа) или комплект фурнитуры Fuaro хром, ручка TOR (хром, квадратная основа)</t>
    </r>
    <r>
      <rPr>
        <b/>
        <sz val="8"/>
        <color theme="1"/>
        <rFont val="Calibri"/>
        <family val="2"/>
        <charset val="204"/>
        <scheme val="minor"/>
      </rPr>
      <t xml:space="preserve">
Размеры: 880х2050-(заказ) 960х2050  Подходит для установки на улицу.</t>
    </r>
  </si>
  <si>
    <t>Бионика</t>
  </si>
  <si>
    <t xml:space="preserve">Размерный ряд: 860x2050 мм, 960x2050 мм.
Эксплуатация: Уличная. Конструкция: цельногнутая, беззазорное исполнение. 
Примечание: 228х2125 левый наличник, 228х1450 верх, 298х2125 правый).
Покрытие металла: порошково-полимерное «Чёрный муар». 
Наружная отделка: МДФ влагостойкий 16 мм, фрезеровка ЮР-40, покрытие эмаль RAL 7024
Внутренняя отделка: МДФ влагостойкий 16 мм, ЮР-40, покрытие эмаль RAL 9003.
Толщина металла (полотно/коробка): 1,5/ 1,5 мм. Глубина короба: 110 мм.
Толщина полотна: 94 мм. Уплотнитель: 3 контура. 
Внутреннее наполнение: минеральная вата Knauf
Фурнитура: Электронный замок Smart Door Lock N100. 
Глазок в замковой зоне. Механизм регулировки притвора.
Петли на упорных подшипниках, 3 шт. Противосъёмные ригели, 2 шт.
Примечание: Дополнительно 
«Комплект широких наличников Бионика». </t>
  </si>
  <si>
    <t>Делла</t>
  </si>
  <si>
    <t>Размерный ряд: 860x2050 мм, 960x2050 мм.
Эксплуатация: Квартирная. Конструкция: цельногнутая, беззазорное исполнение. 
Покрытие металла: порошково-полимерное «Чёрный муар». 
Наружная отделка: МДФ 16 мм, фрезеровка ЮР-43, покрытие ПВХ Вудлайн олива, вставка ПВХ черный кварц. 
Внутренняя отделка: МДФ 16 мм, ЮР-42, зеркало, покрытие ПВХ ZB Белый. 
Толщина металла (полотно/коробка): 1,5/ 1,5 мм.
Глубина короба: 110 мм. Толщина полотна: 94 мм.
Внутреннее наполнение: минеральная вата Knauf
Уплотнитель: 3 контура. Глазок в замковой зоне
Фурнитура: Электронный замок XK2-TY.
Глазок в замковой зоне
Механизм регулировки притвора. Петли на упорных подшипниках, 3 шт. 
Противосъёмные ригели, 2 шт.</t>
  </si>
  <si>
    <t>Акцент</t>
  </si>
  <si>
    <t>Размерный ряд: 860x2050 мм, 960x2050 мм.Эксплуатация: Квартирная. 
Конструкция: цельногнутая, беззазорное исполнение. 
Покрытие металла: порошково-полимерное «Чёрный муар». 
Наружная отделка: МДФ 16 мм, фрезеровка ЮР-38, покрытие ПВХ харвуд лунный, патина черная.
Внутренняя отделка: МДФ 16 мм, ЮР-42, зеркало, покрытие ПВХ ZB Белый.
Толщина металла (полотно/коробка): 1,5/ 1,5 мм.
Глубина короба: 110 мм.Толщина полотна: 94 мм.
Внутреннее наполнение: минеральная вата Knauf
Уплотнитель: 3 контура.
Фурнитура: Электронный замок ArniLux DSFM1. 
Глазок в замковой зоне
Механизм регулировки притвора.
Петли на упорных подшипниках, 3 шт. 
Противосъёмные ригели, 2 шт</t>
  </si>
  <si>
    <t>Либерти</t>
  </si>
  <si>
    <t>Размерный ряд: 860x2050 мм, 960x2050 мм.
Эксплуатация: Квартирная. Конструкция: цельногнутая, беззазорное исполнение. 
Примечание: фальш-фрамуга 200х980х16 мм. 
Покрытие металла: порошково-полимерное «Чёрный муар». 
Наружная отделка: МДФ влагостойкий 16 мм, фрезеровка ЮР-39, покрытие эмаль RAL 9011.
Внутренняя отделка: МДФ влагостойкий 16 мм, ЮР-42, покрытие эмаль RAL 9003.
Толщина металла (полотно/коробка): 1,5/ 1,5 мм.
Глубина короба: 110 мм. Толщина полотна: 94 мм.
Внутреннее наполнение: минеральная вата Knauf
Уплотнитель: 3 контура. Фурнитура: Электронный замок ArniLux XK2-TY.
Глазок в замковой зоне Механизм регулировки притвора.
Петли на упорных подшипниках, 3 шт. 
Противосъёмные ригели, 2 шт</t>
  </si>
  <si>
    <t>Тринити</t>
  </si>
  <si>
    <t>Размерный ряд: 860x2050 мм, 960x2050 мм. Эксплуатация: Квартирная. 
Конструкция: цельногнутая, беззазорное исполнение. 
Покрытие металла: порошково-полимерное «Чёрный муар». 
Наружная отделка: МДФ влагостойкий 16 мм, фрезеровка ЮР-37, покрытие эмаль RAL 7011.
Внутренняя отделка: МДФ 16 мм,H-67, покрытие ПВХ ZB Белый. 
Толщина металла (полотно/коробка): 1,5/ 1,5 мм.
Глубина короба: 110 мм. Толщина полотна: 94 мм.
Внутреннее наполнение: минеральная вата Knauf
Уплотнитель: 3 контура.
Фурнитура: Электронный замок ArniLux XK2-TY.
Глазок в замковой зоне.
Механизм регулировки притвора.
Петли на упорных подшипниках, 3 шт. Противосъёмные ригели, 2 шт</t>
  </si>
  <si>
    <t>Крафт</t>
  </si>
  <si>
    <t>Размерный ряд: 860x2050 мм, 960x2050 мм. Эксплуатация: Квартирная. 
Конструкция: цельногнутая, беззазорное исполнение. 
Покрытие металла: порошково-полимерное «Чёрный муар». 
Наружная отделка: МДФ 16 мм, фрезеровка ЮР-44, покрытие ПВХ пластер грей
Внутренняя отделка: МДФ 16 мм, ЮР-22, покрытие ПВХ ZB Белый, вставка Lacobel черный лак.
Толщина металла (полотно/коробка): 1,5/ 1,5 мм.
Глубина короба: 110 мм.Толщина полотна: 94 мм.
Внутреннее наполнение: минеральная вата Knauf. Уплотнитель: 3 контура.
Фурнитура: Цилиндровый замок KALE 252R, броненакладка BL42.
Ручка FUARO квадрат черная. Независимая ночная задвижка.
Электронный замок ROTATOR квадрат + кодовая панель черная. 
Глазок в замковой зоне
Механизм регулировки притвора.
Петли на упорных подшипниках, 3 шт. Противосъёмные ригели, 2 шт</t>
  </si>
  <si>
    <t>Армада</t>
  </si>
  <si>
    <t>Размерный ряд: 860x2050 мм, 960x2050 мм. Эксплуатация: Уличная. 
Конструкция: цельногнутая, беззазорное исполнение. 
Покрытие металла: порошково-полимерное «Чёрный муар». 
Наружная отделка: МДФ влагостойкий 16 мм, фрезеровка ЮР-35, покрытие эмаль RAL 9011.
Внутренняя отделка: МДФ влагостойкий 16 мм, ЮР-35, покрытие эмаль RAL 9003.
Толщина металла (полотно/коробка): 1,5/ 1,5 мм.
Глубина короба: 110 мм.Толщина полотна: 94 мм.
Внутреннее наполнение: минеральная вата Knauf. Уплотнитель: 3 контура.
Фурнитура: Цилиндровый замок KALE 252
R/DEF 4286 BL24+ESC 486-C BL24. Электронный замок ROTATOR квадрат + кодовая панель черная. 
Ручка: скоба 1200х900 квадрат черная. Механизм регулировки притвора.
Петли на упорных подшипниках, 3 шт. Противосъёмные ригели, 2 шт.
Примечание: Фальш фрамуга верх 480 мм, право 180 с фрезеровкой на наличниках и фрамугах.</t>
  </si>
  <si>
    <t>Рейн</t>
  </si>
  <si>
    <t>Гранд</t>
  </si>
  <si>
    <t>Размерный ряд: 860x2050 мм, 960x2050 мм.Эксплуатация: Квартирная. 
Конструкция: цельногнутая, беззазорное исполнение. 
Покрытие металла: порошково-полимерное «Чёрный муар». 
Наружная отделка: МДФ 16 мм, гладкий, ПВХ Харвуд дымчатый
Внутренняя отделка: МДФ 16 мм, гладкий, покрытие ПВХ Харвуд песочный
Толщина металла (полотно/коробка): 1,5/ 1,5 мм.
Глубина короба: 110 мм. Толщина полотна: 94 мм.
Внутреннее наполнение: минеральная вата Knauf
Уплотнитель: 3 контура (ShlegelQ-lon, профиль Е, профиль Д)
Фурнитура: Электронный замок ArniLux XK2-TY. Глазок
Механизм регулировки притвора.Независимая ночная задвижка.
Петли на упорных подшипниках, 3 шт. Противосъёмные ригели, 2 шт.</t>
  </si>
  <si>
    <t>Электро</t>
  </si>
  <si>
    <r>
      <t>Отделка снаружи:</t>
    </r>
    <r>
      <rPr>
        <sz val="8"/>
        <color theme="1"/>
        <rFont val="Calibri"/>
        <family val="2"/>
        <charset val="204"/>
        <scheme val="minor"/>
      </rPr>
      <t xml:space="preserve"> МДФ 16 мм вл. ПВХ Дуб санремо (MDP45) Вставка Эмаль TSBR 9005/ ЮР-27</t>
    </r>
    <r>
      <rPr>
        <b/>
        <sz val="8"/>
        <color theme="1"/>
        <rFont val="Calibri"/>
        <family val="2"/>
        <charset val="204"/>
        <scheme val="minor"/>
      </rPr>
      <t xml:space="preserve">
Отделка внутри: </t>
    </r>
    <r>
      <rPr>
        <sz val="8"/>
        <color theme="1"/>
        <rFont val="Calibri"/>
        <family val="2"/>
        <charset val="204"/>
        <scheme val="minor"/>
      </rPr>
      <t>МДФ 16 мм вл. ПВХ Шпон дуба белый (MDP49) Вставка Эмаль TSBR 9005/ ЮР-27</t>
    </r>
    <r>
      <rPr>
        <b/>
        <sz val="8"/>
        <color theme="1"/>
        <rFont val="Calibri"/>
        <family val="2"/>
        <charset val="204"/>
        <scheme val="minor"/>
      </rPr>
      <t xml:space="preserve">
Толщина металла: </t>
    </r>
    <r>
      <rPr>
        <sz val="8"/>
        <color theme="1"/>
        <rFont val="Calibri"/>
        <family val="2"/>
        <charset val="204"/>
        <scheme val="minor"/>
      </rPr>
      <t>1,5 мм</t>
    </r>
    <r>
      <rPr>
        <b/>
        <sz val="8"/>
        <color theme="1"/>
        <rFont val="Calibri"/>
        <family val="2"/>
        <charset val="204"/>
        <scheme val="minor"/>
      </rPr>
      <t xml:space="preserve">
Цвет покрытия коробки: </t>
    </r>
    <r>
      <rPr>
        <sz val="8"/>
        <color theme="1"/>
        <rFont val="Calibri"/>
        <family val="2"/>
        <charset val="204"/>
        <scheme val="minor"/>
      </rPr>
      <t>муар чёрный</t>
    </r>
    <r>
      <rPr>
        <b/>
        <sz val="8"/>
        <color theme="1"/>
        <rFont val="Calibri"/>
        <family val="2"/>
        <charset val="204"/>
        <scheme val="minor"/>
      </rPr>
      <t xml:space="preserve">
Утеплитель: </t>
    </r>
    <r>
      <rPr>
        <sz val="8"/>
        <color theme="1"/>
        <rFont val="Calibri"/>
        <family val="2"/>
        <charset val="204"/>
        <scheme val="minor"/>
      </rPr>
      <t>минеральная вата KNAUF</t>
    </r>
    <r>
      <rPr>
        <b/>
        <sz val="8"/>
        <color theme="1"/>
        <rFont val="Calibri"/>
        <family val="2"/>
        <charset val="204"/>
        <scheme val="minor"/>
      </rPr>
      <t xml:space="preserve">
Уплотнитель:</t>
    </r>
    <r>
      <rPr>
        <sz val="8"/>
        <color theme="1"/>
        <rFont val="Calibri"/>
        <family val="2"/>
        <charset val="204"/>
        <scheme val="minor"/>
      </rPr>
      <t xml:space="preserve"> 3 контура (полотно 2 контура профиль Е, коробка 1 контур Шлегель)</t>
    </r>
    <r>
      <rPr>
        <b/>
        <sz val="8"/>
        <color theme="1"/>
        <rFont val="Calibri"/>
        <family val="2"/>
        <charset val="204"/>
        <scheme val="minor"/>
      </rPr>
      <t xml:space="preserve">
Опции: беззазорная Наличник: </t>
    </r>
    <r>
      <rPr>
        <sz val="8"/>
        <color theme="1"/>
        <rFont val="Calibri"/>
        <family val="2"/>
        <charset val="204"/>
        <scheme val="minor"/>
      </rPr>
      <t>прямой</t>
    </r>
    <r>
      <rPr>
        <b/>
        <sz val="8"/>
        <color theme="1"/>
        <rFont val="Calibri"/>
        <family val="2"/>
        <charset val="204"/>
        <scheme val="minor"/>
      </rPr>
      <t xml:space="preserve">
Беспроводные технологии </t>
    </r>
    <r>
      <rPr>
        <sz val="8"/>
        <color theme="1"/>
        <rFont val="Calibri"/>
        <family val="2"/>
        <charset val="204"/>
        <scheme val="minor"/>
      </rPr>
      <t>Bluetooth 5.0, NFC</t>
    </r>
    <r>
      <rPr>
        <b/>
        <sz val="8"/>
        <color theme="1"/>
        <rFont val="Calibri"/>
        <family val="2"/>
        <charset val="204"/>
        <scheme val="minor"/>
      </rPr>
      <t xml:space="preserve">
Корпус замка: </t>
    </r>
    <r>
      <rPr>
        <sz val="8"/>
        <color theme="1"/>
        <rFont val="Calibri"/>
        <family val="2"/>
        <charset val="204"/>
        <scheme val="minor"/>
      </rPr>
      <t xml:space="preserve">Металлический </t>
    </r>
    <r>
      <rPr>
        <b/>
        <sz val="8"/>
        <color theme="1"/>
        <rFont val="Calibri"/>
        <family val="2"/>
        <charset val="204"/>
        <scheme val="minor"/>
      </rPr>
      <t xml:space="preserve">
Физический ключ: </t>
    </r>
    <r>
      <rPr>
        <sz val="8"/>
        <color theme="1"/>
        <rFont val="Calibri"/>
        <family val="2"/>
        <charset val="204"/>
        <scheme val="minor"/>
      </rPr>
      <t xml:space="preserve">Есть </t>
    </r>
    <r>
      <rPr>
        <b/>
        <sz val="8"/>
        <color theme="1"/>
        <rFont val="Calibri"/>
        <family val="2"/>
        <charset val="204"/>
        <scheme val="minor"/>
      </rPr>
      <t xml:space="preserve">
Размеры, см 38х7,6х2,5 Питание 8 батареек АА
Замки: </t>
    </r>
    <r>
      <rPr>
        <sz val="8"/>
        <color theme="1"/>
        <rFont val="Calibri"/>
        <family val="2"/>
        <charset val="204"/>
        <scheme val="minor"/>
      </rPr>
      <t>Smart Door Lock N100</t>
    </r>
    <r>
      <rPr>
        <b/>
        <sz val="8"/>
        <color theme="1"/>
        <rFont val="Calibri"/>
        <family val="2"/>
        <charset val="204"/>
        <scheme val="minor"/>
      </rPr>
      <t xml:space="preserve">  Глазок: Нет 
Размеры: </t>
    </r>
    <r>
      <rPr>
        <sz val="8"/>
        <color theme="1"/>
        <rFont val="Calibri"/>
        <family val="2"/>
        <charset val="204"/>
        <scheme val="minor"/>
      </rPr>
      <t xml:space="preserve">860х2050 мм, 960х2050 мм. </t>
    </r>
    <r>
      <rPr>
        <b/>
        <sz val="8"/>
        <color theme="1"/>
        <rFont val="Calibri"/>
        <family val="2"/>
        <charset val="204"/>
        <scheme val="minor"/>
      </rPr>
      <t>Квартирная</t>
    </r>
  </si>
  <si>
    <t>Замена цвета коробки (доступные цвета: черный, коричневый, антрацит, белый, слоновая кость)</t>
  </si>
  <si>
    <t>Двухцветная коробка (доступные цвета: черный, коричневый, антрацит, белый, слоновая кость)</t>
  </si>
  <si>
    <t>Замена цвета пленки ПВХ (на 1 сторону)</t>
  </si>
  <si>
    <t>Замена цвета эмали (на 1 сторону)</t>
  </si>
  <si>
    <t>Добавление патины (на 1 сторону)</t>
  </si>
  <si>
    <t>Замена замков Бордер на замки Кале</t>
  </si>
  <si>
    <t>Замена круглой фурнитуры на квадратную</t>
  </si>
  <si>
    <t>Замена цвета фурнитуры</t>
  </si>
  <si>
    <t>Замена базового цилиндра на цилиндр Kale</t>
  </si>
  <si>
    <t>Замена нажимной ручки-розетки</t>
  </si>
  <si>
    <t>Добавление ночной задвижки</t>
  </si>
  <si>
    <t>Добавление доводчика (кроме встроенного)</t>
  </si>
  <si>
    <t>Добавление геркона</t>
  </si>
  <si>
    <t>Добавление глазка</t>
  </si>
  <si>
    <t>Изменение расположения глазка</t>
  </si>
  <si>
    <t>Добавление терморазрыва</t>
  </si>
  <si>
    <t>Утепление плитой Paroc</t>
  </si>
  <si>
    <t>Утепление плитой Fire Slab 100</t>
  </si>
  <si>
    <t>Добавление порога из нержавеющей стали</t>
  </si>
  <si>
    <t>Добавление порога из нержавеющей стали бронза</t>
  </si>
  <si>
    <t>Фрезеровка номера квартиры</t>
  </si>
  <si>
    <t>Наличник ЛОГО</t>
  </si>
  <si>
    <t>Наличник Бьянка</t>
  </si>
  <si>
    <t>Наличник Бьянка Зевс</t>
  </si>
  <si>
    <t>Наличник УГ</t>
  </si>
  <si>
    <t>Наличник Верона</t>
  </si>
  <si>
    <t>Конструктор</t>
  </si>
  <si>
    <t>База1</t>
  </si>
  <si>
    <t xml:space="preserve">ОПТ  </t>
  </si>
  <si>
    <t>МДФ/МДФ</t>
  </si>
  <si>
    <t>Наружний щит 8мм (дизайн наружного щита)</t>
  </si>
  <si>
    <t xml:space="preserve">Наружная пленка </t>
  </si>
  <si>
    <t>Внутренний щит 8мм (дизайн внутреннего щита)</t>
  </si>
  <si>
    <t xml:space="preserve">Внутрення пленка </t>
  </si>
  <si>
    <t>Глазок (да/нет)</t>
  </si>
  <si>
    <t>Ночник (да/нет)</t>
  </si>
  <si>
    <t>Внутренне открывание (да/нет)</t>
  </si>
  <si>
    <t>Размер по коробке (нестандарт) высота: от 1700 до 2120, ширина: от 800 до 1030, шаг 10</t>
  </si>
  <si>
    <t>База2</t>
  </si>
  <si>
    <t>МДФ/МДФ Зеркало</t>
  </si>
  <si>
    <t>Наружная пленка</t>
  </si>
  <si>
    <t>Внутрення пленка</t>
  </si>
  <si>
    <t>База3</t>
  </si>
  <si>
    <t>Металл/МДФ</t>
  </si>
  <si>
    <t>Наружний щит (гладкий) "букле черный"</t>
  </si>
  <si>
    <t>Внутренне открывание (нет)</t>
  </si>
  <si>
    <t>обнулить</t>
  </si>
  <si>
    <t>ВАЖНО!!!</t>
  </si>
  <si>
    <t xml:space="preserve">Комбинированные фрезеровки для наружной панели </t>
  </si>
  <si>
    <r>
      <t>Фрезеровка (ЮР2, ЮР7, ЮР12, ЮР14) с</t>
    </r>
    <r>
      <rPr>
        <sz val="12"/>
        <color rgb="FF000000"/>
        <rFont val="Calibri"/>
        <family val="2"/>
        <charset val="204"/>
      </rPr>
      <t>наружи</t>
    </r>
  </si>
  <si>
    <r>
      <t>Фрезеровка ЮР5 с</t>
    </r>
    <r>
      <rPr>
        <sz val="12"/>
        <color rgb="FF000000"/>
        <rFont val="Calibri"/>
        <family val="2"/>
        <charset val="204"/>
      </rPr>
      <t>наружи</t>
    </r>
  </si>
  <si>
    <r>
      <t>Фрезеровка ( ЮР8, ЮР9) с</t>
    </r>
    <r>
      <rPr>
        <sz val="12"/>
        <color rgb="FF000000"/>
        <rFont val="Calibri"/>
        <family val="2"/>
        <charset val="204"/>
      </rPr>
      <t>наружи
Важно! ЮР8, ЮР9 в эмали не изготавливаются</t>
    </r>
  </si>
  <si>
    <t>Фрезеровка ЮР11 (МДФ)</t>
  </si>
  <si>
    <t>Фрезеровка ЮР34 (только на МДФ 19мм. лам.)</t>
  </si>
  <si>
    <t>Фрезеровка ЮР33</t>
  </si>
  <si>
    <t>Фрезеровка ЮР36</t>
  </si>
  <si>
    <t>Фрезеровка ЮР38</t>
  </si>
  <si>
    <t>Фрезеровка ЮР-39</t>
  </si>
  <si>
    <t>Фрезеровка ЮР41</t>
  </si>
  <si>
    <t>Фрезеровка ЮР45</t>
  </si>
  <si>
    <t>Фрезеровка ЮР46 (только экспорт)</t>
  </si>
  <si>
    <t>Фрезеровка ЮР48 (только экспорт)</t>
  </si>
  <si>
    <t>Фрезеровка ЮР56</t>
  </si>
  <si>
    <t>Фрезеровка ЮП-18, ЮП-24, ЮП-29, ЮР-27</t>
  </si>
  <si>
    <t>Фрезеровка ЮР30, ЮР31, ЮР32 (ТОЛЬКО В ЭМАЛИ!!!)</t>
  </si>
  <si>
    <t>Фрезеровка ЮР-18 снаружи (МДФ)</t>
  </si>
  <si>
    <r>
      <t>Фрезеровка (ЮР-16, ЮР-17, ЮР-21, ЮР-22, ЮР-23, ЮП-17) снаружи</t>
    </r>
    <r>
      <rPr>
        <sz val="12"/>
        <color rgb="FF000000"/>
        <rFont val="Calibri"/>
        <family val="2"/>
        <charset val="204"/>
      </rPr>
      <t xml:space="preserve">
</t>
    </r>
  </si>
  <si>
    <t>Фрезеровки для наружной панели</t>
  </si>
  <si>
    <t>Простая фрезеровка снаружи (в том числе ЮП-13)</t>
  </si>
  <si>
    <t>Фрезеровка премиум снаружи ( в том числе ЮР-24, ЮР-25, ЮП-1, ЮП-2, ЮП-3, ЮП-4, ЮП-5, ЮП-6, ЮП-7, ЮП-9, ЮП-10, ЮП-11, ЮП-12, ЮП-14, ЮП-23, ЮП-25, ЮП-27)</t>
  </si>
  <si>
    <t>Фрезеровка СЕРИИ Ю</t>
  </si>
  <si>
    <t>Фрезеровка ВБ, Ш снаружи (в том числе ЮП-8, ЮП-28, ЮР-28, ЮР-28 окно, ЮР-29 окно)</t>
  </si>
  <si>
    <t>Фрезеровка ШП снаружи</t>
  </si>
  <si>
    <t>Рисунок заказчика (простой, премиум)</t>
  </si>
  <si>
    <t>Рисунок заказчика (Художественная фрезеровка, категория 1)</t>
  </si>
  <si>
    <t>Рисунок заказчика (Художественная фрезеровка, категория 2)</t>
  </si>
  <si>
    <r>
      <t xml:space="preserve">Фрезеровка  ХФ-13, ХФ-14 </t>
    </r>
    <r>
      <rPr>
        <sz val="12"/>
        <color theme="1"/>
        <rFont val="Calibri"/>
        <family val="2"/>
        <charset val="204"/>
      </rPr>
      <t>снаружи</t>
    </r>
  </si>
  <si>
    <t>Фрезеровка ХФ-23, ХФ-24, ХФ-26 снаружи</t>
  </si>
  <si>
    <t>Фрезеровка ХФ-31, ХФ-31 (окно), ХФ-32, ХФ-33, ХФ-34, ХФ-36, ХФ-38, ХФ-39, ХФ-40, снаружи</t>
  </si>
  <si>
    <t>Фрезеровка для модели Сицилия, О-Ч (окно) снаружи</t>
  </si>
  <si>
    <t xml:space="preserve"> Фрезеровка U1-U9 снаружи</t>
  </si>
  <si>
    <t>Фрезеровка (Милано, Токио, Дуэт, Порто, Палермо, Стелла) снаружи</t>
  </si>
  <si>
    <t>Наружняя МДФ панель</t>
  </si>
  <si>
    <t>3К</t>
  </si>
  <si>
    <t>МДФ щит  16 мм</t>
  </si>
  <si>
    <t>МДФ щит влагостойкий  16 мм</t>
  </si>
  <si>
    <t>МДФ щит 19 мм ламинированный</t>
  </si>
  <si>
    <t>Покрытие наружной панели</t>
  </si>
  <si>
    <t>Покрытие эмалью полиуретановой фрезеровки Ш на одну сторону</t>
  </si>
  <si>
    <t>Покрытие эмалью полиуретановой фрезеровки ХФ (2 и 3 класса сложности) на одну сторону</t>
  </si>
  <si>
    <t>Покрытие эмаль полиуретановая на одну сторону
базовые цвета TSBR 7021, 8017 и RAL 9001, 9003
(белая, серая, коричневая, слоновая кость)</t>
  </si>
  <si>
    <t>Покрытие эмаль полиуретановая на одну сторону
заказные RAL или TSBR</t>
  </si>
  <si>
    <t xml:space="preserve">Патина черная с лаком снаружи
</t>
  </si>
  <si>
    <t>Патина серебро/золото/кофе с лаком снаружи</t>
  </si>
  <si>
    <t>Комбинированные фрезеровки для Внутренней панели</t>
  </si>
  <si>
    <t>Фрезеровка (ЮР2, ЮР7, ЮР12, ЮР14) внутри</t>
  </si>
  <si>
    <t>Фрезеровка ЮР5 внутри</t>
  </si>
  <si>
    <t>Фрезеровка (ЮР3, ЮР4) внутри 
(панель+пластик)</t>
  </si>
  <si>
    <t>Фрезеровка ЮР11, (МДФ)</t>
  </si>
  <si>
    <t>Фрезеровка ЮР18, (МДФ)</t>
  </si>
  <si>
    <t>Фрезеровка (ЮР1, ЮР6, ЮР11, ЮР13) внутри
Важно! ЮР13 в эмали не изготавливается</t>
  </si>
  <si>
    <t>Фрезеровка ЮР39</t>
  </si>
  <si>
    <t>Фрезеровка ЮР47 (только экспорт)</t>
  </si>
  <si>
    <t>Фрезеровка ЮР-16, ЮР-17, ЮР-21,ЮР-23, ЮР-22, ЮП-17</t>
  </si>
  <si>
    <t>Фрезеровка ЮР8, ЮР9, внутри
Важно! ЮР8, ЮР9 в эмали не изготавливается</t>
  </si>
  <si>
    <t>Фрезеровки для внутренней панели</t>
  </si>
  <si>
    <t>Простая фрезеровка внутри (в том числе ЮП-13)</t>
  </si>
  <si>
    <t>Фрезеровка премиум внутри ( в том числе ЮР-24, ЮР-25, ЮП-1, ЮП-2, ЮП-3, ЮП-4, ЮП-5, ЮП-6, ЮП-7, ЮП-9, ЮП-10, ЮП-11, ЮП-12, ЮП-14, ЮП-23, ЮП-25, ЮП-27)</t>
  </si>
  <si>
    <t>Фрезеровка ВБ, Ш внутри (в том числе ЮП-8, ЮП-28, ЮР-28, ЮР-28 окно, ЮР-29 окно)</t>
  </si>
  <si>
    <t>Фрезеровка ШП  внутри</t>
  </si>
  <si>
    <r>
      <t xml:space="preserve">Фрезеровка ХФ-13, ХФ-14 </t>
    </r>
    <r>
      <rPr>
        <sz val="12"/>
        <color theme="1"/>
        <rFont val="Calibri"/>
        <family val="2"/>
        <charset val="204"/>
      </rPr>
      <t>внутри</t>
    </r>
  </si>
  <si>
    <t>Фрезеровка ХФ-23, ХФ-24, ХФ-26 внутри</t>
  </si>
  <si>
    <t>Фрезеровка ХФ-31,ХФ-32, ХФ-33, ХФ-34, ХФ-36, ХФ-38, ХФ-39, ХФ-40</t>
  </si>
  <si>
    <t>Фрезеровка для модели Сицилия, О-Ч (окно), внутри</t>
  </si>
  <si>
    <t xml:space="preserve"> Фрезеровка U1-U9 внутри</t>
  </si>
  <si>
    <t>Фрезеровка (Милано, Токио, Дуэт, Порто, Палермо, Стелла) внутри</t>
  </si>
  <si>
    <t>Зеркало с еврокромкой без глазка (ЮР10), ЮР-42
необходимо добавить стоимость пленки) внутри</t>
  </si>
  <si>
    <t>Зеркало с еврокромкой без глазка (ЮР10), ЮР-42
покрытие МДФ эмалью полиуретановой, RAL 9003, 7047, 9001 внутри</t>
  </si>
  <si>
    <t>Внутренняя МДФ панель</t>
  </si>
  <si>
    <t>Покрытие внутренней панели</t>
  </si>
  <si>
    <t>Покрытие эмаль полиуретановая внутри
базовые цвета TSBR 7021, 8017 и RAL 9001, 9003
(белая, серая, коричневая, слоновая кость)</t>
  </si>
  <si>
    <t>Высокий глянец</t>
  </si>
  <si>
    <t>Патина черная с лаком внутри</t>
  </si>
  <si>
    <t>Патина серебро/золото/кофе с лаком внутри</t>
  </si>
  <si>
    <t xml:space="preserve">Полимерно-порошковое покрытие </t>
  </si>
  <si>
    <t>Одноцветная коробка</t>
  </si>
  <si>
    <t>Замена базового цвета покраски полотна, коробки  на слоновая кость</t>
  </si>
  <si>
    <t>Замена базового цвета покраски полотна, коробки на антрацит</t>
  </si>
  <si>
    <t>Замена базового цвета покраски полотна, коробки на коричневый</t>
  </si>
  <si>
    <t>Замена базового цвета покраски полотна, коробки на белый</t>
  </si>
  <si>
    <t xml:space="preserve">Двухцветная коробка: снаружи Черный , внутри любой из  5 цветов (Черный, Белый, Коричневый, Слоновая кость, Антрацит),
</t>
  </si>
  <si>
    <t xml:space="preserve">Двухцветная коробка: снаружи Белый или Слоновая кость , внутри любой из  5 цветов (Черный, Белый, Коричневый, Слоновая кость, Антрацит),
</t>
  </si>
  <si>
    <t xml:space="preserve">Двухцветная коробка: снаружи Антрацит , внутри любой из  5 цветов (Черный, Белый, Коричневый, Слоновая кость, Антрацит),
</t>
  </si>
  <si>
    <t xml:space="preserve">Двухцветная коробка: снаружи Коричневый , внутри любой из  5 цветов (Черный, Белый, Коричневый, Слоновая кость, Антрацит),
</t>
  </si>
  <si>
    <t>Коробка</t>
  </si>
  <si>
    <t>Изготовление без наличников</t>
  </si>
  <si>
    <t>Уличное исполнение (доп. обработка для двери уличного применения) 
Важно! Используется только с влагостойкими щитами, а также покрытиями Винорит или Эмаль.
Панели с молдингами не подходят для уличного применения.</t>
  </si>
  <si>
    <t>Отсутствие верхнего замка</t>
  </si>
  <si>
    <t>Комплект замков Kale (хром)</t>
  </si>
  <si>
    <t>Комплект замков Kale (хром) квадратный</t>
  </si>
  <si>
    <t>Комплект замков Kale (черный, сатин) квадратный</t>
  </si>
  <si>
    <t>Комплект замков Securemme (хром)</t>
  </si>
  <si>
    <t>Комплект замков Securemme (хром) квадратный</t>
  </si>
  <si>
    <t>Комплект замков Securemme  (черный, сатин) квадратный</t>
  </si>
  <si>
    <t>Замок электронный TUYA K10</t>
  </si>
  <si>
    <t>Замок электронный TUYA K902</t>
  </si>
  <si>
    <t>Замок электронный TUYA DSFM1-TY</t>
  </si>
  <si>
    <t>Замок электронный TUYA XK2-TY</t>
  </si>
  <si>
    <t>Замок электронный Gimmel F20</t>
  </si>
  <si>
    <r>
      <t xml:space="preserve">Замок электронный </t>
    </r>
    <r>
      <rPr>
        <sz val="14"/>
        <color theme="1"/>
        <rFont val="Calibri"/>
        <family val="2"/>
        <charset val="204"/>
        <scheme val="minor"/>
      </rPr>
      <t>Xiaomi AqaraSmart Door Lock n100</t>
    </r>
    <r>
      <rPr>
        <sz val="11"/>
        <color theme="1"/>
        <rFont val="Calibri"/>
        <family val="2"/>
        <charset val="204"/>
        <scheme val="minor"/>
      </rPr>
      <t xml:space="preserve"> </t>
    </r>
  </si>
  <si>
    <r>
      <t xml:space="preserve">Замок электронный </t>
    </r>
    <r>
      <rPr>
        <sz val="14"/>
        <color theme="1"/>
        <rFont val="Calibri"/>
        <family val="2"/>
        <charset val="204"/>
        <scheme val="minor"/>
      </rPr>
      <t>Sanyo D500</t>
    </r>
  </si>
  <si>
    <r>
      <t xml:space="preserve">Замок электронный </t>
    </r>
    <r>
      <rPr>
        <sz val="14"/>
        <color theme="1"/>
        <rFont val="Calibri"/>
        <family val="2"/>
        <charset val="204"/>
        <scheme val="minor"/>
      </rPr>
      <t>Заказчика</t>
    </r>
  </si>
  <si>
    <t>Замок сувальдный верхний + накладка черная квадратная или замок цилиндровый + броня + цилиндр в дополнение к электронному замку</t>
  </si>
  <si>
    <t xml:space="preserve">Электр. зам.Rotator круглый </t>
  </si>
  <si>
    <t>Электр. зам.Rotator квадратный</t>
  </si>
  <si>
    <t>Электр. зам.Rotator круглый + кодовая панель</t>
  </si>
  <si>
    <t>Электр. зам.Rotator квадратный + кодовая панель</t>
  </si>
  <si>
    <t>Комплект замков Mottura (хром)</t>
  </si>
  <si>
    <t>Комплект замков Mottura(хром) квадратный</t>
  </si>
  <si>
    <t>Комплект замков Mottura (черный, сатин) квадратный</t>
  </si>
  <si>
    <t xml:space="preserve">Комплект девиаторов к замку Mottura </t>
  </si>
  <si>
    <t>Ручка  H-0826  хром</t>
  </si>
  <si>
    <t>Ручка H-0860 хром</t>
  </si>
  <si>
    <t>Ручка Alfa 0893 хром</t>
  </si>
  <si>
    <t>Ручка - стучало</t>
  </si>
  <si>
    <t>Ручка Заказчика</t>
  </si>
  <si>
    <t>Ручка - скоба 300/25 круглая хром</t>
  </si>
  <si>
    <t>Ручка - скоба 1400*1200/45 круглая; 1200*900/45 круглая; 1200*900 круглая; 1200*900 квадратная (все хром)</t>
  </si>
  <si>
    <t>Ручка - скоба 1400*1200/45 круглая; 1200*900/45 круглая; 1200*900 круглая; 1200*900 квадратная (все черные)</t>
  </si>
  <si>
    <t>Ручка ТОР черный, хром, сатин</t>
  </si>
  <si>
    <t>Опции</t>
  </si>
  <si>
    <t>Добавляеться до коэффикиента</t>
  </si>
  <si>
    <t>Терморазрыв коробки (только для 3-х контурной модели)
Без панелей 1LK, 1NK, 2.87</t>
  </si>
  <si>
    <t>Наличник Бьянко</t>
  </si>
  <si>
    <t>Наличник Бьянко Зевс</t>
  </si>
  <si>
    <t>Наличник УГ (срез по 45 градусов)</t>
  </si>
  <si>
    <t>Изменение цвета наличника</t>
  </si>
  <si>
    <t>Фрезеровка на наличнике/ках, фальшфрамуге</t>
  </si>
  <si>
    <t>Комплект наличников БИОНИКА</t>
  </si>
  <si>
    <t>Фальшфрамуга боковая от 251 до 500</t>
  </si>
  <si>
    <t>Фальшфрамуга боковая от 160 до 250мм</t>
  </si>
  <si>
    <t>Внутреннее открывание 
(только 2К, снаружи щит 12 мм, внутри 16 мм, уплотнитель Шлегель)</t>
  </si>
  <si>
    <t>Зеркало, черное стекло нестандартного размера</t>
  </si>
  <si>
    <t>Порог из нержавеющей стали хром</t>
  </si>
  <si>
    <t>Порог из нержавеющей стали бронза</t>
  </si>
  <si>
    <t>Стоимость двери стандартного размера
(Без стеклопакета)</t>
  </si>
  <si>
    <t>Просчет нестандартных размеров</t>
  </si>
  <si>
    <t>Нестандартые размеры Одностворчатой двери:
Ширина 860-1030 мм, шаг 20 мм
Ширина 1200-1800 мм, шаг 20 мм 
Высота 2000-2160 мм без фрамуги, шаг 20 мм
Высота 2250 -2700 с фрамугой, шаг 20 мм
(минимальный размер фрамуги 250мм)</t>
  </si>
  <si>
    <r>
      <t xml:space="preserve">Если ваша дверь имеет дополнительные фрамуги сбоку или сверху, но они не открываются - дверь считается </t>
    </r>
    <r>
      <rPr>
        <b/>
        <sz val="14"/>
        <color theme="1"/>
        <rFont val="Calibri"/>
        <family val="2"/>
        <charset val="204"/>
        <scheme val="minor"/>
      </rPr>
      <t>Одностворчатой</t>
    </r>
    <r>
      <rPr>
        <sz val="14"/>
        <color theme="1"/>
        <rFont val="Calibri"/>
        <family val="2"/>
        <charset val="204"/>
        <scheme val="minor"/>
      </rPr>
      <t xml:space="preserve">.
1. Добавляется стоимость за каждую фрамугу
2. Добавляется стоимость за превышение площади двери </t>
    </r>
    <r>
      <rPr>
        <b/>
        <sz val="14"/>
        <color theme="1"/>
        <rFont val="Calibri"/>
        <family val="2"/>
        <charset val="204"/>
        <scheme val="minor"/>
      </rPr>
      <t>2 м.кв.</t>
    </r>
    <r>
      <rPr>
        <sz val="14"/>
        <color theme="1"/>
        <rFont val="Calibri"/>
        <family val="2"/>
        <charset val="204"/>
        <scheme val="minor"/>
      </rPr>
      <t xml:space="preserve"> за каждые 0,01 м.кв.
(Площадь полотна считается: (Ширина по коробке Х Высоту по коробке) м.кв.</t>
    </r>
  </si>
  <si>
    <t>Изготовление доборного элемента фрамуга</t>
  </si>
  <si>
    <t xml:space="preserve">Ширина (мм) = </t>
  </si>
  <si>
    <t xml:space="preserve">Высота (мм) = </t>
  </si>
  <si>
    <t>МДФ</t>
  </si>
  <si>
    <t>Нестандартые размеры Двустворчатых дверей:
Ширина 1200-1800 мм, шаг 20 мм
Высота 2000-2160 мм без фрамуги, шаг 20 мм
Высота 2250 -2700 с фрамугой, шаг 20 мм
(минимальный размер фрамуги 250мм, минимальные размеры со стеклопакетами согласно таблице)</t>
  </si>
  <si>
    <t>Опции геркон, додчик,  стеклопакеты добавляются после умножения на коэффициент!</t>
  </si>
  <si>
    <r>
      <t xml:space="preserve">Если ваша дверь имеет дополнительную створку сбоку, которая открывается - дверь считается </t>
    </r>
    <r>
      <rPr>
        <b/>
        <sz val="14"/>
        <color theme="1"/>
        <rFont val="Calibri"/>
        <family val="2"/>
        <charset val="204"/>
        <scheme val="minor"/>
      </rPr>
      <t>ДВУСТВОРЧАТОЙ</t>
    </r>
    <r>
      <rPr>
        <sz val="14"/>
        <color theme="1"/>
        <rFont val="Calibri"/>
        <family val="2"/>
        <charset val="204"/>
        <scheme val="minor"/>
      </rPr>
      <t xml:space="preserve">
Стоимость двери умножается на </t>
    </r>
    <r>
      <rPr>
        <b/>
        <sz val="14"/>
        <color theme="1"/>
        <rFont val="Calibri"/>
        <family val="2"/>
        <charset val="204"/>
        <scheme val="minor"/>
      </rPr>
      <t xml:space="preserve">коэффициент 1,8 </t>
    </r>
    <r>
      <rPr>
        <sz val="14"/>
        <color theme="1"/>
        <rFont val="Calibri"/>
        <family val="2"/>
        <charset val="204"/>
        <scheme val="minor"/>
      </rPr>
      <t xml:space="preserve">+ превышение площади двери </t>
    </r>
    <r>
      <rPr>
        <b/>
        <sz val="14"/>
        <color theme="1"/>
        <rFont val="Calibri"/>
        <family val="2"/>
        <charset val="204"/>
        <scheme val="minor"/>
      </rPr>
      <t>3,6 м.кв</t>
    </r>
    <r>
      <rPr>
        <sz val="14"/>
        <color theme="1"/>
        <rFont val="Calibri"/>
        <family val="2"/>
        <charset val="204"/>
        <scheme val="minor"/>
      </rPr>
      <t>. за каждые 0,01 м.к.в
(Площадь полотна считается: (Ширина по коробке Х Высоту по коробке) м.кв.</t>
    </r>
  </si>
  <si>
    <t xml:space="preserve">
Коэффициент 1,8</t>
  </si>
  <si>
    <r>
      <t>Если ваша дверь имеет дополнительную створку сбоку, которая открывается, а так же дополнительную фрамугу)</t>
    </r>
    <r>
      <rPr>
        <b/>
        <sz val="14"/>
        <color theme="1"/>
        <rFont val="Calibri"/>
        <family val="2"/>
        <charset val="204"/>
        <scheme val="minor"/>
      </rPr>
      <t>сверху ИЛИ сбоку</t>
    </r>
    <r>
      <rPr>
        <sz val="14"/>
        <color theme="1"/>
        <rFont val="Calibri"/>
        <family val="2"/>
        <charset val="204"/>
        <scheme val="minor"/>
      </rPr>
      <t xml:space="preserve"> - дверь считается </t>
    </r>
    <r>
      <rPr>
        <b/>
        <sz val="14"/>
        <color theme="1"/>
        <rFont val="Calibri"/>
        <family val="2"/>
        <charset val="204"/>
        <scheme val="minor"/>
      </rPr>
      <t>ДВУСТВОРЧАТОЙ С ФРАМУГОЙ</t>
    </r>
    <r>
      <rPr>
        <sz val="14"/>
        <color theme="1"/>
        <rFont val="Calibri"/>
        <family val="2"/>
        <charset val="204"/>
        <scheme val="minor"/>
      </rPr>
      <t xml:space="preserve">
Стоимость двери умножается на</t>
    </r>
    <r>
      <rPr>
        <b/>
        <sz val="14"/>
        <color theme="1"/>
        <rFont val="Calibri"/>
        <family val="2"/>
        <charset val="204"/>
        <scheme val="minor"/>
      </rPr>
      <t xml:space="preserve"> коэффициент 2,5 + </t>
    </r>
    <r>
      <rPr>
        <sz val="14"/>
        <color theme="1"/>
        <rFont val="Calibri"/>
        <family val="2"/>
        <charset val="204"/>
        <scheme val="minor"/>
      </rPr>
      <t xml:space="preserve">превышение площади двери </t>
    </r>
    <r>
      <rPr>
        <b/>
        <sz val="14"/>
        <color theme="1"/>
        <rFont val="Calibri"/>
        <family val="2"/>
        <charset val="204"/>
        <scheme val="minor"/>
      </rPr>
      <t>5,0 м.кв.</t>
    </r>
    <r>
      <rPr>
        <sz val="14"/>
        <color theme="1"/>
        <rFont val="Calibri"/>
        <family val="2"/>
        <charset val="204"/>
        <scheme val="minor"/>
      </rPr>
      <t xml:space="preserve"> за каждые 0,01 м.к.в
(Площадь полотна считается: (Ширина по коробке Х Высоту по коробке) м.кв.</t>
    </r>
  </si>
  <si>
    <t xml:space="preserve">
Коэффициент 2,5</t>
  </si>
  <si>
    <r>
      <t xml:space="preserve">Если ваша дверь имеет дополнительную створку сбоку, которая открывается, а так же дополнительные фрамуги сверху И сбоку - дверь считается </t>
    </r>
    <r>
      <rPr>
        <b/>
        <sz val="14"/>
        <color theme="1"/>
        <rFont val="Calibri"/>
        <family val="2"/>
        <charset val="204"/>
        <scheme val="minor"/>
      </rPr>
      <t>ДВУСТВОРЧАТОЙ С ДВУМЯ ФРАМУГАМИ</t>
    </r>
    <r>
      <rPr>
        <sz val="14"/>
        <color theme="1"/>
        <rFont val="Calibri"/>
        <family val="2"/>
        <charset val="204"/>
        <scheme val="minor"/>
      </rPr>
      <t xml:space="preserve">
Стоимость двери умножается на </t>
    </r>
    <r>
      <rPr>
        <b/>
        <sz val="14"/>
        <color theme="1"/>
        <rFont val="Calibri"/>
        <family val="2"/>
        <charset val="204"/>
        <scheme val="minor"/>
      </rPr>
      <t>коэффициент 2,875</t>
    </r>
    <r>
      <rPr>
        <sz val="14"/>
        <color theme="1"/>
        <rFont val="Calibri"/>
        <family val="2"/>
        <charset val="204"/>
        <scheme val="minor"/>
      </rPr>
      <t xml:space="preserve"> + превышение площади двери </t>
    </r>
    <r>
      <rPr>
        <b/>
        <sz val="14"/>
        <color theme="1"/>
        <rFont val="Calibri"/>
        <family val="2"/>
        <charset val="204"/>
        <scheme val="minor"/>
      </rPr>
      <t>5,75 м.кв.</t>
    </r>
    <r>
      <rPr>
        <sz val="14"/>
        <color theme="1"/>
        <rFont val="Calibri"/>
        <family val="2"/>
        <charset val="204"/>
        <scheme val="minor"/>
      </rPr>
      <t xml:space="preserve"> за каждые 0,01 м.к.в
(Площадь полотна считается: (Ширина по коробке Х Высоту по коробке) м.кв.</t>
    </r>
  </si>
  <si>
    <t>Коэффициент 2,875</t>
  </si>
  <si>
    <t>Установка датчика сигнализации Геркон</t>
  </si>
  <si>
    <t>Установка дверного доводчика
(Не устанавливается на панель ЮР10)</t>
  </si>
  <si>
    <t>Стеклопакеты</t>
  </si>
  <si>
    <t>Учитывать минимальные размеры</t>
  </si>
  <si>
    <t>Стеклопакет ЕN с решеткой (Бари, Лацио)</t>
  </si>
  <si>
    <t>Стеклопакет ЕN БЕЗ решетки(Бари, Лацио, ВБ-8)</t>
  </si>
  <si>
    <t>Стеклопакет ДN с решеткой (Монарх)</t>
  </si>
  <si>
    <t>Стеклопакет ДN БЕЗ решетки (Монарх)</t>
  </si>
  <si>
    <t>Стеклопакет ЧN с решеткой (Сицилия, большой)</t>
  </si>
  <si>
    <t>Стеклопакет ЧN БЕЗ решетки (Сицилия, большой)</t>
  </si>
  <si>
    <t>Стеклопакет ЧД с решеткой (Сицилия, дополнительный)</t>
  </si>
  <si>
    <t>Стеклопакет ЧД БЕЗ решетки (Сицилия, дополнительный)</t>
  </si>
  <si>
    <t>Стеклопакет ЭТN тонированный (Юта, черное стекло)</t>
  </si>
  <si>
    <t>Стеклопакет Э матовый (Юта 1, нержавеющая сталь)</t>
  </si>
  <si>
    <t>Стеклопакет С матовый (Юта 2, нержавеющая сталь)</t>
  </si>
  <si>
    <t>Стеклопакет БN (ВБ-8,без ковки внутри стеклопакета)</t>
  </si>
  <si>
    <t>Стеклопакет БN (ВБ-8,ковка внутри стеклопакета)</t>
  </si>
  <si>
    <t>Стеклопакет О-П2 (без ковки)</t>
  </si>
  <si>
    <t>Покрытие Атмосферостойкое порошково-полимерное «Медный антик»
Металл (полотно/коробка) 0,8 мм/ 1,0 мм
Петли 2 петли внешние открывание 180*
Толщина полотна 45 мм
Глубина короба (без внешней МДФ) 52 мм
Наполнитель двери пенополистирол (ППС)
Уплотнитель 1 контур, вспененная резина D образный 8х8
Ручки на планке, HP-09
Замок НТО ЛУЧ, 635 цилиндрового типа ригель d=14 мм тип цилиндра ключ/вертушка
Ночная задвижка нет
Противосъем противосъемные штыри, 2 шт
Размер 860х2050 мм, 960х2050 мм</t>
  </si>
  <si>
    <t xml:space="preserve"> Медный антик</t>
  </si>
  <si>
    <t>Размеры 860х2050 мм, 960х2050 мм.
Эксплуатация:Уличная. Ширина наличника 65 мм, вылет наличника 47 мм. 
Внешняя отделка: Атмосферостойкое порошково-полимерное  "Антик серебро", 
Внутренняя отделка: ХДФ панель 3 мм, покрытие ПВХ Беленый дуб.
Наполнитель Пенополистирол (ППС)
Контуры уплотнения 1 контур, вспененная резина D образный 8х8
Толщина металла Полотно: 0.8 мм. Коробка: 1,0 мм.
Толщина полотна 45 мм
Толщина короба 52 мм
Система безопасности
НТО ЛУЧ, 635 цилиндрового типа
ригель d=14 мм тип цилиндра ключ/вертушка, ручка на планке хром. 
Противосъёмные ригели, 2 шт.  Глазок. 
Петли на опорных подшипниках, 2 шт.</t>
  </si>
  <si>
    <t>Беленный дуб</t>
  </si>
  <si>
    <t>Покрытие медный антик / фрезерованная МДФ панель толщиной 6 мм
Металл (полотно/коробка) 1,2 мм / 1,4 мм
Петли 2 петли внешние открывание 180*
Толщина полотна 60 мм
Глубина короба (без внешней МДФ) 90 мм
Наполнитель двери пенополистирол (ППС)
Уплотнитель 2 контура, вспененная резина
Ручки раздельная
Замок Цилиндровый RIGGER 1211, d=14мм, вылет ригелей 26 мм.
Сувальдный RIGGER 1001, d=14мм, вылет ригелей 20 мм.
Накладки на замок декоративные на оба замка
Ночная задвижка независимая
Эксцентрик Нет, противосъемные штыри, 2 шт
Размер 860х2050 мм, 960х2050 мм
Возможна установка на улицу</t>
  </si>
  <si>
    <t xml:space="preserve">Рустикальный                     дуб                                </t>
  </si>
  <si>
    <t xml:space="preserve">  Белый ясень </t>
  </si>
  <si>
    <t>Бетон снежный</t>
  </si>
  <si>
    <t>Наполнение: пенополистирол                                                                                                                                                              Уплотнитель: 2 контура уплотнителя
Толщина металла: полотно 1,2/ коробка 1,4                                                                                                                                                                                                                     Размеры: 860х2050 мм, 960х2050 мм
Покрытие снаружи: атмосферостойкое, порошково-полимерное, цвет "Черный муар"
Покрытие внутри: фрезерованная МДФ-панель, 8 мм. Покрытие ПВХ
Петли: 2 шт. внешние, открывание 180                                                                                            
Замок:Цилиндровый RIGGER 1211, d=14мм, вылет ригелей 26 мм. Сувальдный RIGGER 1001, d=14мм, вылет ригелей 26 мм.
Ручка: раздельная, цвет "Хром" Глазок: Есть
Противосъёмные штыри: 2 шт.
Независимая ночная задвижка: есть
Возможна установка на улицу</t>
  </si>
  <si>
    <t xml:space="preserve">Венге                         </t>
  </si>
  <si>
    <t>Наполнение: пенополистирол                                                                                                                                                           Уплотнитель: 2 контура уплотнителя
Размеры: 860х2050 мм, 960х2050 мм
Толщина металла: полотно 1,4/ коробка 1,4                                                                                                                                        Покрытие снаружи: порошково-полимерное "Черный муар"
Покрытие внутри: МДФ-панель, 10 мм. Цвет: венге тобакко.
Петли: 2 шт. внешние, открывание 180                                                                                            
Основной замок: цилиндровый КАРАТ 252, 3 ригеля, d=16 мм, вылет ригелей 36 мм;
Дополнительный замок: сувальдный КАРАТ 257-64, 3 ригеля, ригель d= 16 мм, вылет ригелей 36 мм
Ручка: раздельная, цвет "Хром" Глазок: Есть
Противосъёмные штыри
Независимая ночная задвижка: есть
Возможна установка на улицу</t>
  </si>
  <si>
    <t>Венге табако</t>
  </si>
  <si>
    <t>Белый ясень</t>
  </si>
  <si>
    <t>Эмалит белый</t>
  </si>
  <si>
    <t>Размерный ряд: 860x2050 мм, 960x2050 мм. Эксплуатация: Квартирная.
Наружная отделка: фрезерованная МДФ-панель, покрытие ПВХ Черный кварц. 
Внутренняя отделка: фрезерованная МДФ-панель, ПВХ Эмалит белый, накладное зеркало с защитной пленкой.
Толщина металла (полотно/коробка): 1,0 мм/1,2 мм.
Глубина короба: 105 мм. Толщина полотна: 90 мм.
Наполнитель: пенополистирол. Уплотнитель: 2 контура уплотнителя из вспененной резины.
Цилиндровый замок:  Карат/Monarh, 4 класс взломостойкости, диаметр ригелей: 16 мм.
Сувальдный замок: Карат/Monarh 4 наивысший класс взломостойкости, дополнительная защита от высверливания: две пластины из высоколегированной стали с обеих сторон замка; диаметр ригелей: 16 мм.
Накладки: накладная броненакладка основного замка, декоративная накладка дополнительного замка с защитой от сквозняка; цвет – черный. 
Ручка: раздельная HS44, цвет – черный.  Глазок широкого обзора; цвет – черный.
Независимая ночная задвижка. Петли 2 шт., наружные, открывание 180°
Эксцентрик металлический для защелки на основном замке. 
Противосъемные ригели: 2 шт.</t>
  </si>
  <si>
    <t>Особенность двери 2 разносистемных замка , 3 контура, 1 класс по шумо-звуко изоляции.
Внешняя отделка:  Муар чёрный. Фрезерованная МДФ панель 10 мм. ПВХ Сатин графит.
Внутренняя отделка:  Царговая МДФ панель 22 мм. Покрытие ПВХ Бетон снежный. Вставки из сатинированного стекла Лакобель.
Металл (полотно/коробка) 1,2 мм/1,2 мм
Петли 2 петли наружные, открывание 180*
Толщина полотна 105 мм. Глубина короба 105 мм
Наполнитель двери Пенополистирол (ППС)
Уплотнитель 2 контура, вспененная резина
Ручки Раздельная, HS44 квадратная хром
Замок Цилиндровый КАРАТ 252, 4 класс взломостойкости. 3 ригеля.
Диаметр ригелей: 16 мм. Сувальдный КАРАТ 257, 4 класс
взломостойкости. 3 ригеля. Диаметр ригелей: 16 мм.
Дополнительная защита от высверливания: две пластины
Накладки: Врезная броненакладка основного замка, декоративная дополнительного замка.
Ночная задвижка независимая. Эксцентрик  металлический 
Размер 860х2050 мм, 960х2050 мм</t>
  </si>
  <si>
    <t>Размерный ряд: 860x2050 мм, 960x2050 мм.
Заказная программа. Эксплуатация: Уличная
Наружная отделка: атмосферостойкое порошково-полимерное «Букле графит».
Внутренняя отделка:  МДФ-панель 10 мм, цвет – «бетон лофт грей». 
Толщина металла (полотно/коробка): 1,0 мм/1,2 мм.Толщина дверного полотна: 110 мм.
Глубина дверного короба: 137 мм. Наполнитель: пенополистирол.
Уплотнитель: 3 контура уплотнителя из вспененной резины.
Терморазрыв: 24 мм двухкамерный спейсер из ПВХ.
Сувальдный замок (нижний): КАРАТ/MONARCH, IV (наивысший) 
класс взломостойкости, доп. защита от высверливания: две пластины из высоколегированной стали с обеих сторон замка; диаметр ригелей: 16 мм.
Сувальдный замок (верхний): KALE/MONARCH/Галеон, IV (наивысший)
класс взломостойкости, доп. защита от высверливания: две пластины из высоколегированной стали с обеих сторон замка; диаметр ригелей: 16 мм.
Накладки: накладная броненакладка основного замка, декоративная накладка. 
Ручка: раздельная; цвет - черный. Независимая ночная задвижка.
Эксцентрик металлический для защёлки основного замка. 
Петли 3 шт., наружные, открывание 180° Противосъемные ригели: 2 шт.</t>
  </si>
  <si>
    <t>Бетон лофт 
грей</t>
  </si>
  <si>
    <t>Размерный ряд: 860x2050 мм, 960x2050 мм.
Складская программа. Эксплуатация: Уличная.
Наружная отделка: атмосферостойкое порошково-полимерное «Букле графит».
Внутренняя отделка: МДФ-панель 8 мм, цвет – «Белый матовый».
Стеклопакет: 2 камеры, 83 мм, тонированный, ковка внутри.
Толщина металла (полотно/коробка): 1,2 мм/1,4 мм.
Глубина короба: 117 мм.
Толщина полотна: 90 мм.
Наполнитель: пенополистирол.
Уплотнитель: 3 контура уплотнителя из вспененной резины.
Сувальдный замок верх: KARAT/MONARCH, IV (наивысший) класс
взломостойкости, доп. защита от высверливания; диаметр ригелей: 16 мм.
Сувальдный замок низ: KARAT/MONARCH, IV (наивысший) класс
взломостойкости, доп. защита от высверливания; диаметр ригелей: 16 мм.
Накладки: квадратные с защитой от сквозняка; цвет - сатин хром.
Ручка: раздельная; цвет - сатин хром.
Независимая ночная задвижка.
Петли: 3 шт., наружные, открывание 180°.
Противосъемные ригели: 2 шт.</t>
  </si>
  <si>
    <t>Размерный ряд: 860x2050 мм, 960x2050 мм.
Складская программа. Эксплуатация: Уличная.
Наружная отделка: атмосферостойкое порошково-полимерное «Муар 7024»,
металлические рейки на полотне.
Внутренняя отделка: фрезерованная МДФ-панель 10 мм, цвет – «Эмалит белый».
Стеклопакет: 4 камеры, 96 мм, тонированный «Серебро».
Толщина металла (полотно/коробка): 1,2 мм/1,4 мм.
Глубина короба: 137 мм. Толщина полотна: 110 мм.
Наполнитель: пенополистирол.
Терморазрыв 24 мм: двухкамерный спейсер из ПВХ на коробе и полотне двери.
Уплотнитель: 3 контура уплотнителя из вспененной резины. Порог: нержавеющая сталь.
Сувальдный замок верх: KALE, IV (наивысший) класс взломостойкости, доп.
защита от высверливания; диаметр ригелей: 16 мм.
Сувальдный замок низ: KALE, IV (наивысший) класс взломостойкости, доп.
защита от высверливания; диаметр ригелей: 16 мм.
Накладки: декоративные с авто шторкой.
Ручка: раздельная; цвет - черный. Независимая ночная задвижка.
Петли: 3 шт., наружные, открывание 180°. Противосъемные ригели: 3 шт.</t>
  </si>
  <si>
    <t>Наполнение: пенополистирол  
Размеры: 860х2050 мм, 960х2050 мм
Покрытие снаружи:  атмосферостойкое порошково-полимерное «Антик серебро»
Покрытие внутри: фрезерованная МДФ-панель, ПВХ Бетон снежный/фрезерованная МДФ-панель, ПВХ Белый ясень. Накладное зеркало с защитной пленкой
Толщина металла: полотно 1,0/ коробка 1,2  
Толщина дверного полотна: 75 мм.  Толщина коробки: 105мм.
Петли: 2 шт. внешние, открывание 180                                                                                            
Основной замок: цилиндровый Карат/Monarh, 4 наивысший класс взломостойкости, диаметр ригелей: 16 мм
Дополнительный замок: сувальдный Карат/Monarh 4 наивысший класс взломостойкости, дополнительная защита от высверливания: две пластины из высоколегированной стали с обеих сторон замка; диаметр ригелей: 16 мм 
Уплотнитель: 2 контура уплотнителя из вспененной резины. 
Ручка:раздельная HS22, цвет – хром. Противосъёмные штыри: 2 шт.                                                                                                                                                                                     
Независимая ночная задвижка: есть
Возможна установка на улицу</t>
  </si>
  <si>
    <t>Размерный ряд: 860x2050 мм, 960x2050 мм.
Заказная программа. Эксплуатация: Уличная.
Наружная отделка: атмосферостойкое порошково-полимерное «Медный антик».
Внутренняя отделка: фрезерованная МДФ-панель 10 мм, цвет – «Белый ясень», «Венге».
Толщина металла (полотно/коробка): 1,0 мм/1,2 мм.
Глубина короба: 117 мм. Толщина полотна: 90 мм.
Наполнитель: пенополистирол.
Уплотнитель: 3 контура уплотнителя из вспененной резины.
Цилиндровый замок: KARAT/MONARCH, 
IV (наивысший) класс взломостойкости; диаметр ригелей: 16 мм.
Сувальдный замок: KARAT/MONARCH, IV (наивысший)
класс взломостойкости, дополнительная защита от высверливания: 
Две пластины из высоколегированной стали с обеих сторон замка; 
Диаметр ригелей: 16 мм.
Накладки: овальные с защитой от сквозняка; цвет - хром. 
Ручка: раздельная; цвет - хром.  Глазок широкого обзора; цвет – хром.
Независимая ночная задвижка. Петли  3 шт., наружные, открывание 180°
Эксцентрик металлический для защёлки основного замка. 
Противосъемные ригели: 2 шт.</t>
  </si>
  <si>
    <t>Наполнение: пенополистирол  
Размеры: 860х2050 мм, 960х2050 мм
Покрытие снаружи:  атмосферостойкое порошково-полимерное «Антик серебро»
Покрытие внутри: фрезерованная МДФ-панель, ПВХ Лиственница беж, вставки из стекла лакобель/фрезерованная МДФ-панель, ПВХ Белый эмалит
Толщина металла: полотно 1,0/ коробка 1,2  
Толщина дверного полотна: 90 мм.  Толщина коробки: 117мм.
Петли: 3 шт. внешние, открывание 180                                                                                            
Основной замок: цилиндровый Карат/Monarh, 4 наивысший класс взломостойкости, диаметр ригелей: 16 мм
Дополнительный замок: сувальдный Карат/Monarh 4 наивысший класс взломостойкости, дополнительная защита от высверливания: две пластины из высоколегированной стали с обеих сторон замка; диаметр ригелей: 16 мм 
Уплотнитель: 3 контура уплотнителя из вспененной резины. 
Ручка:раздельная раздельная HS44, цвет –сатин. хром. Противосъёмные штыри: 2 шт.                                                                                                                                                                                     
Независимая ночная задвижка: есть
Возможна установка на улицу</t>
  </si>
  <si>
    <t>Размерный ряд: 860x2050 мм, 960x2050 мм.
Заказная программа. Эксплуатация: Квартирная.
Наружная отделка: фрезерованная МДФ-панель 8 мм, цвет - «Графит».
Внутренняя отделка: фрезерованная МДФ-панель 6 мм, цвет - «Эмалит белый».
Толщина металла (полотно/коробка): 1,2 мм/1,4 мм.
Глубина короба: 90 мм.
Толщина полотна: 75 мм.
Наполнитель: пенополистирол.
Уплотнитель: 2 контура уплотнителя из вспененной резины.
Цилиндровый замок: KARAT/MONARCH, IV (наивысший) класс взломостойкости;
диаметр ригелей: 16 мм.
Сувальдный замок: KARAT/MONARCH, IV (наивысший) класс взломостойкости,
доп. защита от высверливания; диаметр ригелей: 16 мм.
Накладки: накладные декоративные; цвет - черный.
Ручка: раздельная; цвет - черный.
Глазок: широкого обзора; цвет – черный.
Независимая ночная задвижка.
Петли: 2 шт., наружные, открывание 180°.
Противосъемные ригели: 2 шт.</t>
  </si>
  <si>
    <t>Размерный ряд: 860x2050 мм, 960x2050 мм.
Заказная программа. Эксплуатация: Квартирная.
Наружная отделка: составная МДФ-панель 10 мм, цвет - «Орех кантри, патина», «Сатин черный».
Внутренняя отделка: составная МДФ-панель 10 мм, цвет - «Сатин белый», «Сатин черный».
Толщина металла (полотно/коробка): 1,2 мм/1,4 мм.
Глубина короба: 105 мм. Толщина полотна: 90 мм.
Наполнитель: пенополистирол.
Уплотнитель: 2 контура уплотнителя из вспененной резины.
Цилиндровый замок: KARAT/MONARCH, IV (наивысший) класс взломостойкости;
диаметр ригелей: 16 мм.
Сувальдный замок: KARAT/MONARCH, IV (наивысший) класс взломостойкости,
доп. защита от высверливания; диаметр ригелей: 16 мм.
Накладки: квадратные, накладная броненакладка основного замка,
декоративная накладка дополнительного замка с защитой от сквозняка; цвет -черный.
Ручка: раздельная; цвет - черный.
Глазок: широкого обзора; цвет – черный.
Независимая ночная задвижка.
Петли: 2 шт., наружные, открывание 180°.
Противосъемные ригели: 2 шт.</t>
  </si>
  <si>
    <t>Размерный ряд: 860x2050 мм, 960x2050 мм. Эксплуатация: Квартирная.
Наружная отделка: фрезерованная МДФ-панель, покрытие ПВХ сатин черный.
Внутренняя отделка: фрезерованная МДФ-панель, ПВХ Сатин белый.
Толщина металла (полотно/коробка): 1,0 мм/1,2 мм.
Глубина короба: 105 мм. Толщина полотна: 90 мм.
Наполнитель: пенополистирол.
Уплотнитель: 2 контура уплотнителя из вспененной резины.
Цилиндровый замок:  Карат/Monarh, 4 наивысший класс взломостойкости, ригеля: 16 мм.
Сувальдный замок: Карат/Monarh 4 наивысший класс взломостойкости, дополнительная защита от высверливания: две пластины из высоколегированной стали с обеих сторон замка; диаметр ригелей: 16 мм.
Накладки: накладная броненакладка основного замка, декоративная накладка дополнительного замка с защитой от сквозняка; цвет – черный. 
Ручка: раздельная HS44, цвет – черный. Глазок широкого обзора; цвет – черный.
Независимая ночная задвижка. Петли 2 шт., наружные, открывание 180°
Эксцентрик металлический для защелки на основном замке. 
Противосъемные ригели: 2 шт.</t>
  </si>
  <si>
    <t>Размерный ряд: 860x2050 мм, 960x2050 мм.
Заказная программа. Эксплуатация: Уличная.
Наружная отделка: атмосферостойкое порошково-полимерное муар RAL 7024, с
фрезеровкой по металлу.
Внутренняя отделка: фрезерованная МДФ-панель 10 мм, цвет- «Сатин графит».
Толщина металла (полотно/коробка): 1,2 мм/1,4 мм.
Глубина короба: 115 мм. Толщина полотна: 90 мм.
Наполнитель: пенополистирол.
Уплотнитель: 3 контура уплотнителя из вспененной резины.
Цилиндровый замок: KARAT/MONARCH, IV (наивысший) класс взломостойкости;
диаметр ригелей: 16 мм.
Сувальдный замок: KARAT/MONARCH, IV (наивысший) класс взломостойкости,
доп. защита от высверливания; диаметр ригелей: 16 мм.
Накладки: врезная броненакладка основного замка и декоративная накладка
дополнительного замка с защитой от сквозняка; цвет - черный.
Ручка: раздельная; цвет - черный.
Глазок: широкого обзора; цвет – черный.
Независимая ночная задвижка. Петли: 3 шт., наружные, открывание 180°.
Противосъемные ригели: 2 шт.</t>
  </si>
  <si>
    <t>Размерный ряд: 860x2050 мм, 960x2050 мм.
Заказная программа. Эксплуатация: Квартирная.
Наружная отделка: фрезерованная МДФ-панель 10 мм, цвет – «Сатин коричневый».
Внутренняя отделка: фрезерованная МДФ-панель 6 мм, цвет – «Эмалит белый».
Толщина металла (полотно/коробка): 1,2 мм/1,4 мм.
Глубина короба: 115 мм. Толщина полотна: 104 мм.
Наполнитель: пенополистирол.
Уплотнитель: 3 контура уплотнителя из вспененной резины.
Цилиндровый замок: KARAT/MONARCH, IV (наивысший) класс взломостойкости;
диаметр ригелей: 16 мм.
Сувальдный замок: KARAT/MONARCH, IV (наивысший) класс взломостойкости,
доп. защита от высверливания; диаметр ригелей: 16 мм.
Накладки: квадратные, накладная броненакладка основного замка,
декоративная накладка дополнительного замка с защитой от сквозняка; цвет - черный.
Ручка: раздельная; цвет - черный.
Глазок: широкого обзора; цвет – черный.
Независимая ночная задвижка.
Петли: 3 шт., наружные, открывание 180°.
Противосъемные ригели: 2 шт.</t>
  </si>
  <si>
    <t>Размерный ряд: 860x2050 мм, 960x2050 мм.
Заказная программа. Эксплуатация: Квартирная.
Наружная отделка: фрезерованная МДФ-панель 10 мм, цвет – «Сатин черный», «Орех каньон коньяк», вставка - черное стекло.
Внутренняя отделка: фрезерованная МДФ-панель 10 мм, цвет – «Эмалит белый».
Глубина короба: 115 мм. Толщина полотна: 104 мм.
Толщина металла (полотно/коробка): 1,0 мм/1,2 мм.
Наполнитель: пенополистирол. Уплотнитель: 3 контура уплотнителя из вспененной резины.
Цилиндровый замок: KARAT/MONARCH, 
IV (наивысший) класс взломостойкости; диаметр ригелей: 16 мм.
Сувальдный замок: KARAT/MONARCH, IV (наивысший) класс взломостойкости, дополнительная защита от высверливания: 
две пластины из высоколегированной стали с обеих сторон замка; диаметр ригелей: 16 мм.
Накладки: накладная броненакладка основного замка, декоративная 
накладка дополнительного замка с защитой от сквозняка; цвет - черный. 
Ручка: раздельная; цвет – черный.  Глазок широкого обзора; цвет – черный.
Независимая ночная задвижка. Петли 3 шт., наружные, открывание 180°
Эксцентрик металлический для защёлки основного замка. 
Противосъемные ригели: 2 шт.</t>
  </si>
  <si>
    <t>Размерный ряд: 860x2050 мм, 960x2050 мм.
Заказная программа. Эксплуатация: Квартирная.
Наружная отделка: фрезерованная МДФ-панель 10 мм, 
цвет – «Сатин черный», «Бетон лофт грей».
Внутренняя отделка: фрезерованная МДФ-панель 10 мм, 
цвет – «Бетон снежный».
Толщина металла (полотно/коробка): 1,0 мм/1,2 мм. Толщина дверного полотна: 104 мм.
Глубина дверного короба: 115 мм. Наполнитель: пенополистирол.
Уплотнитель: 3 контура уплотнителя из вспененной резины.
Цилиндровый замок: KARAT/MONARCH, IV класс взломостойкости; диаметр ригелей: 16 мм.
Сувальдный замок: KARAT/MONARCH, IV класс взломостойкости, дополнительная защита от высверливания: 
две пластины из высоколегированной стали с обеих сторон замка; диаметр ригелей: 16 мм.
Накладки: накладная броненакладка основного замка, декоративная накладка. 
Ручка: раздельная; цвет - черный. Глазок широкого обзора; цвет – черный.
Независимая ночная задвижка. Эксцентрик металлический для защёлки основного замка. 
Петли 3 шт., наружные, открывание 180° Противосъемные ригели: 2 шт.</t>
  </si>
  <si>
    <r>
      <t xml:space="preserve">Размерный ряд: </t>
    </r>
    <r>
      <rPr>
        <b/>
        <sz val="10"/>
        <rFont val="Times New Roman"/>
        <family val="1"/>
        <charset val="204"/>
      </rPr>
      <t>1200x2050 мм, 1300x2050 мм</t>
    </r>
    <r>
      <rPr>
        <b/>
        <sz val="8"/>
        <rFont val="Times New Roman"/>
        <family val="1"/>
        <charset val="204"/>
      </rPr>
      <t>.
Заказная программа. Эксплуатация: Уличная
Наружная отделка: атмосферостойкое порошково-полимерное «Медный антик».
Внутренняя отделка: фрезерованная МДФ-панель 8 мм, цвет – «Белый ясень». 
Глубина короба: 105 мм.Толщина полотна: 75 мм.
Толщина металла (полотно/коробка): 1,0 мм/1,2 мм.
Наполнитель: пенополистирол.
Уплотнитель:  2 контура уплотнителя из вспененной резины.
Цилиндровый замок: KARAT/MONARCH, 
IV (наивысший) класс взломостойкости; диаметр ригелей: 16 мм.
Сувальдный замок: KARAT/MONARCH, IV (наивысший) класс 
взломостойкости, доп. защита от высверливания: 
Две пластины из высоколегированной стали с обеих сторон замка; Диаметр ригелей: 16 мм.
Накладки:  овальные с защитой от сквозняка; цвет – сатин. Ручка:  раздельная; цвет – сатин. 
Глазок широкого обзора; цвет – сатин. хром. 
Независимая ночная задвижка. Петли  4 шт., наружные, открывание 180°
Эксцентрик металлический для защёлки основного замка. 
Противосъемные ригели: 4 шт.</t>
    </r>
  </si>
  <si>
    <t>Размерный ряд: 860x2050 мм, 960x2050 мм.
Заказная программа. Эксплуатация: Квартирная.
Наружная отделка: фрезерованная МДФ-панель 8 мм, цвет - «сатин черный».
Внутренняя отделка: МДФ-панель 10 мм, накладное зеркало цвет - «Эмалит белый».
Глубина короба: 115 мм. Толщина полотна: 104 мм.
Толщина металла (полотно/коробка): 1,0 мм/1,2 мм.
Наполнитель: пенополистирол.
Уплотнитель: 3 контура уплотнителя из вспененной резины.
Цилиндровый замок: Mangyst, IV класс взломостойкости; диаметр ригелей: 16 мм.
Сувальдный замок:Mangyst, IV класс взломостойкости, дополнительная защита от высверливания: две
пластины из высоколегированной стали с обеих сторон замка; диаметр ригелей: 16 мм.
Накладки: накладная броненакладка основного замка и декоративная
накладка дополнительного замка с защитой от сквозняка; цвет - чёрный.
Ручка: раздельная; цвет - чёрный. Глазок широкого обзора; цвет - чёрный.
Независимая ночная задвижка. Эксцентрик металлический для защёлки основного замка.
Петли 3 шт., наружные, открывание 180°
Противосъемные ригели: 2 шт.</t>
  </si>
  <si>
    <r>
      <t xml:space="preserve">Размерный ряд: </t>
    </r>
    <r>
      <rPr>
        <b/>
        <sz val="10"/>
        <rFont val="Times New Roman"/>
        <family val="1"/>
        <charset val="204"/>
      </rPr>
      <t>1200x2050 мм, 1300x2050 мм.</t>
    </r>
    <r>
      <rPr>
        <b/>
        <sz val="8"/>
        <rFont val="Times New Roman"/>
        <family val="1"/>
        <charset val="204"/>
      </rPr>
      <t xml:space="preserve">
Заказная программа. Эксплуатация: Уличная
Наружная отделка: атмосферостойкое порошковополимерное «Медный антик».
Внутренняя отделка: атмосферостойкое порошковополимерное «Медный антик». 
Глубина короба: 105 мм.Толщина полотна: 75 мм.
Толщина металла (полотно/коробка): 1,0 мм/1,2 мм.
Наполнитель: пенополистирол.
Уплотнитель: 2 контура уплотнителя из вспененной резины. 
Цилиндровый замок: KARAT/MONARCH, диаметр ригелей: 16 мм.
Сувальдный замок: KARAT/MONARCH, диаметр ригелей: 16 мм .
Накладки: овальные с защитой от сквозняка; цвет – хром. 
Ручка: раздельная; цвет - хром. 
Глазок широкого обзора; цвет – сатин. хром. 
Независимая ночная задвижка.
Петли  4 шт., наружные, открывание 180°
Эксцентрик металлический для защёлки основного замка. 
Противосъемные ригели: 4 шт.</t>
    </r>
  </si>
  <si>
    <t>Замки: Основной: сувальдный KALE, ригели 16 мм. Дополнительная защита от высверливания
Дополнительный: сувальдный KALE, ригели 16 мм. Дополнительная защита от высверливания
Терморазрыв 24 мм на полотне и короб
Покрытие металла: Букле антрацит, атмосферостойкое порошково-полимерное
Внутренняя накладка: фрезерованная МДФ-панель 16 мм. Пленка ПВХ, цвет Велюр белый софт 
Толщина полотна/глубина короба: 110 мм / 141 мм
Наполнитель: пенополистирол
Уплотнитель: 3 контура вставного уплотнителя 
Петли: 3 шт., наружные, открывание 180°
Накладки: квадратные с защитой от сквозняка; цвет - сатин хром
Ручка: раздельная, нажимная; цвет - сатин хром
Независимая ночная задвижка
Регулировка притвора: металлический эксцентрик защёлки основного замка
Противосъёмные штыри: 2 шт.
Размеры: 860х2050 мм, 960х2050 мм
Световой проем: 710 мм и 810 мм</t>
  </si>
  <si>
    <t>Размерный ряд: 860x2050 мм, 960x2050 мм.
Заказная программа. Эксплуатация: Квартирная.
Наружная отделка: фрезеровка по металлу, покрытие муар RAL 7024 без блесток.
Внутренняя отделка:  МДФ-панель 10 мм, цвет пленки: «эмалит белый», вставка – черное стекло
Покрытие металла: муар RAL 7024 с блестками.  Глубина короба: 115 мм.
Толщина полотна: 90 мм. Толщина металла (полотно/коробка): 1,0 мм/1,2 мм.
Наполнитель: пенополистирол.
Уплотнитель: 3 контура уплотнителя из вспененной резины. 
Цилиндровый замок: Gimmel K12, IV класс взломостойкости; диаметр ригелей: 16 мм. 
Сувальдный замок: KARAT/MONARCH, IV (наивысший) класс
взломостойкости, доп. защита от высверливания: две пластины из высоколегированной стали с обеих сторон замка; диаметр ригелей: 16 мм.
Накладки: прямоугольные накладки, цвет - черный. 
Накладка доп. замка с защитой от сквозняка. 
Ручка: раздельная; цвет – черный. Глазок  широкого обзора; цвет – черный. 
Независимая ночная задвижка. Петли 3 шт., наружные, открывание 180°
Эксцентрик металлический для защёлки основного замка. 
Противосъемные ригели: 2 шт.</t>
  </si>
  <si>
    <t>Размерный ряд: 860x2050 мм, 960x2050 мм.
Заказная программа. Эксплуатация: Квартирная.
Наружная отделка: фрезерованная МДФ-панель 10 мм, 
цвет пленки: «Сатин зеленый». Наличники: «Сатин зеленый».
Внутренняя отделка: фрезерованная МДФ-панель 8 мм, цвет пленки: «Эмалит белый». 
Покрытие металла: муар RAL 9005 с блестками.
Глубина короба: 115 мм. Толщина полотна: 90 мм.
Толщина металла (полотно/коробка): 1,0 мм/1,2 мм. Наполнитель: пенополистирол.
Уплотнитель: 3 контура уплотнителя из вспененной резины. 
Цилиндровый замок: Gimmel K12, IV класс взломостойкости; диаметр ригелей: 16 мм. 
Сувальдный замок: KARAT/MONARCH, IV класс
взломостойкости, доп. защита от высверливания: две пластины из высоколегированной стали с обеих сторон замка; диаметр ригелей: 16 мм.
Накладки:  прямоугольные накладки, цвет - черный. Накладка доп. замка с защитой от сквозняка. 
Ручка: раздельная, цвет – черный. Глазок  широкого обзора; цвет – черный. 
Независимая ночная задвижка.
Петли  3 шт., наружные, открывание 180° 
Эксцентрик металлический для защёлки основного замка.  Противосъемные ригели: 2 шт.</t>
  </si>
  <si>
    <t>Размерный ряд: 860x2050 мм, 960x2050 мм.
Заказная программа. Эксплуатация: Квартирная.
Наружная отделка: МДФ-панель 10 мм, цвет пленки: «Сатин черный», 
«Дуб мадейра янтарь». Наличники: «сатин черный».
Внутренняя отделка: МДФ-панель 10 мм, цвет пленки: «Лайт грей» белое стекло лакобель, цвет пленки: «Сатин черный» черное стекло лакобель.
Покрытие металла: муар RAL 9005 с блестками.
Глубина короба: 115 мм.Толщина полотна: 90 мм.
Толщина металла (полотно/коробка): 1,0 мм/1,2 мм.
Наполнитель: пенополистирол. Уплотнитель: 3 контура уплотнителя из вспененной резины. 
Цилиндровый замок: Gimmel K12, IV класс взломостойкости; диаметр ригелей: 16 мм. 
Сувальдный замок: KARAT/MONARCH, IV класс
взломостойкости, доп. защита от высверливания: две пластины из высоколегированной стали с обеих сторон замка; диаметр ригелей: 16 мм.
Накладки: прямоугольные накладки, цвет - черный. Накладка доп. замка с защитой от сквозняка. 
Ручка: раздельная; цвет – черный. Глазок  широкого обзора; цвет – черный. 
Независимая ночная задвижка.Петли 3 шт., наружные, открывание 180°
Эксцентрик металлический для защёлки основного замка. Противосъемные ригели: 2 шт.</t>
  </si>
  <si>
    <t>Замки: Основной: сувальдный KALE, ригели 16 мм. Дополнительная защита от высверливания
Дополнительный: сувальдный KALE, ригели 16 мм. Дополнительная защита от высверливания 
Терморазрыв 24 мм на полотне и короб
Покрытие металла: графит, атмосферостойкое порошково-полимерное
Внутренняя накладка: фрезерованная МДФ-панель 16 мм. Пленка ПВХ, цвет Велюр белый софт 
Стеклопакет: 4-х камерный с зеркальной тонировкой и ковкой.
Толщина полотна/глубина короба: 110 мм / 141 мм
Наполнитель: пенополистирол
Уплотнитель: 3 контура вставного уплотнителя 
Петли: 3 шт., наружные, открывание 180°
Накладки: квадратные с защитой от сквозняка; цвет - сатин хром
Ручка: раздельная, нажимная; цвет - сатин хром
Независимая ночная задвижка
Регулировка притвора: металлический эксцентрик защёлки основного замка
Противосъёмные штыри: 2 шт.
Размеры: 860х2050 мм, 960х2050 мм
Световой проем: 710 мм и 810 мм</t>
  </si>
  <si>
    <t>Размерный ряд: 860x2050 мм, 960x2050 мм.
Заказная программа. Эксплуатация: Уличная 
Наружная отделка: фрезерованная МДФ-панель 12 мм, цвет - «Грецкий орех» с патиной.
Внутренняя отделка: фрезерованная МДФ-панель 12 мм,  цвет «сосна белая». 
Пятикамерный стеклопакет: 100 мм, тонированный.
Глубина короба: 137 мм. Толщина полотна: 130 мм.
Толщина металла (полотно/коробка): 1,0 мм/1,2 мм.
Наполнитель: пенополистирол. Уплотнитель: 3 контура уплотнителя из вспененной резины.
Сувальдный замок (нижний): КАРАТ/MONARCH*, IV (наивысший) 
класс взломостойкости, доп. защита от высверливания: две пластины из высоколегированной стали с обеих сторон замка; диаметр ригелей: 16 мм.
Сувальдный замок (верхний): КАPAT/MONARCH*, IV (наивысший) 
класс взломостойкости, доп. защита от высверливания: две пластины из высоколегированной стали с обеих сторон замка; диаметр ригелей: 16 мм
Накладки: овальные с защитой от сквозняка; цвет бронза. 
Ручка: раздельная; цвет бронза.  Независимая ночная задвижка.
Петли 3 шт., наружные, открывание 180°
Эксцентрик металлический для защёлки основного замка. Противосъемные ригели: 2 шт.</t>
  </si>
  <si>
    <t xml:space="preserve">Стройгост 5 РФ мет/мет </t>
  </si>
  <si>
    <t>Стройгост 5 РФ Серебро</t>
  </si>
  <si>
    <t>Гарда 8 мм</t>
  </si>
  <si>
    <t>Nova серебро</t>
  </si>
  <si>
    <t>Гарда Муар 8мм</t>
  </si>
  <si>
    <t>Гарда муар 10 мм</t>
  </si>
  <si>
    <t>Линия МДФ/МДФ</t>
  </si>
  <si>
    <t>Флорида</t>
  </si>
  <si>
    <t>Бостон</t>
  </si>
  <si>
    <t>ISOTERMA (Терморазрыв)</t>
  </si>
  <si>
    <t>ISOTERMA Букле графит (Терморазрыв)</t>
  </si>
  <si>
    <t>Гарда 9 Ковка стеклопакет Букле графит</t>
  </si>
  <si>
    <t>Протерма мдф/мдф (Терморазрыв)</t>
  </si>
  <si>
    <t>Luxor Termo Рейка (Терморазрыв)</t>
  </si>
  <si>
    <t>Гарда 10 Серебро</t>
  </si>
  <si>
    <t xml:space="preserve">Бетон снежный (царга)
</t>
  </si>
  <si>
    <t xml:space="preserve">Белый ясень (зеркало)
</t>
  </si>
  <si>
    <t xml:space="preserve">Белый ясень, Венге
</t>
  </si>
  <si>
    <t xml:space="preserve">Лиственница беж (царга)
</t>
  </si>
  <si>
    <t xml:space="preserve">Эмалит белый
</t>
  </si>
  <si>
    <t xml:space="preserve">Сатин белый
</t>
  </si>
  <si>
    <t xml:space="preserve">Сатин графит
</t>
  </si>
  <si>
    <t xml:space="preserve">Бетон снежный
</t>
  </si>
  <si>
    <t xml:space="preserve"> Белый ясень
</t>
  </si>
  <si>
    <t xml:space="preserve"> Эмалит белый
</t>
  </si>
  <si>
    <r>
      <rPr>
        <b/>
        <sz val="10"/>
        <rFont val="Times New Roman"/>
        <family val="1"/>
        <charset val="204"/>
      </rPr>
      <t>мет/мет</t>
    </r>
    <r>
      <rPr>
        <b/>
        <sz val="10"/>
        <color rgb="FFFF0000"/>
        <rFont val="Times New Roman"/>
        <family val="1"/>
        <charset val="204"/>
      </rPr>
      <t xml:space="preserve">
</t>
    </r>
  </si>
  <si>
    <t xml:space="preserve">Велюр белый софт
</t>
  </si>
  <si>
    <r>
      <rPr>
        <b/>
        <sz val="10"/>
        <rFont val="Times New Roman"/>
        <family val="1"/>
        <charset val="204"/>
      </rPr>
      <t>Эмалит белый</t>
    </r>
    <r>
      <rPr>
        <b/>
        <sz val="10"/>
        <color rgb="FFFF0000"/>
        <rFont val="Times New Roman"/>
        <family val="1"/>
        <charset val="204"/>
      </rPr>
      <t xml:space="preserve">
</t>
    </r>
  </si>
  <si>
    <t>Лайт грей
Сатин черный</t>
  </si>
  <si>
    <t xml:space="preserve">Сосна белая
</t>
  </si>
  <si>
    <t xml:space="preserve">Толстяк Медный антик </t>
  </si>
  <si>
    <t>9 см Серебро</t>
  </si>
  <si>
    <t>Гарда Графит</t>
  </si>
  <si>
    <t>Гарда 7,5 см Вуд Вертикаль</t>
  </si>
  <si>
    <t>Черный кварц</t>
  </si>
  <si>
    <t>Концепт Линии 9 см</t>
  </si>
  <si>
    <t>Гарда 9 см Молдинг</t>
  </si>
  <si>
    <t xml:space="preserve">9 см Кантри </t>
  </si>
  <si>
    <t>Геометрия Бетон снежный</t>
  </si>
  <si>
    <t xml:space="preserve">Гарда Белый ясень двухпольная </t>
  </si>
  <si>
    <t>Черное Зеркало</t>
  </si>
  <si>
    <t xml:space="preserve">Гарда мет/мет двухпольная </t>
  </si>
  <si>
    <t>Протерма Багет (Терморазрыв)</t>
  </si>
  <si>
    <t>9см Smart 4</t>
  </si>
  <si>
    <t>9см Smart 1</t>
  </si>
  <si>
    <t>9см Smart 2</t>
  </si>
  <si>
    <t>Протерма 3D Графит (Терморазрыв)</t>
  </si>
  <si>
    <t xml:space="preserve">VITRA Винорит Патина </t>
  </si>
  <si>
    <t>Размеры: 860х2050 мм, 960х2050 мм
Покрытие металла: Атмосферостойкое порошково_x0002_полимерное «Антик серебро». 
Внешняя накладка: Фрезерованная МДФ-панель 8 мм, покрытие ПВХ сатин графит.
Внутренняя накладка: Фрезерованная МДФ-панель 6 мм. Покрытие ПВХ эмалит белый.
Толщина полотна: 75 мм.Глубина короба: 52 мм.
Толщина металла: 1,4 мм. 
Наполнитель: Пенополистирол. Уплотнитель: 1 контур
Замковый механизм: Цилиндровый замок НТО ЛУЧ с ночной 
задвижкой. Сувальдный замок НТО ЛУЧ с защитной шторкой от сквозняка.
Петли: 2 шт., наружные, открывание 180°.
Ручка: раздельная, нажимная, цвет – хром.
Противосъёмные штыри: 2 шт.</t>
  </si>
  <si>
    <t>Smart</t>
  </si>
  <si>
    <t>Норд</t>
  </si>
  <si>
    <t>Эмаль белая</t>
  </si>
  <si>
    <t>70*32*2060</t>
  </si>
  <si>
    <t>2200*70*10</t>
  </si>
  <si>
    <t>100*10*2060</t>
  </si>
  <si>
    <t>150*10*2060</t>
  </si>
  <si>
    <t>Staller Comfort доп. Опции</t>
  </si>
  <si>
    <t>Staller с электронными замками</t>
  </si>
  <si>
    <t>Staller со стеклопакетом</t>
  </si>
  <si>
    <t>Staller доп. Опции</t>
  </si>
  <si>
    <t>Staller Comfort</t>
  </si>
  <si>
    <t>Staller создай свою дверь</t>
  </si>
  <si>
    <r>
      <t>Дополнительные опции</t>
    </r>
    <r>
      <rPr>
        <b/>
        <sz val="11"/>
        <rFont val="Calibri"/>
        <family val="2"/>
        <charset val="204"/>
        <scheme val="minor"/>
      </rPr>
      <t xml:space="preserve"> Staller</t>
    </r>
  </si>
  <si>
    <t>SMART</t>
  </si>
  <si>
    <t>Межкомнатные двери ЮРКАС (ЭМАЛЬ)</t>
  </si>
  <si>
    <t>Доставка, врезка</t>
  </si>
  <si>
    <t>Уплотнитель: 3 контура. Петли: 3 шт. Толщина металла: 1,5 мм
Полотно: Толщина 92 мм / с МДФ 105 мм
Наполнитель: Пенополистирол высокой плотности
Короб: Толщина 117 мм открытый. Наличник: Ширина 80 мм
Отделка снаружи: Фрезерованная МДФ-панель 10 мм ФЛП-39 Черная шагрень/пластик черный
Замки: GALEON 816 эксцентрик IV класс взломостойкости
GALEON 817 сувальдный IV класс взломостойкости
Диаметр ригелей 15,8 мм
Накладки: С защитой от сквозняка
Ночная задвижка: Установлена. Цвет фурнитуры: Черный
Регулировка прижима притвора: Металлический эксцентрик для зацепки на основном замке
Противосъем: Штыри, 3 шт.
Размеры: 860x2050 мм, 960x2050 мм</t>
  </si>
  <si>
    <t>Уплотнитель: 3 контура. Петли: 3 шт. Толщина металла: 1,5 мм
Полотно: Толщина 92 мм / с МДФ 105 мм
Наполнитель: Пенополистирол высокой плотности
Короб: Толщина 117 мм открытый. Наличник: Ширина 80 мм
Отделка снаружи: Фрезерованная МДФ-панель 10 мм ФЛС-38 Шагрень черная/ Орех коньяк с черной патиной
Замки: GALEON 816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Черный
Регулировка прижима притвора: Металлический эксцентрик для зацепки на основном замке
Противосъем: Штыри, 3 шт.
Размеры: 860x2050 мм, 960x2050 мм</t>
  </si>
  <si>
    <t>Уплотнитель: 3 контура. Петли: 3 шт. Толщина металла: 1,5 мм
Полотно: Толщина 92 мм / с МДФ 105 мм
Наполнитель: Пенополистирол высокой плотности
Короб: Толщина 117 мм открытый
Наличник: Ширина 80 мм
Отделка снаружи: Фрезерованная МДФ-панель 10 мм ФЛП-18 Шагрень черная/орех каньон коньяк/пластик черный
Замки: GALEON 816 эксцентрик IV класс взломостойкости, GALEON 817 сувальдный IV класс взломостойкости
Диаметр ригелей 15,8 мм. Накладки: С защитой от сквозняка
Ночная задвижка: Установлена. Цвет фурнитуры: Черный
Регулировка прижима притвора: Металлический эксцентрик для зацепки на основном замке
Противосъем: Штыри, 3 шт.
Размеры: 860x2050 мм, 960x2050 мм</t>
  </si>
  <si>
    <t>Уплотнитель: 3 контура. Петли: 3 шт Толщина металла: 1,5 мм
Полотно: Толщина 92 мм / с МДФ 111 мм
Наполнитель: Пенополистирол высокой плотности
Короб: Толщина 117 мм открытый. Наличник: Ширина 80 мм
Отделка снаружи: Фрезерованная МДФ-панель 10 мм ФЛП-32 Velluto Oscure/шагрень черная/ пластик черный
Замки: GALEON 816 эксцентрик IV класс взломостойкости, GALEON 817 сувальдный IV класс взломостойкости, 
Диаметр ригелей 15,8 мм. . Накладки: С защитой от сквозняка
Ночная задвижка: Установлена. Цвет фурнитуры: Черный
Регулировка прижима притвора: Металлический эксцентрик для зацепки на основном замке
Противосъем: Штыри, 3 шт.
Размеры: 860x2050 мм, 960x2050 мм</t>
  </si>
  <si>
    <t>БАЗА</t>
  </si>
  <si>
    <t>ФЛ-14</t>
  </si>
  <si>
    <t>ФЛЗ-32</t>
  </si>
  <si>
    <t>ПАНЕЛИ</t>
  </si>
  <si>
    <t>ФЛЗ-23</t>
  </si>
  <si>
    <t>ФЛЗ-111</t>
  </si>
  <si>
    <t>Уплотнитель: 3 контура. Петли: 3 шт. Толщина металла: 1,5 мм
Полотно: Толщина 92 мм / с МДФ 105 мм
Наполнитель: Пенополистирол высокой плотности
Короб: Толщина 117 мм открытый. Наличник: Ширина 80 мм
Отделка снаружи: Фрезерованная МДФ-панель 10 мм ФЛП-26 Шагрень черная/ Грецкий орех/ пластик черный
Замки: GALEON 816 эксцентрик IV класс взломостойкости, GALEON 817 сувальдный IV класс взломостойкости, 
Диаметр ригелей 15,8 мм
Накладки: С защитой от сквозняка
Ночная задвижка: Установлена
Цвет фурнитуры: Черный
Регулировка прижима притвора: Металлический эксцентрик для зацепки на основном замке
Противосъем: Штыри, 3 шт.
Размеры: 860x2050 мм, 960x2050 мм</t>
  </si>
  <si>
    <t>Гладкая под покраску</t>
  </si>
  <si>
    <t xml:space="preserve">Гладкая </t>
  </si>
  <si>
    <t>ФЛ-31</t>
  </si>
  <si>
    <t>ФЛ-30</t>
  </si>
  <si>
    <t>ФЛ-25</t>
  </si>
  <si>
    <t>Фрезерованная МДФ-панель 10 мм с ДВП 3 мм ФЛ-14 Velluto Bianco</t>
  </si>
  <si>
    <t>Фрезерованная съемная МДФ-панель 16 мм с ДВП 3 мм ФЛЗ-32 Velluto Bianco</t>
  </si>
  <si>
    <t>Фрезерованная съемная МДФ-панель 16 мм с ДВП 3 мм ФЛЗ-23 Velluto Bianco</t>
  </si>
  <si>
    <t>Фрезерованная съемная МДФ-панель 16 мм с ДВП 3 мм ФЛЗ-111 Velluto Bianco</t>
  </si>
  <si>
    <t>МДФ-панель 10 мм с ДВП 3 мм ФЛ гладкая под покраску</t>
  </si>
  <si>
    <t>Фрезерованная съемная МДФ-панель 6 мм с ДВП 3 мм ФЛ-31  Velluto Bianco</t>
  </si>
  <si>
    <t>Фрезерованная МДФ-панель 10 мм с ДВП 3 мм ФЛ-30 Velluto Bianco</t>
  </si>
  <si>
    <t>Фрезерованная МДФ-панель 6 мм ФЛ-25 Velluto Bianco</t>
  </si>
  <si>
    <t>МДФ-панель 10 мм с ДВП 3 мм ФЛ гладкая Velluto Bianco</t>
  </si>
  <si>
    <t>Прайс-лист на базовые модели дверей МеталЮр</t>
  </si>
  <si>
    <t>Прайс-лист на съемные панели для базовых дверей МеталЮр</t>
  </si>
  <si>
    <t>МеталЮр (БАЗА)</t>
  </si>
  <si>
    <t>МеталЮр (ПАНЕЛИ)</t>
  </si>
  <si>
    <t>2150*70*12</t>
  </si>
  <si>
    <t>Наличник прямой</t>
  </si>
  <si>
    <t>Коробка плоская с уплотнителем</t>
  </si>
  <si>
    <t>2070*125*13</t>
  </si>
  <si>
    <t>Матовый хром, Черный</t>
  </si>
  <si>
    <t>Магнитный замок Vantage MC96 под цилиндр</t>
  </si>
  <si>
    <t xml:space="preserve">   DZ-50.11 4AB                                  DZ-58 4AB</t>
  </si>
  <si>
    <r>
      <t xml:space="preserve"> DC-1 </t>
    </r>
    <r>
      <rPr>
        <b/>
        <sz val="10"/>
        <color rgb="FFFF0000"/>
        <rFont val="Calibri"/>
        <family val="2"/>
        <charset val="204"/>
      </rPr>
      <t>Супер цена!</t>
    </r>
  </si>
  <si>
    <r>
      <t xml:space="preserve">DC-2 </t>
    </r>
    <r>
      <rPr>
        <b/>
        <sz val="10"/>
        <color rgb="FFFF0000"/>
        <rFont val="Calibri"/>
        <family val="2"/>
        <charset val="204"/>
      </rPr>
      <t>Супер цена!</t>
    </r>
  </si>
  <si>
    <t>FlexEmal ( Shellac White, Shellac Grey)</t>
  </si>
  <si>
    <t>серия DN/DC/DT/DZ</t>
  </si>
  <si>
    <r>
      <t>600/700/800/</t>
    </r>
    <r>
      <rPr>
        <sz val="8"/>
        <rFont val="Calibri"/>
        <family val="2"/>
        <charset val="204"/>
      </rPr>
      <t>*2000</t>
    </r>
  </si>
  <si>
    <t xml:space="preserve"> 800*2000</t>
  </si>
  <si>
    <r>
      <t xml:space="preserve"> DZ-51 4AF (БЕЗ ЗАРЕЗКИ) </t>
    </r>
    <r>
      <rPr>
        <b/>
        <sz val="10"/>
        <color rgb="FFFF0000"/>
        <rFont val="Calibri"/>
        <family val="2"/>
        <charset val="204"/>
      </rPr>
      <t>Супер цена!</t>
    </r>
  </si>
  <si>
    <r>
      <t xml:space="preserve">DZ-51 4AF                                            (магнитый замок в комплекте)        </t>
    </r>
    <r>
      <rPr>
        <b/>
        <sz val="10"/>
        <color rgb="FFFF0000"/>
        <rFont val="Calibri"/>
        <family val="2"/>
        <charset val="204"/>
      </rPr>
      <t>Супер цена!</t>
    </r>
  </si>
  <si>
    <r>
      <t xml:space="preserve"> DT-4 B (магнитый замок в комплекте)  </t>
    </r>
    <r>
      <rPr>
        <b/>
        <sz val="10"/>
        <color rgb="FFFF0000"/>
        <rFont val="Calibri"/>
        <family val="2"/>
        <charset val="204"/>
      </rPr>
      <t>Супер цена!</t>
    </r>
  </si>
  <si>
    <r>
      <t xml:space="preserve"> DT-15 B (магнитый замок в комплекте) </t>
    </r>
    <r>
      <rPr>
        <b/>
        <sz val="10"/>
        <color rgb="FFFF0000"/>
        <rFont val="Calibri"/>
        <family val="2"/>
        <charset val="204"/>
      </rPr>
      <t>Супер цена!</t>
    </r>
  </si>
  <si>
    <r>
      <rPr>
        <b/>
        <sz val="7.5"/>
        <color theme="1"/>
        <rFont val="Century Gothic"/>
        <family val="2"/>
        <charset val="204"/>
      </rPr>
      <t>4АB</t>
    </r>
    <r>
      <rPr>
        <sz val="7.5"/>
        <color theme="1"/>
        <rFont val="Century Gothic"/>
        <family val="2"/>
        <charset val="204"/>
      </rPr>
      <t xml:space="preserve"> - алюминиевая кромка черного цвета, </t>
    </r>
    <r>
      <rPr>
        <b/>
        <sz val="7.5"/>
        <color theme="1"/>
        <rFont val="Century Gothic"/>
        <family val="2"/>
        <charset val="204"/>
      </rPr>
      <t>4AF</t>
    </r>
    <r>
      <rPr>
        <sz val="7.5"/>
        <color theme="1"/>
        <rFont val="Century Gothic"/>
        <family val="2"/>
        <charset val="204"/>
      </rPr>
      <t xml:space="preserve"> - алюминиевая кромка в цвет отделки.</t>
    </r>
  </si>
  <si>
    <t>FlexEmal ( Shellac White, Shellac Grey, Shellac Graphite)</t>
  </si>
  <si>
    <t xml:space="preserve">     DC-13.21  </t>
  </si>
  <si>
    <r>
      <t xml:space="preserve">DX-220 </t>
    </r>
    <r>
      <rPr>
        <b/>
        <sz val="10"/>
        <color rgb="FFFF0000"/>
        <rFont val="Calibri"/>
        <family val="2"/>
        <charset val="204"/>
        <scheme val="minor"/>
      </rPr>
      <t>Супер цена!</t>
    </r>
  </si>
  <si>
    <t>Milling White I/Milling Grey I</t>
  </si>
  <si>
    <t>без акции</t>
  </si>
  <si>
    <t>действует только на складские остатки</t>
  </si>
  <si>
    <t>Супер Цена*</t>
  </si>
  <si>
    <t>*Супер цена</t>
  </si>
  <si>
    <r>
      <t xml:space="preserve">Профиль дверей из композитного мебельного щита на основе высококачественного соснового бруса
и MDF. </t>
    </r>
    <r>
      <rPr>
        <i/>
        <sz val="7.5"/>
        <color rgb="FFFF0000"/>
        <rFont val="Century Gothic"/>
        <family val="2"/>
        <charset val="204"/>
      </rPr>
      <t>*Супер цена</t>
    </r>
    <r>
      <rPr>
        <i/>
        <sz val="7.5"/>
        <color theme="1"/>
        <rFont val="Century Gothic"/>
        <family val="2"/>
        <charset val="204"/>
      </rPr>
      <t xml:space="preserve"> </t>
    </r>
    <r>
      <rPr>
        <b/>
        <i/>
        <sz val="7.5"/>
        <color theme="1"/>
        <rFont val="Century Gothic"/>
        <family val="2"/>
        <charset val="204"/>
      </rPr>
      <t>действует только на складские остатки</t>
    </r>
  </si>
  <si>
    <r>
      <t xml:space="preserve">Конструктивные  элементы  двери  выполнены  из  композитного  мебельного щита  на  основе высококачественного соснового бруса и MDF. 
Модель DC - 43 укомплектована белым художественным стеклом White Crystal.  </t>
    </r>
    <r>
      <rPr>
        <sz val="7.5"/>
        <color rgb="FFFF0000"/>
        <rFont val="Century Gothic"/>
        <family val="2"/>
        <charset val="204"/>
      </rPr>
      <t>*Супер цена</t>
    </r>
    <r>
      <rPr>
        <sz val="7.5"/>
        <color theme="1"/>
        <rFont val="Century Gothic"/>
        <family val="2"/>
        <charset val="204"/>
      </rPr>
      <t xml:space="preserve"> </t>
    </r>
    <r>
      <rPr>
        <b/>
        <sz val="7.5"/>
        <color theme="1"/>
        <rFont val="Century Gothic"/>
        <family val="2"/>
        <charset val="204"/>
      </rPr>
      <t>действует только на складские остатки</t>
    </r>
  </si>
  <si>
    <r>
      <t xml:space="preserve">Щитовая дверь высокой прочности, которую обеспечивает жесткий тамбурат с малым размером
ячейки и плита HDF (на 33% толще обычной). </t>
    </r>
    <r>
      <rPr>
        <b/>
        <sz val="10"/>
        <color theme="1"/>
        <rFont val="Century Gothic"/>
        <family val="2"/>
        <charset val="204"/>
      </rPr>
      <t>Цена цена действует только на складские остатки</t>
    </r>
  </si>
  <si>
    <t>Цена действует только на складские остатки</t>
  </si>
  <si>
    <t xml:space="preserve">DT-51 В           </t>
  </si>
  <si>
    <r>
      <t xml:space="preserve">DC-43 </t>
    </r>
    <r>
      <rPr>
        <b/>
        <sz val="10"/>
        <color rgb="FFFF0000"/>
        <rFont val="Calibri"/>
        <family val="2"/>
        <charset val="204"/>
      </rPr>
      <t>Супер цена!</t>
    </r>
  </si>
  <si>
    <t>2200*110*16</t>
  </si>
  <si>
    <t>2100*110*13</t>
  </si>
  <si>
    <t>Плинтус 100x16x2140</t>
  </si>
  <si>
    <t>Sand, Briz, Grey, Navy</t>
  </si>
  <si>
    <t>Плинтус 70x16x2140</t>
  </si>
  <si>
    <t>White</t>
  </si>
  <si>
    <t>Плинтус</t>
  </si>
  <si>
    <t>Наличник компланар 2140х90х10</t>
  </si>
  <si>
    <t>Коробка компланар с упл. 75х38х2100</t>
  </si>
  <si>
    <t>Компланарный погонаж</t>
  </si>
  <si>
    <t>Добор Т 2130х200х10</t>
  </si>
  <si>
    <t>Добор Т 2130х150х10</t>
  </si>
  <si>
    <t>Добор Т 2130х100х10</t>
  </si>
  <si>
    <t>Наличник Т фигурный 80х22(НТ№37)</t>
  </si>
  <si>
    <t>Наличник Т фигурный 80х22 (НТ№36)</t>
  </si>
  <si>
    <t>Наличник Т фигурный 85х16 (НТ№35)</t>
  </si>
  <si>
    <t>Наличник Т фигурный 80х16 (НТ№34)</t>
  </si>
  <si>
    <t>Наличник Т фигурный 80х16 (НТ№24)</t>
  </si>
  <si>
    <t>Наличник Т 2200х100х8 (НТ№25)</t>
  </si>
  <si>
    <t>Наличник Т 2140х70х8 (НТ№22)</t>
  </si>
  <si>
    <t>Коробка Т с упл. 80х38х2100 (КБТ№46П)</t>
  </si>
  <si>
    <t>Коробка Т с упл. 80х32х2100 (КБТ№43П)</t>
  </si>
  <si>
    <t>Телескопический погонаж</t>
  </si>
  <si>
    <t>White Cloud/Air Space/Dark Cloud</t>
  </si>
  <si>
    <t>Witon 01R</t>
  </si>
  <si>
    <t>Crystal Cloud</t>
  </si>
  <si>
    <t>Witon 03ST</t>
  </si>
  <si>
    <t>Witon 01ST / Witon 02ST</t>
  </si>
  <si>
    <t>Witon 03W</t>
  </si>
  <si>
    <t>Witon 01W / Witon 02W</t>
  </si>
  <si>
    <t>под запрос</t>
  </si>
  <si>
    <t>1000 мм(под запрос)</t>
  </si>
  <si>
    <t>900 мм</t>
  </si>
  <si>
    <t>800 мм</t>
  </si>
  <si>
    <t>Witon 03C</t>
  </si>
  <si>
    <t>700 мм</t>
  </si>
  <si>
    <t>600 мм</t>
  </si>
  <si>
    <t>550 мм</t>
  </si>
  <si>
    <t>под запрос +30%</t>
  </si>
  <si>
    <t>под запрос +20%</t>
  </si>
  <si>
    <t>400 мм(под запрос)</t>
  </si>
  <si>
    <t>Witon 01C / Witon 02C</t>
  </si>
  <si>
    <t xml:space="preserve">2300 мм </t>
  </si>
  <si>
    <t xml:space="preserve">2200 мм </t>
  </si>
  <si>
    <t xml:space="preserve">2100 мм </t>
  </si>
  <si>
    <t xml:space="preserve">2000 мм </t>
  </si>
  <si>
    <t xml:space="preserve">1900 мм </t>
  </si>
  <si>
    <t>Ширина/высота дверного полотна</t>
  </si>
  <si>
    <t>Тип исполнения</t>
  </si>
  <si>
    <t>Серия Witon (Strong Flex, ПЭТ)</t>
  </si>
  <si>
    <r>
      <rPr>
        <sz val="10"/>
        <rFont val="Calibri"/>
        <family val="2"/>
        <charset val="204"/>
        <scheme val="minor"/>
      </rPr>
      <t xml:space="preserve">Серия Witon | Цвет: White, Sand, Briz, Grey, Navy
</t>
    </r>
    <r>
      <rPr>
        <b/>
        <sz val="10"/>
        <rFont val="Calibri"/>
        <family val="2"/>
        <charset val="204"/>
        <scheme val="minor"/>
      </rPr>
      <t>Модель R (решётка)</t>
    </r>
  </si>
  <si>
    <t>Witon 02ST</t>
  </si>
  <si>
    <t>Witon 01ST</t>
  </si>
  <si>
    <r>
      <rPr>
        <sz val="10"/>
        <rFont val="Calibri"/>
        <family val="2"/>
        <charset val="204"/>
        <scheme val="minor"/>
      </rPr>
      <t xml:space="preserve">Серия Witon | Цвет: White, Sand, Briz, Grey, Navy
</t>
    </r>
    <r>
      <rPr>
        <b/>
        <sz val="10"/>
        <rFont val="Calibri"/>
        <family val="2"/>
        <charset val="204"/>
        <scheme val="minor"/>
      </rPr>
      <t>Модель ST (ступенька)</t>
    </r>
  </si>
  <si>
    <t>Witon 02W</t>
  </si>
  <si>
    <t>Witon 01W</t>
  </si>
  <si>
    <r>
      <rPr>
        <sz val="10"/>
        <rFont val="Calibri"/>
        <family val="2"/>
        <charset val="204"/>
        <scheme val="minor"/>
      </rPr>
      <t xml:space="preserve">Серия Witon | Цвет: White, Sand, Briz, Grey, Navy
</t>
    </r>
    <r>
      <rPr>
        <b/>
        <sz val="10"/>
        <rFont val="Calibri"/>
        <family val="2"/>
        <charset val="204"/>
        <scheme val="minor"/>
      </rPr>
      <t>Модель W (волна)</t>
    </r>
  </si>
  <si>
    <t>Witon 02C</t>
  </si>
  <si>
    <t>Witon 01C</t>
  </si>
  <si>
    <r>
      <rPr>
        <sz val="10"/>
        <rFont val="Calibri"/>
        <family val="2"/>
        <charset val="204"/>
        <scheme val="minor"/>
      </rPr>
      <t>Серия Witon</t>
    </r>
    <r>
      <rPr>
        <b/>
        <sz val="10"/>
        <rFont val="Calibri"/>
        <family val="2"/>
        <charset val="204"/>
        <scheme val="minor"/>
      </rPr>
      <t xml:space="preserve"> | </t>
    </r>
    <r>
      <rPr>
        <sz val="10"/>
        <rFont val="Calibri"/>
        <family val="2"/>
        <charset val="204"/>
        <scheme val="minor"/>
      </rPr>
      <t xml:space="preserve">Цвет: White, Sand, Briz, Grey, Navy
</t>
    </r>
    <r>
      <rPr>
        <b/>
        <sz val="10"/>
        <rFont val="Calibri"/>
        <family val="2"/>
        <charset val="204"/>
        <scheme val="minor"/>
      </rPr>
      <t>Модель С (конус)</t>
    </r>
  </si>
  <si>
    <t xml:space="preserve">Серия Witon </t>
  </si>
  <si>
    <t xml:space="preserve"> Strong Flex, ПЭТ (White, Sand, Briz, Grey, Navy)</t>
  </si>
  <si>
    <t xml:space="preserve">Witon 01C </t>
  </si>
  <si>
    <t>Sand, Grey</t>
  </si>
  <si>
    <t>Sand</t>
  </si>
  <si>
    <t>Briz</t>
  </si>
  <si>
    <t>White Cloud</t>
  </si>
  <si>
    <t>НОВИНКИ (ПЭТ)</t>
  </si>
  <si>
    <r>
      <t xml:space="preserve">DZ-50 4AF                                             (магнитый замок в комплекте)         </t>
    </r>
    <r>
      <rPr>
        <b/>
        <sz val="10"/>
        <color rgb="FFFF0000"/>
        <rFont val="Calibri"/>
        <family val="2"/>
        <charset val="204"/>
      </rPr>
      <t>Супер цена!</t>
    </r>
  </si>
  <si>
    <t xml:space="preserve">                                                                                     DZ-50 4AB</t>
  </si>
  <si>
    <t xml:space="preserve">         DZ-51 4AB</t>
  </si>
  <si>
    <t>DZ-52 4AB          DZ-58 4AB       DZ-50.1 4AB</t>
  </si>
  <si>
    <t>integra 1</t>
  </si>
  <si>
    <t>integra 1 ДО</t>
  </si>
  <si>
    <t>integra 2</t>
  </si>
  <si>
    <t>integra 2 ДО</t>
  </si>
  <si>
    <t>integra 3</t>
  </si>
  <si>
    <t>integra 3 ДО</t>
  </si>
  <si>
    <t>integra 4</t>
  </si>
  <si>
    <t>integra 4 ДО</t>
  </si>
  <si>
    <t>integra 5.1</t>
  </si>
  <si>
    <t>integra 5.2</t>
  </si>
  <si>
    <t>integra 7.1</t>
  </si>
  <si>
    <t>integra 7.1 ДО</t>
  </si>
  <si>
    <t>integra 7.2</t>
  </si>
  <si>
    <t>integra 7.2 ДО</t>
  </si>
  <si>
    <t>integra 7.3</t>
  </si>
  <si>
    <t>integra 7.3 ДО</t>
  </si>
  <si>
    <t>integra 21.2</t>
  </si>
  <si>
    <t>integra 8</t>
  </si>
  <si>
    <t>integra 8 ДО</t>
  </si>
  <si>
    <t>integra 9</t>
  </si>
  <si>
    <t>integra 9 ДО</t>
  </si>
  <si>
    <t>integra 10</t>
  </si>
  <si>
    <t>integra 10 ДО</t>
  </si>
  <si>
    <t>integra 11</t>
  </si>
  <si>
    <t>integra 11 ДО</t>
  </si>
  <si>
    <t>integra 12</t>
  </si>
  <si>
    <t>integra 12 ДО</t>
  </si>
  <si>
    <t xml:space="preserve">integra 13.1 </t>
  </si>
  <si>
    <t>integra 13.1 ДО</t>
  </si>
  <si>
    <t xml:space="preserve">integra 13.2 </t>
  </si>
  <si>
    <t>integra 13.2 ДО</t>
  </si>
  <si>
    <t xml:space="preserve">integra 14.1 </t>
  </si>
  <si>
    <t>integra 14.1 ДО</t>
  </si>
  <si>
    <t xml:space="preserve">integra 14.2 </t>
  </si>
  <si>
    <t>integra 14.2 ДО</t>
  </si>
  <si>
    <t xml:space="preserve">integra 14.3 </t>
  </si>
  <si>
    <t>integra 14.3 ДО</t>
  </si>
  <si>
    <t>integra 15</t>
  </si>
  <si>
    <t>integra 15 ДО</t>
  </si>
  <si>
    <t>integra 16</t>
  </si>
  <si>
    <t>integra 16 ДО</t>
  </si>
  <si>
    <t>integra 17</t>
  </si>
  <si>
    <t>integra 17 ДО</t>
  </si>
  <si>
    <t>integra 18.1</t>
  </si>
  <si>
    <t>integra 18.2 ДО</t>
  </si>
  <si>
    <t>integra 19</t>
  </si>
  <si>
    <t>integra 20</t>
  </si>
  <si>
    <t>integra 20 ДО</t>
  </si>
  <si>
    <t xml:space="preserve">integra 22.1 </t>
  </si>
  <si>
    <t>integra 22.1 ДО</t>
  </si>
  <si>
    <t xml:space="preserve">integra 22.2 </t>
  </si>
  <si>
    <t>integra 22.2 ДО</t>
  </si>
  <si>
    <t xml:space="preserve">integra 22.3 </t>
  </si>
  <si>
    <t>integra 22.3 ДО</t>
  </si>
  <si>
    <t>integra 25.1</t>
  </si>
  <si>
    <t>integra 25.2</t>
  </si>
  <si>
    <t>integra 26.1</t>
  </si>
  <si>
    <t>integra 26.2</t>
  </si>
  <si>
    <t>integra 27.1</t>
  </si>
  <si>
    <t>integra 27.2</t>
  </si>
  <si>
    <t>integra 28.1</t>
  </si>
  <si>
    <t>integra 28.2</t>
  </si>
  <si>
    <t>integra 29.1</t>
  </si>
  <si>
    <t>integra 29.1 ДО</t>
  </si>
  <si>
    <t>integra 29.2 ДО</t>
  </si>
  <si>
    <t>integra 30 ДО</t>
  </si>
  <si>
    <t>integra 32</t>
  </si>
  <si>
    <t>integra 33</t>
  </si>
  <si>
    <t>integra 34 ДО</t>
  </si>
  <si>
    <t>integra 35</t>
  </si>
  <si>
    <t>integra 36</t>
  </si>
  <si>
    <t>integra 38</t>
  </si>
  <si>
    <t>integra 39</t>
  </si>
  <si>
    <t>integra 49</t>
  </si>
  <si>
    <t>integra 51</t>
  </si>
  <si>
    <t>integra 55.2</t>
  </si>
  <si>
    <t>integra 56</t>
  </si>
  <si>
    <t>integra 57</t>
  </si>
  <si>
    <t>integra 58</t>
  </si>
  <si>
    <t>integra 58.2</t>
  </si>
  <si>
    <t>integra 59</t>
  </si>
  <si>
    <t>integra 60</t>
  </si>
  <si>
    <t>integra 64</t>
  </si>
  <si>
    <t>integra 46</t>
  </si>
  <si>
    <t>integra 65</t>
  </si>
  <si>
    <t>integra 66</t>
  </si>
  <si>
    <t>Серия Integra (Эмаль)</t>
  </si>
  <si>
    <t xml:space="preserve">Interga 1
</t>
  </si>
  <si>
    <t>эмаль Белая</t>
  </si>
  <si>
    <t>остекленная (Crystal Cloud)</t>
  </si>
  <si>
    <t>эмаль Слоновая кость</t>
  </si>
  <si>
    <t>эмаль Светло-серая, Серебро, Магнолия,  Мокко</t>
  </si>
  <si>
    <t>эмаль Графит</t>
  </si>
  <si>
    <t xml:space="preserve">Interga 2
</t>
  </si>
  <si>
    <t>остекленная (White Art)</t>
  </si>
  <si>
    <t xml:space="preserve">Interga 3
</t>
  </si>
  <si>
    <t>остекленная (Print Cloud)</t>
  </si>
  <si>
    <t xml:space="preserve">Interga 4
</t>
  </si>
  <si>
    <t xml:space="preserve">Interga 5.1
Interga 5.2
</t>
  </si>
  <si>
    <t>остекленная (Hard Cloud)</t>
  </si>
  <si>
    <t xml:space="preserve">Interga 7.1
Integra 7.2
Integra 7.3
Integra 21.2
</t>
  </si>
  <si>
    <t>остекленная (Art Cloud) 
Integra 7.1</t>
  </si>
  <si>
    <t>остекленная (Art Cloud) 
Integra 7.2,Integra 7.3, Integra 21.2</t>
  </si>
  <si>
    <t xml:space="preserve">Interga 8
</t>
  </si>
  <si>
    <t>остекленная (White Cloud)</t>
  </si>
  <si>
    <t xml:space="preserve">Interga 9
</t>
  </si>
  <si>
    <t>остекленная (Crystal cloud line, Crystal cloud cross)</t>
  </si>
  <si>
    <t xml:space="preserve">Interga 10
</t>
  </si>
  <si>
    <t xml:space="preserve">Interga 11
(скин, доступен только в высоте 2000)
</t>
  </si>
  <si>
    <t xml:space="preserve">Interga 12
(скин, доступен только в высоте 2000)
</t>
  </si>
  <si>
    <t>остекленная (Art Cloud)</t>
  </si>
  <si>
    <t xml:space="preserve">Interga 13.1
Interga 13.2
(скин, доступен только в высоте 2000)
</t>
  </si>
  <si>
    <t>остекленная (Art Cloud Cross, Art Cloud Line)
Барселона 1</t>
  </si>
  <si>
    <t>остекленная (Art Cloud Cross, Art Cloud Line)
Барселона 2</t>
  </si>
  <si>
    <t xml:space="preserve">Interga 14.1
Interga 14.2
Interga 14.3
(скин, доступен только в высоте 2000; модель Integra 14.2 доступна в высоте 2200)
</t>
  </si>
  <si>
    <t xml:space="preserve">Interga 15
Interga 19
</t>
  </si>
  <si>
    <t xml:space="preserve">Interga 16
Interga 17
</t>
  </si>
  <si>
    <t>остекленная (White Cloud, White Art)</t>
  </si>
  <si>
    <t>остекленная White Cloud, White Art)</t>
  </si>
  <si>
    <t xml:space="preserve">Interga 18.1
Interga 18.2
</t>
  </si>
  <si>
    <t>остекленная (White cloud)
Флэт 1</t>
  </si>
  <si>
    <t>остекленная (White cloud)
Флэт 2</t>
  </si>
  <si>
    <t xml:space="preserve">Integra 20
</t>
  </si>
  <si>
    <t xml:space="preserve">Integra 22.1
Integra 22.2
Integra 22.3
</t>
  </si>
  <si>
    <t>остекленная  (Crystal cloud)</t>
  </si>
  <si>
    <t>эмаль Светло-серая, Серебро, Магнолия,  Мокко, Графит</t>
  </si>
  <si>
    <t>Integra 25.1
Integra 26.1
Integra 27.1
Integra 28.1</t>
  </si>
  <si>
    <t xml:space="preserve">
Integra 25.2
Integra 26.2
Integra 27.2
Integra 28.2
</t>
  </si>
  <si>
    <t xml:space="preserve">
Interga 29.1
</t>
  </si>
  <si>
    <t>остекленная (Black Gloss, White Gloss)</t>
  </si>
  <si>
    <t xml:space="preserve">Interga 29.2
</t>
  </si>
  <si>
    <t xml:space="preserve">Interga 30
</t>
  </si>
  <si>
    <t xml:space="preserve">Interga 32
</t>
  </si>
  <si>
    <t xml:space="preserve">Interga 33
</t>
  </si>
  <si>
    <t xml:space="preserve">
Interga 34
</t>
  </si>
  <si>
    <t xml:space="preserve">Interga 35
Interga 36
</t>
  </si>
  <si>
    <t xml:space="preserve">Integra 38
</t>
  </si>
  <si>
    <t xml:space="preserve">Integra 39
</t>
  </si>
  <si>
    <t>эмаль Слоновая кость, Светло-серая, Серебро, Магнолия,  Мокко</t>
  </si>
  <si>
    <t>Integra 46</t>
  </si>
  <si>
    <t xml:space="preserve">Integra 49
</t>
  </si>
  <si>
    <t>остекленная (Silver Cloud)</t>
  </si>
  <si>
    <t>остекленная(Silver Cloud)</t>
  </si>
  <si>
    <t xml:space="preserve">Integra 51
</t>
  </si>
  <si>
    <t xml:space="preserve">Integra 55.2
</t>
  </si>
  <si>
    <t xml:space="preserve">Integra 56
</t>
  </si>
  <si>
    <t>Integra 57</t>
  </si>
  <si>
    <t>Integra 58
Integra 58.2</t>
  </si>
  <si>
    <t>Integra 59</t>
  </si>
  <si>
    <t xml:space="preserve">Integra 60
</t>
  </si>
  <si>
    <t>остекленная (Black Gloss)</t>
  </si>
  <si>
    <t xml:space="preserve">Integra 64
</t>
  </si>
  <si>
    <t>Integra 65</t>
  </si>
  <si>
    <t>Integra 66</t>
  </si>
  <si>
    <t>Наличник Т 3 ручья 2140х80х8 (НТ№13)</t>
  </si>
  <si>
    <t xml:space="preserve">Притворная планка </t>
  </si>
  <si>
    <t>Соединитель для доборов телескоп. (шпонка)</t>
  </si>
  <si>
    <t>Плинтус радиусный 70х16х2100</t>
  </si>
  <si>
    <t>Плинтус радиусный 100х16х2100</t>
  </si>
  <si>
    <t>Декоративные элементы</t>
  </si>
  <si>
    <t>Капитель СН-М4 на проем 0,6; 0,7; 0,8;0,9</t>
  </si>
  <si>
    <t>Капитель СН-М4 на проем 1,2; 1,4</t>
  </si>
  <si>
    <t>Капитель СН-М4 на проем 1,8</t>
  </si>
  <si>
    <t>Капитель  на проем 0,6; 0,7; 0,8; 0,9</t>
  </si>
  <si>
    <t>Капитель  на проем 1,2; 1,4</t>
  </si>
  <si>
    <t>Капитель  на проем 1,8</t>
  </si>
  <si>
    <t xml:space="preserve">Банкетка d35 85x22x160 </t>
  </si>
  <si>
    <t xml:space="preserve">Банкетка d54 85x22x160 </t>
  </si>
  <si>
    <t>Банкетка 85x22x160 (без круга)</t>
  </si>
  <si>
    <t>Квадрат d35 85x22x85</t>
  </si>
  <si>
    <t>Квадрат d54 85x22x85</t>
  </si>
  <si>
    <t>Квадрат 85x22x85 (без круга)</t>
  </si>
  <si>
    <t>Межкомнатные двери ЮРКАС (СКИНОВАЯ ЭМАЛЬ)</t>
  </si>
  <si>
    <t>INTEGRA</t>
  </si>
  <si>
    <t>Эмаль (Белая, Слоновая кость, Светло-серая, Серебро, Магнолия,  Мокко, Графит)</t>
  </si>
  <si>
    <t xml:space="preserve">   DZ-52 4AB</t>
  </si>
  <si>
    <r>
      <rPr>
        <b/>
        <sz val="8"/>
        <color theme="1"/>
        <rFont val="Century Gothic"/>
        <family val="2"/>
        <charset val="204"/>
      </rPr>
      <t xml:space="preserve">DC-1, DC-42   </t>
    </r>
    <r>
      <rPr>
        <sz val="7.5"/>
        <color theme="1"/>
        <rFont val="Century Gothic"/>
        <family val="2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Конструктивные  элементы  двери  выполнены  из  композитного  мебельного щита  на  основе высококачественного соснового бруса и MDF. 
</t>
    </r>
    <r>
      <rPr>
        <b/>
        <sz val="8"/>
        <color theme="1"/>
        <rFont val="Century Gothic"/>
        <family val="2"/>
        <charset val="204"/>
      </rPr>
      <t xml:space="preserve">DZ-50 B и DZ-50.1 B   </t>
    </r>
    <r>
      <rPr>
        <b/>
        <sz val="7.5"/>
        <color theme="1"/>
        <rFont val="Century Gothic"/>
        <family val="2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  </r>
    <r>
      <rPr>
        <sz val="7.5"/>
        <color theme="1"/>
        <rFont val="Century Gothic"/>
        <family val="2"/>
        <charset val="204"/>
      </rPr>
      <t xml:space="preserve">В - кромка ABS черного цвета. Щитовые двери высокой прочности, которую обеспечивает жесткий тамбурат с малым размером ячейки и плита HDF </t>
    </r>
    <r>
      <rPr>
        <b/>
        <sz val="8"/>
        <color theme="1"/>
        <rFont val="Century Gothic"/>
        <family val="2"/>
        <charset val="204"/>
      </rPr>
      <t>(</t>
    </r>
    <r>
      <rPr>
        <sz val="7.5"/>
        <color theme="1"/>
        <rFont val="Century Gothic"/>
        <family val="2"/>
        <charset val="204"/>
      </rPr>
      <t>на 33% толще обычной</t>
    </r>
    <r>
      <rPr>
        <b/>
        <sz val="8"/>
        <color theme="1"/>
        <rFont val="Century Gothic"/>
        <family val="2"/>
        <charset val="204"/>
      </rPr>
      <t>)</t>
    </r>
    <r>
      <rPr>
        <sz val="7.5"/>
        <color theme="1"/>
        <rFont val="Century Gothic"/>
        <family val="2"/>
        <charset val="204"/>
      </rPr>
      <t>. Материал каркаса: на основе высококачественного соснового бруса и MDF, тамбурат, HDF.</t>
    </r>
  </si>
  <si>
    <r>
      <rPr>
        <b/>
        <sz val="8"/>
        <color theme="1"/>
        <rFont val="Century Gothic"/>
        <family val="2"/>
        <charset val="204"/>
      </rPr>
      <t xml:space="preserve">DC-1, DC-42 </t>
    </r>
    <r>
      <rPr>
        <sz val="7.5"/>
        <color theme="1"/>
        <rFont val="Century Gothic"/>
        <family val="2"/>
        <charset val="204"/>
      </rPr>
      <t xml:space="preserve"> двери произведены по "бескромочной" технологии с использованием PUR-клея необратимой полимеризации.                                                                                                                                                                                </t>
    </r>
    <r>
      <rPr>
        <b/>
        <sz val="8"/>
        <color theme="1"/>
        <rFont val="Century Gothic"/>
        <family val="2"/>
        <charset val="204"/>
      </rPr>
      <t xml:space="preserve">DZ-50 B и DZ-50.1 B </t>
    </r>
    <r>
      <rPr>
        <sz val="8"/>
        <color theme="1"/>
        <rFont val="Century Gothic"/>
        <family val="2"/>
        <charset val="204"/>
      </rPr>
      <t xml:space="preserve">   </t>
    </r>
    <r>
      <rPr>
        <sz val="7.5"/>
        <color theme="1"/>
        <rFont val="Century Gothic"/>
        <family val="2"/>
        <charset val="204"/>
      </rPr>
      <t xml:space="preserve">                                                                                                                                                                                                                                                                                                Торцы дверей защищены кромкой из прочного и устойчивого к механическим повреждениям термопластика черного цвета используется на торцах для износостойкости.                                       Двери укомплектованы механизмом магнитной защелки </t>
    </r>
    <r>
      <rPr>
        <b/>
        <sz val="8"/>
        <color theme="1"/>
        <rFont val="Century Gothic"/>
        <family val="2"/>
        <charset val="204"/>
      </rPr>
      <t>(</t>
    </r>
    <r>
      <rPr>
        <sz val="7.5"/>
        <color theme="1"/>
        <rFont val="Century Gothic"/>
        <family val="2"/>
        <charset val="204"/>
      </rPr>
      <t>цвет: Черный</t>
    </r>
    <r>
      <rPr>
        <b/>
        <sz val="8"/>
        <color theme="1"/>
        <rFont val="Century Gothic"/>
        <family val="2"/>
        <charset val="204"/>
      </rPr>
      <t>)</t>
    </r>
    <r>
      <rPr>
        <sz val="7.5"/>
        <color theme="1"/>
        <rFont val="Century Gothic"/>
        <family val="2"/>
        <charset val="204"/>
      </rPr>
      <t xml:space="preserve"> для легкого и практически бесшумного закрывания.                                                                                                     </t>
    </r>
  </si>
  <si>
    <r>
      <rPr>
        <b/>
        <sz val="8"/>
        <color theme="1"/>
        <rFont val="Century Gothic"/>
        <family val="2"/>
        <charset val="204"/>
      </rPr>
      <t xml:space="preserve">DC-1, DC-42 </t>
    </r>
    <r>
      <rPr>
        <sz val="7.5"/>
        <color theme="1"/>
        <rFont val="Century Gothic"/>
        <family val="2"/>
        <charset val="204"/>
      </rPr>
      <t xml:space="preserve"> Стандартные размеры 200*60, 70, 80, 90 см. Толщина: 36 мм. Никаких доплат за двери шириной 90 см не требуется.                                                                                                      </t>
    </r>
    <r>
      <rPr>
        <b/>
        <sz val="8"/>
        <color theme="1"/>
        <rFont val="Century Gothic"/>
        <family val="2"/>
        <charset val="204"/>
      </rPr>
      <t>DZ-50 B и DZ-50.1 B</t>
    </r>
    <r>
      <rPr>
        <sz val="7.5"/>
        <color theme="1"/>
        <rFont val="Century Gothic"/>
        <family val="2"/>
        <charset val="204"/>
      </rPr>
      <t xml:space="preserve"> Стандартные размеры 200*60, 70, 80, 90 см. Толщина: 36 мм. Никаких доплат за двери шириной 90 см не требуется. 
Возможно изготовление полотен  нестандартного размера: 210,220,230*60,70,80,90 см. </t>
    </r>
  </si>
  <si>
    <r>
      <t xml:space="preserve">DC-1 </t>
    </r>
    <r>
      <rPr>
        <b/>
        <sz val="10"/>
        <color rgb="FFFF0000"/>
        <rFont val="Century Gothic"/>
        <family val="2"/>
        <charset val="204"/>
      </rPr>
      <t>Акция!</t>
    </r>
  </si>
  <si>
    <t>Дилер Акция!</t>
  </si>
  <si>
    <r>
      <t xml:space="preserve">DC-42 </t>
    </r>
    <r>
      <rPr>
        <b/>
        <sz val="10"/>
        <color rgb="FFFF0000"/>
        <rFont val="Century Gothic"/>
        <family val="2"/>
        <charset val="204"/>
      </rPr>
      <t>Акция!</t>
    </r>
  </si>
  <si>
    <r>
      <t xml:space="preserve">DZ-50 B (ABS чёрная)  </t>
    </r>
    <r>
      <rPr>
        <b/>
        <sz val="10"/>
        <color indexed="2"/>
        <rFont val="Century Gothic"/>
        <family val="2"/>
        <charset val="204"/>
      </rPr>
      <t xml:space="preserve">                                                                                   </t>
    </r>
    <r>
      <rPr>
        <sz val="10"/>
        <color indexed="64"/>
        <rFont val="Century Gothic"/>
        <family val="2"/>
        <charset val="204"/>
      </rPr>
      <t>(</t>
    </r>
    <r>
      <rPr>
        <b/>
        <sz val="10"/>
        <color theme="1"/>
        <rFont val="Century Gothic"/>
        <family val="2"/>
        <charset val="204"/>
      </rPr>
      <t>магнитый замок в комплекте</t>
    </r>
    <r>
      <rPr>
        <sz val="10"/>
        <color indexed="64"/>
        <rFont val="Century Gothic"/>
        <family val="2"/>
        <charset val="204"/>
      </rPr>
      <t xml:space="preserve">) </t>
    </r>
    <r>
      <rPr>
        <b/>
        <sz val="10"/>
        <color rgb="FFFF0000"/>
        <rFont val="Century Gothic"/>
        <family val="2"/>
        <charset val="204"/>
      </rPr>
      <t>Акция!</t>
    </r>
  </si>
  <si>
    <r>
      <t xml:space="preserve">DZ-50 B (ABS чёрная) (БЕЗ ЗАРЕЗКИ) </t>
    </r>
    <r>
      <rPr>
        <b/>
        <sz val="10"/>
        <color rgb="FFFF0000"/>
        <rFont val="Century Gothic"/>
        <family val="2"/>
        <charset val="204"/>
      </rPr>
      <t>Акция!</t>
    </r>
  </si>
  <si>
    <r>
      <t xml:space="preserve">DZ-50.1 B (ABS чёрная) </t>
    </r>
    <r>
      <rPr>
        <b/>
        <sz val="10"/>
        <color indexed="2"/>
        <rFont val="Century Gothic"/>
        <family val="2"/>
        <charset val="204"/>
      </rPr>
      <t xml:space="preserve">                                                                                          </t>
    </r>
    <r>
      <rPr>
        <sz val="10"/>
        <color indexed="64"/>
        <rFont val="Century Gothic"/>
        <family val="2"/>
        <charset val="204"/>
      </rPr>
      <t>(</t>
    </r>
    <r>
      <rPr>
        <b/>
        <sz val="10"/>
        <color theme="1"/>
        <rFont val="Century Gothic"/>
        <family val="2"/>
        <charset val="204"/>
      </rPr>
      <t>магнитый замок в комплекте</t>
    </r>
    <r>
      <rPr>
        <sz val="10"/>
        <color indexed="64"/>
        <rFont val="Century Gothic"/>
        <family val="2"/>
        <charset val="204"/>
      </rPr>
      <t xml:space="preserve">) </t>
    </r>
    <r>
      <rPr>
        <b/>
        <sz val="10"/>
        <color rgb="FFFF0000"/>
        <rFont val="Century Gothic"/>
        <family val="2"/>
        <charset val="204"/>
      </rPr>
      <t>Акция!</t>
    </r>
  </si>
  <si>
    <r>
      <t xml:space="preserve">DZ-50.1 B (ABS чёрная) (БЕЗ ЗАРЕЗКИ) </t>
    </r>
    <r>
      <rPr>
        <b/>
        <sz val="10"/>
        <color rgb="FFFF0000"/>
        <rFont val="Century Gothic"/>
        <family val="2"/>
        <charset val="204"/>
      </rPr>
      <t>Акция!</t>
    </r>
  </si>
  <si>
    <r>
      <t>600/700/800/</t>
    </r>
    <r>
      <rPr>
        <sz val="8"/>
        <color rgb="FFFF0000"/>
        <rFont val="Calibri"/>
        <family val="2"/>
        <charset val="204"/>
      </rPr>
      <t>900</t>
    </r>
    <r>
      <rPr>
        <sz val="8"/>
        <color theme="1"/>
        <rFont val="Calibri"/>
        <family val="2"/>
        <charset val="204"/>
      </rPr>
      <t>*2000</t>
    </r>
  </si>
  <si>
    <r>
      <t xml:space="preserve">INTEGRA </t>
    </r>
    <r>
      <rPr>
        <u/>
        <sz val="11"/>
        <color rgb="FFFF0000"/>
        <rFont val="Calibri"/>
        <family val="2"/>
        <charset val="204"/>
        <scheme val="minor"/>
      </rPr>
      <t>!NEW!</t>
    </r>
  </si>
  <si>
    <r>
      <t xml:space="preserve">Witon (СКЛАД) </t>
    </r>
    <r>
      <rPr>
        <u/>
        <sz val="11"/>
        <color rgb="FFFF0000"/>
        <rFont val="Calibri"/>
        <family val="2"/>
        <charset val="204"/>
        <scheme val="minor"/>
      </rPr>
      <t>!NEW!</t>
    </r>
  </si>
  <si>
    <r>
      <t xml:space="preserve">Witon </t>
    </r>
    <r>
      <rPr>
        <u/>
        <sz val="11"/>
        <color rgb="FFFF0000"/>
        <rFont val="Calibri"/>
        <family val="2"/>
        <charset val="204"/>
        <scheme val="minor"/>
      </rPr>
      <t>!NEW!</t>
    </r>
  </si>
  <si>
    <t>DC, DZ (Monochrome) Акция!</t>
  </si>
  <si>
    <t>2200*80*26</t>
  </si>
  <si>
    <t>2200*70*8</t>
  </si>
  <si>
    <t>2200*150*10</t>
  </si>
  <si>
    <t>Альба 02</t>
  </si>
  <si>
    <t>2070*100*13</t>
  </si>
  <si>
    <t>База 3К90 безмолдинговая, беззазорная, трехконтурная</t>
  </si>
  <si>
    <t xml:space="preserve">Металл полотна - 1,0 мм, металл коробки 1,0 мм, 3 петли Апекс на подшипниках. </t>
  </si>
  <si>
    <t>Покраска: Полотно, коробка - муар черный.</t>
  </si>
  <si>
    <t>Уплотнение: 2 контур полотна- профиль Е, 1 контур коробки - QN 319</t>
  </si>
  <si>
    <t>Утепление: полотно, коробка - минеральная вата 2 слоя.</t>
  </si>
  <si>
    <t>Для обнуления количества</t>
  </si>
  <si>
    <t xml:space="preserve">Наличник прямой, с вылетом за коробку 60мм, глазок
</t>
  </si>
  <si>
    <r>
      <t>←</t>
    </r>
    <r>
      <rPr>
        <sz val="12.6"/>
        <color theme="1"/>
        <rFont val="Calibri"/>
        <family val="2"/>
      </rPr>
      <t xml:space="preserve"> </t>
    </r>
    <r>
      <rPr>
        <sz val="18"/>
        <color theme="1"/>
        <rFont val="Calibri"/>
        <family val="2"/>
        <charset val="204"/>
      </rPr>
      <t>выберите значение ОБНУЛИТЬ</t>
    </r>
  </si>
  <si>
    <t>Выделите столбец L и нажмите Delete</t>
  </si>
  <si>
    <t>Количество указать в столбце L</t>
  </si>
  <si>
    <r>
      <t>Фрезеровка ( ЮР19, ЮР20, НВ, ЮП-19, ЮП-20, ЮП-21, ЮП-22, ЮП-26, ЮП-35) с</t>
    </r>
    <r>
      <rPr>
        <sz val="12"/>
        <color rgb="FF000000"/>
        <rFont val="Calibri"/>
        <family val="2"/>
        <charset val="204"/>
      </rPr>
      <t xml:space="preserve">наружи
</t>
    </r>
  </si>
  <si>
    <t>Фрезеровка ЮР-44, ЮР-43, ЮР-26, ЮР-40, ЮР-35, ЮР-37, ЮР-57</t>
  </si>
  <si>
    <t>Фрезеровка ЮР58</t>
  </si>
  <si>
    <t>Фрезеровка ЮР59</t>
  </si>
  <si>
    <t>Фрезеровка ЮР60</t>
  </si>
  <si>
    <t>Фрезеровка ЮР61</t>
  </si>
  <si>
    <t>Фрезеровка ЮР62</t>
  </si>
  <si>
    <t>Фрезеровка ЮР63</t>
  </si>
  <si>
    <t>Фрезеровка ЮР64</t>
  </si>
  <si>
    <t>Фрезеровка ЮР65</t>
  </si>
  <si>
    <t>Фрезеровка ЮР66</t>
  </si>
  <si>
    <t>Фрезеровка ЮР67</t>
  </si>
  <si>
    <t>Фрезеровка ЮР68</t>
  </si>
  <si>
    <t>Фрезеровка ЮП-31, ЮП-32, ЮП-33, ЮП-34</t>
  </si>
  <si>
    <t>Фрезеровка премиум снаружи П-55 (с окном) с черным стеклом</t>
  </si>
  <si>
    <t xml:space="preserve">Фрезеровка для аквапанели АК-1,  АК-2,  АК-3,  АК-4,  АК-5,  АК-6,  АК-11,  АК-12,  АК-13,  АК-14,  АК-15,  АК-16,  АК-17,  АК-18,  АК-19,  АК-20, АК-21, АК-22 снаружи </t>
  </si>
  <si>
    <t>Фрезеровка для аквапанели с молдингами  АК-7,  АК-8,  АК-9,  АК-10 снаружи</t>
  </si>
  <si>
    <t>МДФ щит влагостойкий  16 мм (временно 12мм)</t>
  </si>
  <si>
    <t>Аквапанель  15 мм (покрытие только эмалью)</t>
  </si>
  <si>
    <t>Покрытие пленкой ПВХ</t>
  </si>
  <si>
    <t>Покрытие пленкой Vinorit,  Кожа (серия SE) снаружи, CRM керамик</t>
  </si>
  <si>
    <t>Покрытие вставки пленкой серии CRM керамик для фрезеровки ЮР-36</t>
  </si>
  <si>
    <t>Покрытие вставки пленкой серии CRM керамик для фрезеровок ЮР-8, ЮР-9, ЮР-26, ЮР-27, ЮР-33, ЮР-34, ЮР-43, ЮР-56, ЮР-68</t>
  </si>
  <si>
    <t>Фрезеровка ( ЮР19, ЮР20,НВ, ЮП-19, ЮП-20, ЮП-21, ЮП-22, ЮП-26, ЮП-35) внутри</t>
  </si>
  <si>
    <t>Фрезеровка для аквапанели АК-1,  АК-2,  АК-3,  АК-4,  АК-5,  АК-6,  АК-11,  АК-12,  АК-13,  АК-14,  АК-15,  АК-16,  АК-17,  АК-18,  АК-19,  АК-20, АК-21, АК-22 внутри</t>
  </si>
  <si>
    <t>Фрезеровка для аквапанели с молдингами  АК-7,  АК-8,  АК-9,  АК-10 внутри</t>
  </si>
  <si>
    <t>Зеркало с еврокромкой без глазка (ЮР10), ЮР-42 С ЗЕРКАЛОМ ГРАФИТ
необходимо добавить стоимость пленки) внутри</t>
  </si>
  <si>
    <t>Зеркало с еврокромкой без глазка (ЮР10), ЮР-42 С ЗЕРКАЛОМ ГРАФИТ
покрытие МДФ эмалью полиуретановой, RAL 9003, 7047, 9001 внутри</t>
  </si>
  <si>
    <t>Зеркало с еврокромкой без глазка (ЮР10), ЮР-42                                                   покрытие МДФ эмалью полиуретановой, цвет заказной внутри</t>
  </si>
  <si>
    <t>Покрытие пленкой Vinorit,  Кожа (серия SE) внутри, CRM керамик</t>
  </si>
  <si>
    <t xml:space="preserve">Двухцветная коробка
</t>
  </si>
  <si>
    <t>Изменение вылета наличника за коробку от 60мм до 90 мм, за 1 наличник</t>
  </si>
  <si>
    <t>Изменение вылета наличника за коробку от 100мм до 150 мм, за 1 наличник</t>
  </si>
  <si>
    <t xml:space="preserve">Комплект замков Бордер (хром) </t>
  </si>
  <si>
    <t>Комплект замков Бордер (бронза, черный)</t>
  </si>
  <si>
    <t>Комплект замков Бордер (золото)</t>
  </si>
  <si>
    <t>Комплект замков Бордер (хром) квадратный</t>
  </si>
  <si>
    <t>Комплект замков Бордер (черный, сатин) квадратный</t>
  </si>
  <si>
    <t>Комплект замков Kale (бронза, черный)</t>
  </si>
  <si>
    <t>Комплект замков Kale (золото)</t>
  </si>
  <si>
    <t>Комплект замков Securemme (бронза, черный)</t>
  </si>
  <si>
    <t>Комплект замков Securemme (золото)</t>
  </si>
  <si>
    <t>Комплект замков Mottura (бронза, черный)</t>
  </si>
  <si>
    <t>Комплект замков Mottura (золото)</t>
  </si>
  <si>
    <t>Цилиндр Kale 164 SCX 86</t>
  </si>
  <si>
    <t>Цилиндр с термоштоком D-PROTERM507/85</t>
  </si>
  <si>
    <t>Цилиндр moya 50/30</t>
  </si>
  <si>
    <t>Ручка Оро</t>
  </si>
  <si>
    <t>Ручка Vela Prima золото</t>
  </si>
  <si>
    <t>Ручка H-0860 (бронза, черный)</t>
  </si>
  <si>
    <t>Фрезеровка номера квартиры в стандартных параметрах (кроме моделей Рейн, Гранд)</t>
  </si>
  <si>
    <t>Фрезеровка номера квартиры, с возможностью выбора шрифта/ месторасположения/размера цифр, отличных от стандартных параметров</t>
  </si>
  <si>
    <t>Фальшфрамуга верхняя от 251 до 500</t>
  </si>
  <si>
    <t>Фальшфрамуга верхняя от 160 до 250мм</t>
  </si>
  <si>
    <r>
      <t xml:space="preserve">Если ваша дверь имеет дополнительную створку сбоку, которая открывается, а так же дополнительные фрамуги сверху и с двух боков - дверь считается </t>
    </r>
    <r>
      <rPr>
        <b/>
        <sz val="14"/>
        <color theme="1"/>
        <rFont val="Calibri"/>
        <family val="2"/>
        <charset val="204"/>
        <scheme val="minor"/>
      </rPr>
      <t>ДВУСТВОРЧАТОЙ С ТРЕМЯ ФРАМУГАМИ</t>
    </r>
    <r>
      <rPr>
        <sz val="14"/>
        <color theme="1"/>
        <rFont val="Calibri"/>
        <family val="2"/>
        <charset val="204"/>
        <scheme val="minor"/>
      </rPr>
      <t xml:space="preserve">
Стоимость двери умножается на </t>
    </r>
    <r>
      <rPr>
        <b/>
        <sz val="14"/>
        <color theme="1"/>
        <rFont val="Calibri"/>
        <family val="2"/>
        <charset val="204"/>
        <scheme val="minor"/>
      </rPr>
      <t>коэффициент 3,3</t>
    </r>
    <r>
      <rPr>
        <sz val="14"/>
        <color theme="1"/>
        <rFont val="Calibri"/>
        <family val="2"/>
        <charset val="204"/>
        <scheme val="minor"/>
      </rPr>
      <t xml:space="preserve"> + превышение площади двери </t>
    </r>
    <r>
      <rPr>
        <b/>
        <sz val="14"/>
        <color theme="1"/>
        <rFont val="Calibri"/>
        <family val="2"/>
        <charset val="204"/>
        <scheme val="minor"/>
      </rPr>
      <t>6,6 м.кв.</t>
    </r>
    <r>
      <rPr>
        <sz val="14"/>
        <color theme="1"/>
        <rFont val="Calibri"/>
        <family val="2"/>
        <charset val="204"/>
        <scheme val="minor"/>
      </rPr>
      <t xml:space="preserve"> за каждые 0,01 м.к.в
(Площадь полотна считается: (Ширина по коробке Х Высоту по коробке) м.кв.</t>
    </r>
  </si>
  <si>
    <t>Коэффициент 3,3</t>
  </si>
  <si>
    <t>Установка дверного доводчика скрытого монтажа GEZE Bokser
(Не устанавливается на панель ЮР10)</t>
  </si>
  <si>
    <t>Стеклопакет ЮБ (ширина 960)</t>
  </si>
  <si>
    <t>Стеклопакет ЮМ (ширина 880)</t>
  </si>
  <si>
    <t>Стеклопакет Аврора с решеткой (ЮР-56)</t>
  </si>
  <si>
    <t>Стеклопакет Аврора БЕЗ решетки (ЮР-56)</t>
  </si>
  <si>
    <t>Стеклопакет АК (Юта PRO) черная нержавейка</t>
  </si>
  <si>
    <t>Итого стоимость</t>
  </si>
  <si>
    <t>Цена с НДС, RUB</t>
  </si>
  <si>
    <t>Для рисунка СК-3 берется 2 закладки любого типа пленки!!! (ставится цифра 2)</t>
  </si>
  <si>
    <t>Выбрать нужный вид скина и его количество</t>
  </si>
  <si>
    <r>
      <t xml:space="preserve">DUE                    </t>
    </r>
    <r>
      <rPr>
        <sz val="10"/>
        <rFont val="Gadugi"/>
        <family val="2"/>
      </rPr>
      <t>130-15E</t>
    </r>
  </si>
  <si>
    <r>
      <rPr>
        <b/>
        <sz val="14"/>
        <rFont val="Calibri"/>
        <family val="2"/>
        <charset val="204"/>
      </rPr>
      <t>Matt Gold</t>
    </r>
    <r>
      <rPr>
        <sz val="14"/>
        <rFont val="Calibri"/>
        <family val="2"/>
        <charset val="204"/>
      </rPr>
      <t xml:space="preserve">
</t>
    </r>
    <r>
      <rPr>
        <sz val="12"/>
        <rFont val="Calibri"/>
        <family val="2"/>
        <charset val="204"/>
      </rPr>
      <t>(Золото)</t>
    </r>
  </si>
  <si>
    <r>
      <rPr>
        <b/>
        <sz val="14"/>
        <rFont val="Calibri"/>
        <family val="2"/>
        <charset val="204"/>
      </rPr>
      <t xml:space="preserve">Matt Gold
 </t>
    </r>
    <r>
      <rPr>
        <sz val="9"/>
        <rFont val="Calibri"/>
        <family val="2"/>
        <charset val="204"/>
      </rPr>
      <t>(</t>
    </r>
    <r>
      <rPr>
        <sz val="11"/>
        <rFont val="Calibri"/>
        <family val="2"/>
        <charset val="204"/>
      </rPr>
      <t>Золото</t>
    </r>
    <r>
      <rPr>
        <sz val="9"/>
        <rFont val="Calibri"/>
        <family val="2"/>
        <charset val="204"/>
      </rPr>
      <t>)</t>
    </r>
  </si>
  <si>
    <t>Петля дверная врезная универ.100*75 (Arni) (AB)</t>
  </si>
  <si>
    <t>Петля дверная врезная универ.100*75 (Arni) (SSC)</t>
  </si>
  <si>
    <t>Цилиндровый механизм B-70 35/35 Z ключ/ключ Ni Arni</t>
  </si>
  <si>
    <t>Цилиндровый механизм LOCKIT А6P3535Т AL 70 35/35 ключ/вертушок ZCN</t>
  </si>
  <si>
    <t>Ригель дверной 140мм MB (матовый черный) Аллюр</t>
  </si>
  <si>
    <t>Shellac White                        Shellac Grey                                                    Shellac Graphite</t>
  </si>
  <si>
    <t>2070*80*16</t>
  </si>
  <si>
    <t>Размерный ряд: 860x2050 мм, 960x2050 мм. Эксплуатация: Квартирная. 
Конструкция: цельногнутая, беззазорное исполнение. 
Покрытие металла: порошково-полимерное «Чёрный муар». 
Наружная отделка: МДФ 16 мм, фрезеровка ЮР-36, ПВХ латте , вставка ПВХ черный кварц (ZB999-2), с цифрами. 
Внутренняя отделка: МДФ 16 мм, ЮР22, покрытие ПВХ ZB Белый, Lacobel черный лак. 
Толщина металла (полотно/коробка): 1,5/ 1,5 мм.
Глубина короба: 110 мм.Толщина полотна: 94 мм.
Внутреннее наполнение: минеральная вата Knauf
Уплотнитель: 3 контура (ShlegelQ-lon, профиль Е, профиль Д)
Фурнитура: Электронный замок ArniLux XK2-TY.
Глазок в замковой зоне
Механизм регулировки притвора. Независимая ночная задвижка.
Петли на упорных подшипниках, 3 шт. Противосъёмные ригели, 2 шт</t>
  </si>
  <si>
    <r>
      <t>Отделка снаружи:</t>
    </r>
    <r>
      <rPr>
        <sz val="8"/>
        <color theme="1"/>
        <rFont val="Calibri"/>
        <family val="2"/>
        <charset val="204"/>
        <scheme val="minor"/>
      </rPr>
      <t xml:space="preserve"> МДФ влагостойкий 16мм, Эмаль TSBR 7021 (серая) Ю-5</t>
    </r>
    <r>
      <rPr>
        <b/>
        <sz val="8"/>
        <color theme="1"/>
        <rFont val="Calibri"/>
        <family val="2"/>
        <charset val="204"/>
        <scheme val="minor"/>
      </rPr>
      <t xml:space="preserve">
Отделка внутри: </t>
    </r>
    <r>
      <rPr>
        <sz val="8"/>
        <color theme="1"/>
        <rFont val="Calibri"/>
        <family val="2"/>
        <charset val="204"/>
        <scheme val="minor"/>
      </rPr>
      <t>МДФ  влагостойкий 16мм, RAL 9003 (аляска) Ю-5</t>
    </r>
    <r>
      <rPr>
        <b/>
        <sz val="8"/>
        <color theme="1"/>
        <rFont val="Calibri"/>
        <family val="2"/>
        <charset val="204"/>
        <scheme val="minor"/>
      </rPr>
      <t xml:space="preserve">
Толщина металла: 1,5 мм – коробка, 1,5 мм – полотно
Цвет покрытия коробки: </t>
    </r>
    <r>
      <rPr>
        <sz val="8"/>
        <color theme="1"/>
        <rFont val="Calibri"/>
        <family val="2"/>
        <charset val="204"/>
        <scheme val="minor"/>
      </rPr>
      <t>муар чёрный</t>
    </r>
    <r>
      <rPr>
        <b/>
        <sz val="8"/>
        <color theme="1"/>
        <rFont val="Calibri"/>
        <family val="2"/>
        <charset val="204"/>
        <scheme val="minor"/>
      </rPr>
      <t xml:space="preserve">
Утеплитель: </t>
    </r>
    <r>
      <rPr>
        <sz val="8"/>
        <color theme="1"/>
        <rFont val="Calibri"/>
        <family val="2"/>
        <charset val="204"/>
        <scheme val="minor"/>
      </rPr>
      <t>минеральная вата KNAUF</t>
    </r>
    <r>
      <rPr>
        <b/>
        <sz val="8"/>
        <color theme="1"/>
        <rFont val="Calibri"/>
        <family val="2"/>
        <charset val="204"/>
        <scheme val="minor"/>
      </rPr>
      <t xml:space="preserve">
Уплотнитель: </t>
    </r>
    <r>
      <rPr>
        <sz val="8"/>
        <color theme="1"/>
        <rFont val="Calibri"/>
        <family val="2"/>
        <charset val="204"/>
        <scheme val="minor"/>
      </rPr>
      <t>3 контура уплотнения (полотно 2 контура профиль Е, коробка 1 контур Шлегель)</t>
    </r>
    <r>
      <rPr>
        <b/>
        <sz val="8"/>
        <color theme="1"/>
        <rFont val="Calibri"/>
        <family val="2"/>
        <charset val="204"/>
        <scheme val="minor"/>
      </rPr>
      <t xml:space="preserve">
Опции: </t>
    </r>
    <r>
      <rPr>
        <sz val="8"/>
        <color theme="1"/>
        <rFont val="Calibri"/>
        <family val="2"/>
        <charset val="204"/>
        <scheme val="minor"/>
      </rPr>
      <t>безмолдинговая, беззазорная,</t>
    </r>
    <r>
      <rPr>
        <b/>
        <sz val="8"/>
        <color theme="1"/>
        <rFont val="Calibri"/>
        <family val="2"/>
        <charset val="204"/>
        <scheme val="minor"/>
      </rPr>
      <t xml:space="preserve"> Наличник: прямой 
Замок верхний: </t>
    </r>
    <r>
      <rPr>
        <sz val="8"/>
        <color theme="1"/>
        <rFont val="Calibri"/>
        <family val="2"/>
        <charset val="204"/>
        <scheme val="minor"/>
      </rPr>
      <t>Kale 257L, 3 класс</t>
    </r>
    <r>
      <rPr>
        <b/>
        <sz val="8"/>
        <color theme="1"/>
        <rFont val="Calibri"/>
        <family val="2"/>
        <charset val="204"/>
        <scheme val="minor"/>
      </rPr>
      <t xml:space="preserve">
Замок нижний: </t>
    </r>
    <r>
      <rPr>
        <sz val="8"/>
        <color theme="1"/>
        <rFont val="Calibri"/>
        <family val="2"/>
        <charset val="204"/>
        <scheme val="minor"/>
      </rPr>
      <t>Kale 252R, 4 класс, броненакладка Apecs, цилиндр Dorma хром</t>
    </r>
    <r>
      <rPr>
        <b/>
        <sz val="8"/>
        <color theme="1"/>
        <rFont val="Calibri"/>
        <family val="2"/>
        <charset val="204"/>
        <scheme val="minor"/>
      </rPr>
      <t xml:space="preserve">
Ручка: Apecs 0860 хром: Задвижка: Apecs L-0260 : Глазок: нет
Размеры: </t>
    </r>
    <r>
      <rPr>
        <sz val="8"/>
        <color theme="1"/>
        <rFont val="Calibri"/>
        <family val="2"/>
        <charset val="204"/>
        <scheme val="minor"/>
      </rPr>
      <t>860х2050 мм, 960х2050 мм.</t>
    </r>
    <r>
      <rPr>
        <b/>
        <sz val="8"/>
        <color theme="1"/>
        <rFont val="Calibri"/>
        <family val="2"/>
        <charset val="204"/>
        <scheme val="minor"/>
      </rPr>
      <t xml:space="preserve">
Подходит для установки на улицу.</t>
    </r>
  </si>
  <si>
    <t>Фурнитура ORO&amp;ORO</t>
  </si>
  <si>
    <t>Скрытые петли с накладкими Kalibri 2.0</t>
  </si>
  <si>
    <t>Скрытые петли с накладкими Kalibri 3.0</t>
  </si>
  <si>
    <t>Петля скрытая Kalibri 2.0 компл. с накладками</t>
  </si>
  <si>
    <t>Петля скрытая Kalibri 3.0 компл. с накладками</t>
  </si>
  <si>
    <r>
      <t xml:space="preserve">Скрытые Петли Kalibri </t>
    </r>
    <r>
      <rPr>
        <u/>
        <sz val="11"/>
        <color rgb="FFFF0000"/>
        <rFont val="Calibri"/>
        <family val="2"/>
        <charset val="204"/>
        <scheme val="minor"/>
      </rPr>
      <t>!NEW!</t>
    </r>
  </si>
  <si>
    <t>Уплотнитель: 3 контура. Петли: 3 шт. Толщина металла: 1,5 мм
Полотно: Толщина 92 мм / с МДФ 105 мм
Наполнитель: Пенополистирол высокой плотности
Короб: Толщина 117 мм открытый. Наличник: Ширина 80 мм
Отделка снаружи: Фрезерованная МДФ-панель 10 мм ФЛС-38 Шагрень черная/ Орех коньяк с черной патиной
Отделка внутри: Фрезерованная съемная МДФ-панель 10 мм с ДВП 3 мм Velluto Bianco
Замки: GALEON 816 эксцентрик IV класс взломостойкости, GALEON 817 сувальдный IV класс взломостойкости, 
Диаметр ригелей 15,8 мм
Накладки: С защитой от сквозняка. Ночная задвижка: Установлена
Цвет фурнитуры: Черный
Регулировка прижима притвора: Металлический эксцентрик для зацепки на основном замке
Противосъем: Штыри, 3 шт.
Размеры: 860x2050 мм (L), 960x2050 мм (L,R)</t>
  </si>
  <si>
    <t>400 мм</t>
  </si>
  <si>
    <t>1000 мм</t>
  </si>
  <si>
    <t>стандарт</t>
  </si>
  <si>
    <t xml:space="preserve">                      Наценка за нестандарт (погонаж)</t>
  </si>
  <si>
    <t>2250,           2300 мм</t>
  </si>
  <si>
    <t>2350,           2400 мм</t>
  </si>
  <si>
    <t>2450 - 2600 мм</t>
  </si>
  <si>
    <t>высота полотна</t>
  </si>
  <si>
    <t>ширина/высота  полотна</t>
  </si>
  <si>
    <t xml:space="preserve">                            Наценка за нестандарт (полотно)</t>
  </si>
  <si>
    <t>1900, 1950,    2000 мм</t>
  </si>
  <si>
    <t>2050, 2100,     2150, 2200 мм</t>
  </si>
  <si>
    <t>высота коробки/ наценка</t>
  </si>
  <si>
    <t>высота наличника/ наценка</t>
  </si>
  <si>
    <t>высота добора/ наценка</t>
  </si>
  <si>
    <t>Система K-PUSH для пенала "YURKAS" на полотна 2000-2300</t>
  </si>
  <si>
    <t>Пенал YURKAS комплектация Стандарт + с обрамлением для полотна 2000-2300 мм</t>
  </si>
  <si>
    <t>Пенал YURKAS комплектация Стандарт + с обрамлением для полотна 2400-2600 мм</t>
  </si>
  <si>
    <t>Раздвижная система "ПЕНАЛ"</t>
  </si>
  <si>
    <t>СИСТЕМА "ПЕНАЛ"</t>
  </si>
  <si>
    <t>Плинтус МДФ+ПЭТ (Айс, Крим)</t>
  </si>
  <si>
    <t>Петля скрытая ECLIPSE 3.0 E30200.02.03 с накладками</t>
  </si>
  <si>
    <t>Петля скрытая ECLIPSE 3.0 E30200.02.91 с накладками</t>
  </si>
  <si>
    <t>Петля скрытая ECLIPSE 3.0 E30200.02.93 с накладками</t>
  </si>
  <si>
    <t>Петля скрытая ECLIPSE 3.0 E30200.02.34  с накладками</t>
  </si>
  <si>
    <t>Петля скрытая ECLIPSE 3.0 E30200.02.06 с накладками</t>
  </si>
  <si>
    <t>Скрытые петли и накладки AGB ECLIPSE 2.0 и 2.2 (Италия)</t>
  </si>
  <si>
    <t>Петля скрытая ECLIPSE 2.2 E302008591640  с накладками</t>
  </si>
  <si>
    <t>Петля скрытая ECLIPSE 2.2 E302008593640 с накладками</t>
  </si>
  <si>
    <t>Петля скрытая ECLIPSE 2.2 E302008503640 с накладками</t>
  </si>
  <si>
    <t>Петля скрытая ECLIPSE 2.2 E302008534640  с накладками</t>
  </si>
  <si>
    <t>Петля скрытая ECLIPSE 2.2 E302008506640 с накладками</t>
  </si>
  <si>
    <t>Черный          Белый           Серый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</si>
</sst>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9">
    <numFmt numFmtId="5" formatCode="#,##0\ &quot;₽&quot;;\-#,##0\ &quot;₽&quot;"/>
    <numFmt numFmtId="43" formatCode="_-* #,##0.00_-;\-* #,##0.00_-;_-* &quot;-&quot;??_-;_-@_-"/>
    <numFmt numFmtId="164" formatCode="_-* #,##0.00\ _₽_-;\-* #,##0.00\ _₽_-;_-* &quot;-&quot;??\ _₽_-;_-@_-"/>
    <numFmt numFmtId="165" formatCode="_-* #,##0_-;\-* #,##0_-;_-* &quot;-&quot;??_-;_-@_-"/>
    <numFmt numFmtId="166" formatCode="#,##0.00&quot;р.&quot;"/>
    <numFmt numFmtId="167" formatCode="#,##0\ &quot;₽&quot;"/>
    <numFmt numFmtId="168" formatCode="#,##0.00\ &quot;₽&quot;"/>
    <numFmt numFmtId="169" formatCode="0.000000"/>
    <numFmt numFmtId="170" formatCode="0.0000"/>
  </numFmts>
  <fonts count="251" x14ac:knownFonts="1">
    <font>
      <sz val="11"/>
      <color theme="1"/>
      <name val="Calibri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sz val="8"/>
      <color theme="1"/>
      <name val="Arial"/>
      <family val="2"/>
      <charset val="204"/>
    </font>
    <font>
      <sz val="11"/>
      <name val="Calibri"/>
      <family val="2"/>
      <charset val="204"/>
    </font>
    <font>
      <sz val="11"/>
      <color theme="1"/>
      <name val="Century Gothic"/>
      <family val="2"/>
      <charset val="204"/>
    </font>
    <font>
      <b/>
      <sz val="8"/>
      <color theme="1"/>
      <name val="Century Gothic"/>
      <family val="2"/>
      <charset val="204"/>
    </font>
    <font>
      <sz val="7.5"/>
      <color theme="1"/>
      <name val="Century Gothic"/>
      <family val="2"/>
      <charset val="204"/>
    </font>
    <font>
      <b/>
      <sz val="7.5"/>
      <color theme="1"/>
      <name val="Century Gothic"/>
      <family val="2"/>
      <charset val="204"/>
    </font>
    <font>
      <b/>
      <sz val="11"/>
      <color indexed="64"/>
      <name val="Century Gothic"/>
      <family val="2"/>
      <charset val="204"/>
    </font>
    <font>
      <b/>
      <sz val="11"/>
      <color theme="1"/>
      <name val="Century Gothic"/>
      <family val="2"/>
      <charset val="204"/>
    </font>
    <font>
      <b/>
      <sz val="11"/>
      <name val="Calibri"/>
      <family val="2"/>
      <charset val="204"/>
    </font>
    <font>
      <sz val="10"/>
      <name val="Calibri"/>
      <family val="2"/>
      <charset val="204"/>
    </font>
    <font>
      <sz val="8"/>
      <name val="Calibri"/>
      <family val="2"/>
      <charset val="204"/>
    </font>
    <font>
      <sz val="8"/>
      <name val="Century Gothic"/>
      <family val="2"/>
      <charset val="204"/>
    </font>
    <font>
      <sz val="8"/>
      <color indexed="64"/>
      <name val="Century Gothic"/>
      <family val="2"/>
      <charset val="204"/>
    </font>
    <font>
      <sz val="11"/>
      <name val="Calibri"/>
      <family val="2"/>
      <charset val="204"/>
      <scheme val="minor"/>
    </font>
    <font>
      <sz val="8"/>
      <color theme="1"/>
      <name val="Century Gothic"/>
      <family val="2"/>
      <charset val="204"/>
    </font>
    <font>
      <sz val="9"/>
      <color theme="1"/>
      <name val="Century Gothic"/>
      <family val="2"/>
      <charset val="204"/>
    </font>
    <font>
      <sz val="9"/>
      <name val="Calibri"/>
      <family val="2"/>
      <charset val="204"/>
    </font>
    <font>
      <sz val="9"/>
      <name val="Century Gothic"/>
      <family val="2"/>
      <charset val="204"/>
    </font>
    <font>
      <sz val="7.5"/>
      <name val="Century Gothic"/>
      <family val="2"/>
      <charset val="204"/>
    </font>
    <font>
      <i/>
      <sz val="11"/>
      <color theme="1"/>
      <name val="Century Gothic"/>
      <family val="2"/>
      <charset val="204"/>
    </font>
    <font>
      <sz val="10"/>
      <color indexed="64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11"/>
      <color indexed="64"/>
      <name val="Calibri"/>
      <family val="2"/>
      <charset val="204"/>
      <scheme val="minor"/>
    </font>
    <font>
      <sz val="11"/>
      <color indexed="64"/>
      <name val="Calibri"/>
      <family val="2"/>
      <charset val="204"/>
    </font>
    <font>
      <sz val="10"/>
      <color theme="1"/>
      <name val="Century Gothic"/>
      <family val="2"/>
      <charset val="204"/>
    </font>
    <font>
      <i/>
      <sz val="7.5"/>
      <color theme="1"/>
      <name val="Century Gothic"/>
      <family val="2"/>
      <charset val="204"/>
    </font>
    <font>
      <b/>
      <i/>
      <sz val="7.5"/>
      <color theme="1"/>
      <name val="Century Gothic"/>
      <family val="2"/>
      <charset val="204"/>
    </font>
    <font>
      <sz val="11"/>
      <color theme="1"/>
      <name val="Calibri"/>
      <family val="2"/>
      <charset val="204"/>
    </font>
    <font>
      <b/>
      <sz val="11"/>
      <name val="Century Gothic"/>
      <family val="2"/>
      <charset val="204"/>
    </font>
    <font>
      <sz val="10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1"/>
      <color indexed="64"/>
      <name val="Calibri"/>
      <family val="2"/>
      <charset val="204"/>
      <scheme val="minor"/>
    </font>
    <font>
      <sz val="8"/>
      <color theme="1"/>
      <name val="Calibri"/>
      <family val="2"/>
      <charset val="204"/>
      <scheme val="minor"/>
    </font>
    <font>
      <sz val="8"/>
      <color indexed="64"/>
      <name val="Calibri"/>
      <family val="2"/>
      <charset val="204"/>
      <scheme val="minor"/>
    </font>
    <font>
      <sz val="8"/>
      <name val="Calibri"/>
      <family val="2"/>
      <charset val="204"/>
      <scheme val="minor"/>
    </font>
    <font>
      <i/>
      <sz val="7.5"/>
      <name val="Century Gothic"/>
      <family val="2"/>
      <charset val="204"/>
    </font>
    <font>
      <i/>
      <sz val="8"/>
      <name val="Century Gothic"/>
      <family val="2"/>
      <charset val="204"/>
    </font>
    <font>
      <sz val="7.5"/>
      <color indexed="2"/>
      <name val="Century Gothic"/>
      <family val="2"/>
      <charset val="204"/>
    </font>
    <font>
      <b/>
      <sz val="7.5"/>
      <name val="Century Gothic"/>
      <family val="2"/>
      <charset val="204"/>
    </font>
    <font>
      <b/>
      <sz val="11"/>
      <color indexed="64"/>
      <name val="Century Gothic"/>
      <family val="2"/>
      <charset val="204"/>
    </font>
    <font>
      <b/>
      <sz val="11"/>
      <color theme="1"/>
      <name val="Century Gothic"/>
      <family val="2"/>
      <charset val="204"/>
    </font>
    <font>
      <b/>
      <sz val="11"/>
      <name val="Calibri"/>
      <family val="2"/>
      <charset val="204"/>
    </font>
    <font>
      <sz val="8"/>
      <name val="Calibri"/>
      <family val="2"/>
      <charset val="204"/>
    </font>
    <font>
      <sz val="10"/>
      <name val="Calibri"/>
      <family val="2"/>
      <charset val="204"/>
    </font>
    <font>
      <sz val="8"/>
      <color rgb="FFFF0000"/>
      <name val="Calibri"/>
      <family val="2"/>
      <charset val="204"/>
    </font>
    <font>
      <sz val="11"/>
      <color rgb="FFFF0000"/>
      <name val="Century Gothic"/>
      <family val="2"/>
      <charset val="204"/>
    </font>
    <font>
      <sz val="11"/>
      <color theme="1"/>
      <name val="Century Gothic"/>
      <family val="2"/>
      <charset val="204"/>
    </font>
    <font>
      <sz val="8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b/>
      <sz val="10"/>
      <color theme="1"/>
      <name val="Century Gothic"/>
      <family val="2"/>
      <charset val="204"/>
    </font>
    <font>
      <sz val="10"/>
      <name val="Century Gothic"/>
      <family val="2"/>
      <charset val="204"/>
    </font>
    <font>
      <b/>
      <sz val="10"/>
      <name val="Century Gothic"/>
      <family val="2"/>
      <charset val="204"/>
    </font>
    <font>
      <b/>
      <sz val="14"/>
      <color theme="1"/>
      <name val="Century Gothic"/>
      <family val="2"/>
      <charset val="204"/>
    </font>
    <font>
      <sz val="8"/>
      <color theme="1"/>
      <name val="Calibri"/>
      <family val="2"/>
      <charset val="204"/>
    </font>
    <font>
      <b/>
      <sz val="9"/>
      <color indexed="64"/>
      <name val="Century Gothic"/>
      <family val="2"/>
      <charset val="204"/>
    </font>
    <font>
      <b/>
      <i/>
      <sz val="10"/>
      <color theme="1"/>
      <name val="Century Gothic"/>
      <family val="2"/>
      <charset val="204"/>
    </font>
    <font>
      <b/>
      <sz val="10"/>
      <color rgb="FFFF0000"/>
      <name val="Calibri"/>
      <family val="2"/>
      <charset val="204"/>
    </font>
    <font>
      <sz val="11"/>
      <color rgb="FFFF0000"/>
      <name val="Calibri"/>
      <family val="2"/>
      <charset val="204"/>
    </font>
    <font>
      <b/>
      <sz val="10"/>
      <name val="Calibri"/>
      <family val="2"/>
      <charset val="204"/>
    </font>
    <font>
      <b/>
      <sz val="10"/>
      <color rgb="FFFF0000"/>
      <name val="Calibri"/>
      <family val="2"/>
      <charset val="204"/>
      <scheme val="minor"/>
    </font>
    <font>
      <sz val="10"/>
      <color rgb="FFFF0000"/>
      <name val="Calibri"/>
      <family val="2"/>
      <charset val="204"/>
      <scheme val="minor"/>
    </font>
    <font>
      <sz val="10"/>
      <color indexed="64"/>
      <name val="Calibri"/>
      <family val="2"/>
      <charset val="204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charset val="204"/>
    </font>
    <font>
      <sz val="10"/>
      <color indexed="64"/>
      <name val="Century Gothic"/>
      <family val="2"/>
      <charset val="204"/>
    </font>
    <font>
      <b/>
      <sz val="10"/>
      <color indexed="2"/>
      <name val="Century Gothic"/>
      <family val="2"/>
      <charset val="204"/>
    </font>
    <font>
      <u/>
      <sz val="11"/>
      <color rgb="FF0070C0"/>
      <name val="Calibri"/>
      <family val="2"/>
      <charset val="204"/>
      <scheme val="minor"/>
    </font>
    <font>
      <sz val="11"/>
      <color rgb="FF0070C0"/>
      <name val="Century Gothic"/>
      <family val="2"/>
      <charset val="204"/>
    </font>
    <font>
      <sz val="11"/>
      <color rgb="FFFF0000"/>
      <name val="Calibri"/>
      <family val="2"/>
      <charset val="204"/>
      <scheme val="minor"/>
    </font>
    <font>
      <b/>
      <sz val="10"/>
      <name val="Tahoma"/>
      <family val="2"/>
      <charset val="204"/>
    </font>
    <font>
      <b/>
      <i/>
      <sz val="11"/>
      <color indexed="8"/>
      <name val="Times New Roman"/>
      <family val="1"/>
      <charset val="204"/>
    </font>
    <font>
      <sz val="11"/>
      <color rgb="FF000000"/>
      <name val="Calibri"/>
      <family val="2"/>
      <charset val="204"/>
      <scheme val="minor"/>
    </font>
    <font>
      <b/>
      <sz val="8"/>
      <color indexed="64"/>
      <name val="Century Gothic"/>
      <family val="2"/>
      <charset val="204"/>
    </font>
    <font>
      <b/>
      <i/>
      <sz val="9"/>
      <name val="Century Gothic"/>
      <family val="2"/>
      <charset val="204"/>
    </font>
    <font>
      <b/>
      <sz val="11"/>
      <color rgb="FFFF0000"/>
      <name val="Calibri"/>
      <family val="2"/>
      <charset val="204"/>
    </font>
    <font>
      <b/>
      <sz val="11"/>
      <color rgb="FFFF0000"/>
      <name val="Calibri"/>
      <family val="2"/>
      <charset val="204"/>
      <scheme val="minor"/>
    </font>
    <font>
      <b/>
      <sz val="14"/>
      <name val="Calibri"/>
      <family val="2"/>
      <charset val="204"/>
    </font>
    <font>
      <sz val="11"/>
      <color theme="1"/>
      <name val="Arial"/>
      <family val="2"/>
    </font>
    <font>
      <sz val="10"/>
      <name val="Arial Cyr"/>
      <charset val="204"/>
    </font>
    <font>
      <sz val="10"/>
      <color indexed="8"/>
      <name val="Arial Cyr"/>
      <charset val="204"/>
    </font>
    <font>
      <sz val="8"/>
      <name val="Calibri"/>
      <family val="2"/>
      <charset val="204"/>
      <scheme val="minor"/>
    </font>
    <font>
      <b/>
      <sz val="11"/>
      <color rgb="FFFF0000"/>
      <name val="Century Gothic"/>
      <family val="2"/>
      <charset val="204"/>
    </font>
    <font>
      <b/>
      <sz val="14"/>
      <color rgb="FFFF0000"/>
      <name val="Calibri"/>
      <family val="2"/>
      <charset val="204"/>
    </font>
    <font>
      <sz val="10"/>
      <color rgb="FF000000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b/>
      <sz val="15"/>
      <color theme="1"/>
      <name val="Cambria"/>
      <family val="1"/>
      <charset val="204"/>
    </font>
    <font>
      <sz val="11"/>
      <color theme="1"/>
      <name val="Calibri"/>
      <family val="2"/>
      <charset val="204"/>
      <scheme val="minor"/>
    </font>
    <font>
      <sz val="11"/>
      <color theme="1"/>
      <name val="Century Gothic"/>
      <family val="2"/>
      <charset val="204"/>
    </font>
    <font>
      <b/>
      <sz val="14"/>
      <color theme="1"/>
      <name val="Century Gothic"/>
      <family val="2"/>
      <charset val="204"/>
    </font>
    <font>
      <sz val="10"/>
      <color theme="1"/>
      <name val="Century Gothic"/>
      <family val="2"/>
      <charset val="204"/>
    </font>
    <font>
      <b/>
      <sz val="11"/>
      <name val="Century Gothic"/>
      <family val="2"/>
      <charset val="204"/>
    </font>
    <font>
      <sz val="10"/>
      <name val="Century Gothic"/>
      <family val="2"/>
      <charset val="204"/>
    </font>
    <font>
      <b/>
      <i/>
      <sz val="8"/>
      <color theme="1"/>
      <name val="Century Gothic"/>
      <family val="2"/>
      <charset val="204"/>
    </font>
    <font>
      <b/>
      <sz val="11"/>
      <color theme="1"/>
      <name val="Century Gothic"/>
      <family val="2"/>
      <charset val="204"/>
    </font>
    <font>
      <i/>
      <sz val="11"/>
      <color theme="1"/>
      <name val="Century Gothic"/>
      <family val="2"/>
      <charset val="204"/>
    </font>
    <font>
      <sz val="11"/>
      <name val="Calibri"/>
      <family val="2"/>
      <charset val="204"/>
    </font>
    <font>
      <b/>
      <sz val="11"/>
      <name val="Calibri"/>
      <family val="2"/>
      <charset val="204"/>
    </font>
    <font>
      <sz val="10"/>
      <name val="Calibri"/>
      <family val="2"/>
      <charset val="204"/>
    </font>
    <font>
      <sz val="8"/>
      <name val="Calibri"/>
      <family val="2"/>
      <charset val="204"/>
    </font>
    <font>
      <sz val="10"/>
      <color theme="1"/>
      <name val="Calibri"/>
      <family val="2"/>
      <charset val="204"/>
    </font>
    <font>
      <sz val="8"/>
      <color theme="1"/>
      <name val="Calibri"/>
      <family val="2"/>
      <charset val="204"/>
      <scheme val="minor"/>
    </font>
    <font>
      <b/>
      <sz val="14"/>
      <name val="Calibri"/>
      <family val="2"/>
      <charset val="204"/>
    </font>
    <font>
      <sz val="10"/>
      <color indexed="64"/>
      <name val="Calibri"/>
      <family val="2"/>
      <charset val="204"/>
      <scheme val="minor"/>
    </font>
    <font>
      <sz val="11"/>
      <color indexed="64"/>
      <name val="Calibri"/>
      <family val="2"/>
      <charset val="204"/>
      <scheme val="minor"/>
    </font>
    <font>
      <sz val="11"/>
      <color theme="1"/>
      <name val="Arial"/>
      <family val="2"/>
      <charset val="204"/>
    </font>
    <font>
      <sz val="10"/>
      <color theme="1"/>
      <name val="Calibri"/>
      <family val="2"/>
      <charset val="204"/>
      <scheme val="minor"/>
    </font>
    <font>
      <sz val="8"/>
      <color theme="1"/>
      <name val="Century Gothic"/>
      <family val="2"/>
      <charset val="204"/>
    </font>
    <font>
      <sz val="10"/>
      <name val="Arial Cyr"/>
    </font>
    <font>
      <b/>
      <sz val="8"/>
      <name val="Calibri"/>
      <family val="2"/>
      <charset val="204"/>
    </font>
    <font>
      <b/>
      <sz val="12"/>
      <name val="Calibri"/>
      <family val="2"/>
      <charset val="204"/>
    </font>
    <font>
      <b/>
      <sz val="10"/>
      <color theme="1"/>
      <name val="Calibri"/>
      <family val="2"/>
      <charset val="204"/>
      <scheme val="minor"/>
    </font>
    <font>
      <sz val="10"/>
      <color rgb="FF000000"/>
      <name val="Arial"/>
      <family val="2"/>
      <charset val="204"/>
    </font>
    <font>
      <b/>
      <sz val="10"/>
      <name val="Calibri"/>
      <family val="2"/>
      <charset val="204"/>
      <scheme val="minor"/>
    </font>
    <font>
      <sz val="8.5"/>
      <color theme="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b/>
      <sz val="8.5"/>
      <color theme="1"/>
      <name val="Calibri"/>
      <family val="2"/>
      <charset val="204"/>
      <scheme val="minor"/>
    </font>
    <font>
      <b/>
      <sz val="8"/>
      <color theme="1"/>
      <name val="Calibri"/>
      <family val="2"/>
      <charset val="204"/>
      <scheme val="minor"/>
    </font>
    <font>
      <b/>
      <sz val="9"/>
      <color theme="1"/>
      <name val="Calibri"/>
      <family val="2"/>
      <charset val="204"/>
      <scheme val="minor"/>
    </font>
    <font>
      <b/>
      <sz val="8.5"/>
      <name val="Calibri"/>
      <family val="2"/>
      <charset val="204"/>
      <scheme val="minor"/>
    </font>
    <font>
      <b/>
      <sz val="8.5"/>
      <color indexed="2"/>
      <name val="Calibri"/>
      <family val="2"/>
      <charset val="204"/>
      <scheme val="minor"/>
    </font>
    <font>
      <b/>
      <sz val="8"/>
      <color indexed="64"/>
      <name val="Calibri"/>
      <family val="2"/>
      <charset val="204"/>
      <scheme val="minor"/>
    </font>
    <font>
      <b/>
      <sz val="9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sz val="8"/>
      <color theme="1"/>
      <name val="Times New Roman"/>
      <family val="1"/>
      <charset val="204"/>
    </font>
    <font>
      <sz val="8.5"/>
      <name val="Times New Roman"/>
      <family val="1"/>
      <charset val="204"/>
    </font>
    <font>
      <sz val="8"/>
      <name val="Times New Roman"/>
      <family val="1"/>
      <charset val="204"/>
    </font>
    <font>
      <sz val="10"/>
      <color theme="1"/>
      <name val="Arial Cyr"/>
    </font>
    <font>
      <b/>
      <sz val="14"/>
      <name val="Calibri"/>
      <family val="2"/>
      <charset val="204"/>
      <scheme val="minor"/>
    </font>
    <font>
      <sz val="10"/>
      <name val="Arial"/>
      <family val="2"/>
      <charset val="204"/>
    </font>
    <font>
      <b/>
      <sz val="12"/>
      <name val="Calibri"/>
      <family val="2"/>
      <charset val="204"/>
      <scheme val="minor"/>
    </font>
    <font>
      <b/>
      <sz val="11"/>
      <name val="Gadugi"/>
      <family val="2"/>
    </font>
    <font>
      <b/>
      <sz val="14"/>
      <name val="Gadugi"/>
      <family val="2"/>
    </font>
    <font>
      <sz val="10"/>
      <name val="Gadugi"/>
      <family val="2"/>
    </font>
    <font>
      <sz val="12"/>
      <name val="Calibri"/>
      <family val="2"/>
      <charset val="204"/>
    </font>
    <font>
      <b/>
      <sz val="12"/>
      <color rgb="FF00B050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sz val="12"/>
      <color indexed="64"/>
      <name val="Calibri"/>
      <family val="2"/>
      <charset val="204"/>
      <scheme val="minor"/>
    </font>
    <font>
      <sz val="14"/>
      <name val="Calibri"/>
      <family val="2"/>
      <charset val="204"/>
      <scheme val="minor"/>
    </font>
    <font>
      <sz val="14"/>
      <name val="Calibri"/>
      <family val="2"/>
      <charset val="204"/>
    </font>
    <font>
      <b/>
      <sz val="12"/>
      <color indexed="2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b/>
      <sz val="14"/>
      <color theme="1"/>
      <name val="Gadugi"/>
      <family val="2"/>
    </font>
    <font>
      <sz val="10"/>
      <color indexed="64"/>
      <name val="Gadugi"/>
      <family val="2"/>
    </font>
    <font>
      <b/>
      <sz val="14"/>
      <color indexed="64"/>
      <name val="Gadugi"/>
      <family val="2"/>
    </font>
    <font>
      <sz val="12"/>
      <color theme="1"/>
      <name val="Gadugi"/>
      <family val="2"/>
    </font>
    <font>
      <sz val="14"/>
      <color indexed="64"/>
      <name val="Gadugi"/>
      <family val="2"/>
    </font>
    <font>
      <b/>
      <sz val="14"/>
      <color indexed="64"/>
      <name val="Calibri"/>
      <family val="2"/>
      <charset val="204"/>
    </font>
    <font>
      <sz val="9"/>
      <color indexed="64"/>
      <name val="Calibri"/>
      <family val="2"/>
      <charset val="204"/>
    </font>
    <font>
      <sz val="12"/>
      <color indexed="64"/>
      <name val="Calibri"/>
      <family val="2"/>
      <charset val="204"/>
    </font>
    <font>
      <sz val="9"/>
      <name val="Calibri"/>
      <family val="2"/>
      <charset val="204"/>
      <scheme val="minor"/>
    </font>
    <font>
      <b/>
      <sz val="9"/>
      <name val="Calibri"/>
      <family val="2"/>
      <charset val="204"/>
    </font>
    <font>
      <b/>
      <sz val="10"/>
      <color indexed="64"/>
      <name val="Gadugi"/>
      <family val="2"/>
    </font>
    <font>
      <b/>
      <u/>
      <sz val="14"/>
      <color indexed="2"/>
      <name val="Calibri"/>
      <family val="2"/>
      <charset val="204"/>
      <scheme val="minor"/>
    </font>
    <font>
      <sz val="10"/>
      <color theme="1"/>
      <name val="Gadugi"/>
      <family val="2"/>
    </font>
    <font>
      <b/>
      <sz val="13.5"/>
      <color indexed="64"/>
      <name val="Gadugi"/>
      <family val="2"/>
    </font>
    <font>
      <sz val="12"/>
      <name val="Gadugi"/>
      <family val="2"/>
    </font>
    <font>
      <sz val="14"/>
      <name val="Gadugi"/>
      <family val="2"/>
    </font>
    <font>
      <b/>
      <sz val="14"/>
      <color rgb="FF00B050"/>
      <name val="Gadugi"/>
      <family val="2"/>
    </font>
    <font>
      <sz val="8"/>
      <name val="Arial"/>
      <family val="2"/>
      <charset val="204"/>
    </font>
    <font>
      <sz val="11"/>
      <name val="Arial"/>
      <family val="2"/>
      <charset val="204"/>
    </font>
    <font>
      <b/>
      <sz val="12"/>
      <color indexed="64"/>
      <name val="Calibri"/>
      <family val="2"/>
      <charset val="204"/>
      <scheme val="minor"/>
    </font>
    <font>
      <b/>
      <sz val="10"/>
      <color indexed="64"/>
      <name val="Calibri"/>
      <family val="2"/>
      <charset val="204"/>
    </font>
    <font>
      <b/>
      <sz val="12"/>
      <name val="Gadugi"/>
      <family val="2"/>
    </font>
    <font>
      <u/>
      <sz val="11"/>
      <color rgb="FF0000FF"/>
      <name val="Calibri"/>
      <family val="2"/>
      <charset val="204"/>
      <scheme val="minor"/>
    </font>
    <font>
      <u/>
      <sz val="12"/>
      <color rgb="FF0000FF"/>
      <name val="Calibri"/>
      <family val="2"/>
      <charset val="204"/>
      <scheme val="minor"/>
    </font>
    <font>
      <b/>
      <u/>
      <sz val="11"/>
      <color rgb="FFFF0000"/>
      <name val="Calibri"/>
      <family val="2"/>
      <charset val="204"/>
      <scheme val="minor"/>
    </font>
    <font>
      <sz val="10"/>
      <color theme="1" tint="0.14999847407452621"/>
      <name val="Calibri"/>
      <family val="2"/>
      <charset val="204"/>
      <scheme val="minor"/>
    </font>
    <font>
      <sz val="11"/>
      <name val="Calibri"/>
      <family val="2"/>
      <scheme val="minor"/>
    </font>
    <font>
      <sz val="8"/>
      <color rgb="FFFF0000"/>
      <name val="Calibri"/>
      <family val="2"/>
      <charset val="204"/>
      <scheme val="minor"/>
    </font>
    <font>
      <sz val="8"/>
      <color indexed="64"/>
      <name val="Calibri"/>
      <family val="2"/>
      <charset val="204"/>
    </font>
    <font>
      <b/>
      <sz val="11"/>
      <color indexed="64"/>
      <name val="Calibri"/>
      <family val="2"/>
      <charset val="204"/>
    </font>
    <font>
      <sz val="11"/>
      <color theme="1"/>
      <name val="Calibri"/>
      <family val="2"/>
      <charset val="204"/>
      <scheme val="minor"/>
    </font>
    <font>
      <sz val="8.5"/>
      <name val="Calibri"/>
      <family val="2"/>
      <charset val="204"/>
      <scheme val="minor"/>
    </font>
    <font>
      <b/>
      <sz val="8.5"/>
      <color indexed="64"/>
      <name val="Calibri"/>
      <family val="2"/>
      <charset val="204"/>
      <scheme val="minor"/>
    </font>
    <font>
      <sz val="8.5"/>
      <color indexed="64"/>
      <name val="Calibri"/>
      <family val="2"/>
      <charset val="204"/>
      <scheme val="minor"/>
    </font>
    <font>
      <b/>
      <sz val="18"/>
      <color theme="1"/>
      <name val="Calibri"/>
      <family val="2"/>
      <charset val="204"/>
      <scheme val="minor"/>
    </font>
    <font>
      <sz val="18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4"/>
      <color theme="1"/>
      <name val="Calibri"/>
      <family val="2"/>
      <charset val="204"/>
      <scheme val="minor"/>
    </font>
    <font>
      <sz val="18"/>
      <color theme="1"/>
      <name val="Calibri"/>
      <family val="2"/>
      <charset val="204"/>
      <scheme val="minor"/>
    </font>
    <font>
      <b/>
      <sz val="18"/>
      <color rgb="FFFF0000"/>
      <name val="Calibri"/>
      <family val="2"/>
      <charset val="204"/>
      <scheme val="minor"/>
    </font>
    <font>
      <sz val="18"/>
      <color theme="1"/>
      <name val="Calibri"/>
      <family val="2"/>
      <charset val="204"/>
    </font>
    <font>
      <b/>
      <sz val="16"/>
      <color theme="1"/>
      <name val="Calibri"/>
      <family val="2"/>
      <charset val="204"/>
    </font>
    <font>
      <b/>
      <sz val="14"/>
      <color theme="1"/>
      <name val="Calibri"/>
      <family val="2"/>
      <charset val="204"/>
    </font>
    <font>
      <b/>
      <sz val="16"/>
      <color theme="1"/>
      <name val="Calibri"/>
      <family val="2"/>
      <charset val="204"/>
      <scheme val="minor"/>
    </font>
    <font>
      <sz val="12"/>
      <color rgb="FF000000"/>
      <name val="Calibri"/>
      <family val="2"/>
      <charset val="204"/>
    </font>
    <font>
      <sz val="12"/>
      <color theme="1"/>
      <name val="Calibri"/>
      <family val="2"/>
      <charset val="204"/>
    </font>
    <font>
      <b/>
      <sz val="14"/>
      <color rgb="FFFF0000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16"/>
      <color theme="1"/>
      <name val="Calibri"/>
      <family val="2"/>
      <charset val="204"/>
      <scheme val="minor"/>
    </font>
    <font>
      <b/>
      <sz val="12"/>
      <color theme="1"/>
      <name val="Times New Roman"/>
      <family val="1"/>
      <charset val="204"/>
    </font>
    <font>
      <sz val="10"/>
      <color theme="1"/>
      <name val="Times New Roman"/>
      <family val="1"/>
      <charset val="204"/>
    </font>
    <font>
      <b/>
      <sz val="20"/>
      <color theme="1"/>
      <name val="Calibri"/>
      <family val="2"/>
      <charset val="204"/>
    </font>
    <font>
      <b/>
      <sz val="22"/>
      <color theme="1"/>
      <name val="Calibri"/>
      <family val="2"/>
      <charset val="204"/>
    </font>
    <font>
      <sz val="12"/>
      <color theme="1"/>
      <name val="Times New Roman"/>
      <family val="1"/>
      <charset val="204"/>
    </font>
    <font>
      <sz val="12"/>
      <color rgb="FFFF0000"/>
      <name val="Times New Roman"/>
      <family val="1"/>
      <charset val="204"/>
    </font>
    <font>
      <sz val="12"/>
      <color theme="1"/>
      <name val="Calibri"/>
      <family val="2"/>
      <scheme val="minor"/>
    </font>
    <font>
      <u/>
      <sz val="10"/>
      <color theme="1"/>
      <name val="Times New Roman"/>
      <family val="1"/>
      <charset val="204"/>
    </font>
    <font>
      <sz val="14"/>
      <color rgb="FFFF0000"/>
      <name val="Times New Roman"/>
      <family val="1"/>
      <charset val="204"/>
    </font>
    <font>
      <sz val="14"/>
      <color theme="1"/>
      <name val="Calibri"/>
      <family val="2"/>
      <scheme val="minor"/>
    </font>
    <font>
      <b/>
      <sz val="11"/>
      <color theme="1"/>
      <name val="Times New Roman"/>
      <family val="1"/>
      <charset val="204"/>
    </font>
    <font>
      <b/>
      <sz val="8"/>
      <color theme="1"/>
      <name val="Times New Roman"/>
      <family val="1"/>
      <charset val="204"/>
    </font>
    <font>
      <sz val="9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9"/>
      <color theme="1"/>
      <name val="Times New Roman"/>
      <family val="1"/>
      <charset val="204"/>
    </font>
    <font>
      <b/>
      <sz val="20"/>
      <color rgb="FFFF0000"/>
      <name val="Times New Roman"/>
      <family val="1"/>
      <charset val="204"/>
    </font>
    <font>
      <b/>
      <sz val="11"/>
      <name val="Times New Roman"/>
      <family val="1"/>
      <charset val="204"/>
    </font>
    <font>
      <b/>
      <sz val="8"/>
      <name val="Times New Roman"/>
      <family val="1"/>
      <charset val="204"/>
    </font>
    <font>
      <b/>
      <sz val="10"/>
      <name val="Times New Roman"/>
      <family val="1"/>
      <charset val="204"/>
    </font>
    <font>
      <b/>
      <sz val="12"/>
      <color rgb="FFFF0000"/>
      <name val="Times New Roman"/>
      <family val="1"/>
      <charset val="204"/>
    </font>
    <font>
      <b/>
      <sz val="9"/>
      <name val="Times New Roman"/>
      <family val="1"/>
      <charset val="204"/>
    </font>
    <font>
      <sz val="14"/>
      <color theme="1"/>
      <name val="Times New Roman"/>
      <family val="1"/>
      <charset val="204"/>
    </font>
    <font>
      <b/>
      <sz val="10"/>
      <color rgb="FFFF0000"/>
      <name val="Times New Roman"/>
      <family val="1"/>
      <charset val="204"/>
    </font>
    <font>
      <b/>
      <sz val="12"/>
      <color theme="1"/>
      <name val="Century Gothic"/>
      <family val="2"/>
      <charset val="204"/>
    </font>
    <font>
      <i/>
      <sz val="7.5"/>
      <color rgb="FFFF0000"/>
      <name val="Century Gothic"/>
      <family val="2"/>
      <charset val="204"/>
    </font>
    <font>
      <sz val="7.5"/>
      <color rgb="FFFF0000"/>
      <name val="Century Gothic"/>
      <family val="2"/>
      <charset val="204"/>
    </font>
    <font>
      <sz val="11"/>
      <color rgb="FF000000"/>
      <name val="Calibri"/>
      <family val="2"/>
      <charset val="204"/>
    </font>
    <font>
      <b/>
      <sz val="9"/>
      <name val="Cambria"/>
      <family val="1"/>
      <charset val="204"/>
    </font>
    <font>
      <b/>
      <sz val="12"/>
      <color indexed="64"/>
      <name val="Calibri"/>
      <family val="2"/>
      <charset val="204"/>
    </font>
    <font>
      <b/>
      <sz val="10"/>
      <color indexed="64"/>
      <name val="Calibri"/>
      <family val="2"/>
      <charset val="204"/>
      <scheme val="minor"/>
    </font>
    <font>
      <sz val="9"/>
      <color rgb="FF000000"/>
      <name val="Calibri"/>
      <family val="2"/>
      <charset val="204"/>
    </font>
    <font>
      <b/>
      <sz val="10"/>
      <color rgb="FFFF0000"/>
      <name val="Century Gothic"/>
      <family val="2"/>
      <charset val="204"/>
    </font>
    <font>
      <u/>
      <sz val="11"/>
      <color rgb="FFFF0000"/>
      <name val="Calibri"/>
      <family val="2"/>
      <charset val="204"/>
      <scheme val="minor"/>
    </font>
    <font>
      <sz val="12.6"/>
      <color theme="1"/>
      <name val="Calibri"/>
      <family val="2"/>
    </font>
    <font>
      <b/>
      <sz val="18"/>
      <color rgb="FFFF0000"/>
      <name val="Calibri"/>
      <family val="2"/>
      <charset val="204"/>
    </font>
    <font>
      <u/>
      <sz val="14"/>
      <color rgb="FF0000FF"/>
      <name val="Calibri"/>
      <family val="2"/>
      <charset val="204"/>
      <scheme val="minor"/>
    </font>
    <font>
      <sz val="12"/>
      <color rgb="FF333333"/>
      <name val="Gadugi"/>
      <family val="2"/>
    </font>
    <font>
      <b/>
      <sz val="9"/>
      <color theme="1"/>
      <name val="Calibri"/>
      <family val="2"/>
      <charset val="204"/>
    </font>
    <font>
      <b/>
      <sz val="12"/>
      <color theme="1"/>
      <name val="Calibri"/>
      <family val="2"/>
      <charset val="204"/>
    </font>
    <font>
      <sz val="9"/>
      <color theme="1"/>
      <name val="Calibri"/>
      <family val="2"/>
      <charset val="204"/>
    </font>
    <font>
      <b/>
      <sz val="11"/>
      <color indexed="2"/>
      <name val="Calibri"/>
      <family val="2"/>
      <charset val="204"/>
      <scheme val="minor"/>
    </font>
  </fonts>
  <fills count="49">
    <fill>
      <patternFill patternType="none"/>
    </fill>
    <fill>
      <patternFill patternType="gray125"/>
    </fill>
    <fill>
      <patternFill patternType="solid">
        <fgColor theme="0" tint="-0.249977111117893"/>
        <bgColor indexed="31"/>
      </patternFill>
    </fill>
    <fill>
      <patternFill patternType="solid">
        <fgColor theme="0" tint="-0.249977111117893"/>
        <bgColor theme="0" tint="-0.249977111117893"/>
      </patternFill>
    </fill>
    <fill>
      <patternFill patternType="solid">
        <fgColor theme="0" tint="-0.14999847407452621"/>
        <bgColor indexed="31"/>
      </patternFill>
    </fill>
    <fill>
      <patternFill patternType="solid">
        <fgColor theme="0" tint="-0.14999847407452621"/>
        <bgColor theme="0" tint="-0.14999847407452621"/>
      </patternFill>
    </fill>
    <fill>
      <patternFill patternType="solid">
        <fgColor theme="0"/>
        <bgColor theme="0"/>
      </patternFill>
    </fill>
    <fill>
      <patternFill patternType="solid">
        <fgColor rgb="FF00B050"/>
        <bgColor rgb="FF00B050"/>
      </patternFill>
    </fill>
    <fill>
      <patternFill patternType="solid">
        <fgColor indexed="2"/>
        <bgColor indexed="2"/>
      </patternFill>
    </fill>
    <fill>
      <patternFill patternType="solid">
        <fgColor theme="0"/>
        <bgColor theme="0"/>
      </patternFill>
    </fill>
    <fill>
      <patternFill patternType="solid">
        <fgColor indexed="5"/>
        <bgColor indexed="5"/>
      </patternFill>
    </fill>
    <fill>
      <patternFill patternType="solid">
        <fgColor indexed="22"/>
        <bgColor indexed="31"/>
      </patternFill>
    </fill>
    <fill>
      <patternFill patternType="solid">
        <fgColor theme="2"/>
        <bgColor indexed="31"/>
      </patternFill>
    </fill>
    <fill>
      <patternFill patternType="solid">
        <fgColor theme="0"/>
        <bgColor indexed="31"/>
      </patternFill>
    </fill>
    <fill>
      <patternFill patternType="solid">
        <fgColor rgb="FFFF0000"/>
        <bgColor indexed="64"/>
      </patternFill>
    </fill>
    <fill>
      <patternFill patternType="solid">
        <fgColor theme="2"/>
        <bgColor theme="0"/>
      </patternFill>
    </fill>
    <fill>
      <patternFill patternType="solid">
        <fgColor theme="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0"/>
        <bgColor theme="0" tint="-0.249977111117893"/>
      </patternFill>
    </fill>
    <fill>
      <patternFill patternType="solid">
        <fgColor theme="0"/>
        <bgColor rgb="FF00B050"/>
      </patternFill>
    </fill>
    <fill>
      <patternFill patternType="solid">
        <fgColor rgb="FF00B050"/>
        <bgColor indexed="2"/>
      </patternFill>
    </fill>
    <fill>
      <patternFill patternType="solid">
        <fgColor rgb="FFFF0000"/>
        <bgColor rgb="FF00B050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/>
        <bgColor theme="0" tint="-0.14999847407452621"/>
      </patternFill>
    </fill>
    <fill>
      <patternFill patternType="solid">
        <fgColor rgb="FF00B050"/>
        <bgColor theme="0"/>
      </patternFill>
    </fill>
    <fill>
      <patternFill patternType="solid">
        <fgColor theme="0" tint="-4.9989318521683403E-2"/>
        <bgColor theme="0"/>
      </patternFill>
    </fill>
    <fill>
      <patternFill patternType="solid">
        <fgColor theme="0"/>
        <bgColor theme="9" tint="0.79998168889431442"/>
      </patternFill>
    </fill>
    <fill>
      <patternFill patternType="solid">
        <fgColor theme="0"/>
        <bgColor theme="0" tint="-4.9989318521683403E-2"/>
      </patternFill>
    </fill>
    <fill>
      <patternFill patternType="solid">
        <fgColor theme="0" tint="-0.14999847407452621"/>
        <bgColor theme="0" tint="-4.9989318521683403E-2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DBDBDB"/>
        <bgColor rgb="FFDBDBDB"/>
      </patternFill>
    </fill>
    <fill>
      <patternFill patternType="solid">
        <fgColor rgb="FF00B050"/>
        <bgColor indexed="5"/>
      </patternFill>
    </fill>
    <fill>
      <patternFill patternType="solid">
        <fgColor rgb="FFFF0000"/>
        <bgColor indexed="5"/>
      </patternFill>
    </fill>
    <fill>
      <patternFill patternType="solid">
        <fgColor theme="2"/>
        <bgColor theme="2"/>
      </patternFill>
    </fill>
    <fill>
      <patternFill patternType="solid">
        <fgColor indexed="65"/>
      </patternFill>
    </fill>
    <fill>
      <patternFill patternType="solid">
        <fgColor rgb="FFFFFF00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0"/>
        <bgColor rgb="FFD9F3F2"/>
      </patternFill>
    </fill>
    <fill>
      <patternFill patternType="solid">
        <fgColor theme="0" tint="-4.9989318521683403E-2"/>
        <bgColor rgb="FFD9F3F2"/>
      </patternFill>
    </fill>
    <fill>
      <patternFill patternType="solid">
        <fgColor theme="0"/>
      </patternFill>
    </fill>
    <fill>
      <patternFill patternType="solid">
        <fgColor rgb="FFD9F3F2"/>
        <bgColor rgb="FFD9F3F2"/>
      </patternFill>
    </fill>
    <fill>
      <patternFill patternType="solid">
        <fgColor theme="0" tint="-4.9989318521683403E-2"/>
        <bgColor indexed="65"/>
      </patternFill>
    </fill>
    <fill>
      <patternFill patternType="solid">
        <fgColor rgb="FF00B050"/>
        <bgColor rgb="FFD9F3F2"/>
      </patternFill>
    </fill>
    <fill>
      <patternFill patternType="solid">
        <fgColor rgb="FF00B0F0"/>
        <bgColor indexed="64"/>
      </patternFill>
    </fill>
    <fill>
      <patternFill patternType="solid">
        <fgColor theme="0" tint="-4.9989318521683403E-2"/>
        <bgColor rgb="FF00B050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D9F3F2"/>
        <bgColor indexed="64"/>
      </patternFill>
    </fill>
  </fills>
  <borders count="82">
    <border>
      <left/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medium">
        <color auto="1"/>
      </left>
      <right/>
      <top style="thin">
        <color auto="1"/>
      </top>
      <bottom/>
      <diagonal/>
    </border>
    <border>
      <left style="medium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thin">
        <color auto="1"/>
      </top>
      <bottom style="medium">
        <color indexed="64"/>
      </bottom>
      <diagonal/>
    </border>
    <border>
      <left/>
      <right/>
      <top style="thin">
        <color auto="1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/>
      <right/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auto="1"/>
      </right>
      <top style="medium">
        <color indexed="64"/>
      </top>
      <bottom/>
      <diagonal/>
    </border>
    <border>
      <left style="thin">
        <color auto="1"/>
      </left>
      <right/>
      <top style="medium">
        <color indexed="64"/>
      </top>
      <bottom/>
      <diagonal/>
    </border>
    <border>
      <left/>
      <right style="medium">
        <color indexed="64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 style="medium">
        <color indexed="64"/>
      </left>
      <right style="thin">
        <color auto="1"/>
      </right>
      <top style="thin">
        <color auto="1"/>
      </top>
      <bottom/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medium">
        <color indexed="64"/>
      </left>
      <right style="thin">
        <color auto="1"/>
      </right>
      <top/>
      <bottom style="thin">
        <color indexed="64"/>
      </bottom>
      <diagonal/>
    </border>
    <border>
      <left style="medium">
        <color indexed="64"/>
      </left>
      <right style="thin">
        <color auto="1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/>
      <bottom style="thin">
        <color auto="1"/>
      </bottom>
      <diagonal/>
    </border>
    <border>
      <left style="medium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</borders>
  <cellStyleXfs count="46">
    <xf numFmtId="0" fontId="0" fillId="0" borderId="0"/>
    <xf numFmtId="0" fontId="18" fillId="0" borderId="0" applyNumberFormat="0" applyFill="0" applyBorder="0" applyProtection="0"/>
    <xf numFmtId="0" fontId="19" fillId="0" borderId="0"/>
    <xf numFmtId="0" fontId="20" fillId="0" borderId="0"/>
    <xf numFmtId="0" fontId="81" fillId="0" borderId="0"/>
    <xf numFmtId="0" fontId="17" fillId="0" borderId="0"/>
    <xf numFmtId="0" fontId="15" fillId="0" borderId="0"/>
    <xf numFmtId="0" fontId="15" fillId="0" borderId="0"/>
    <xf numFmtId="0" fontId="14" fillId="0" borderId="0"/>
    <xf numFmtId="0" fontId="96" fillId="0" borderId="0"/>
    <xf numFmtId="0" fontId="97" fillId="0" borderId="0"/>
    <xf numFmtId="0" fontId="12" fillId="0" borderId="0"/>
    <xf numFmtId="0" fontId="98" fillId="0" borderId="0"/>
    <xf numFmtId="0" fontId="12" fillId="0" borderId="0"/>
    <xf numFmtId="0" fontId="11" fillId="0" borderId="0"/>
    <xf numFmtId="0" fontId="10" fillId="0" borderId="0"/>
    <xf numFmtId="0" fontId="18" fillId="0" borderId="0" applyNumberFormat="0" applyFill="0" applyBorder="0" applyProtection="0"/>
    <xf numFmtId="0" fontId="105" fillId="0" borderId="0"/>
    <xf numFmtId="0" fontId="114" fillId="0" borderId="0"/>
    <xf numFmtId="0" fontId="105" fillId="0" borderId="0"/>
    <xf numFmtId="0" fontId="123" fillId="0" borderId="0"/>
    <xf numFmtId="0" fontId="126" fillId="0" borderId="0"/>
    <xf numFmtId="0" fontId="10" fillId="0" borderId="0"/>
    <xf numFmtId="164" fontId="10" fillId="0" borderId="0" applyFont="0" applyFill="0" applyBorder="0" applyAlignment="0" applyProtection="0"/>
    <xf numFmtId="0" fontId="10" fillId="0" borderId="0"/>
    <xf numFmtId="0" fontId="81" fillId="0" borderId="0"/>
    <xf numFmtId="0" fontId="145" fillId="0" borderId="0"/>
    <xf numFmtId="0" fontId="147" fillId="0" borderId="0"/>
    <xf numFmtId="43" fontId="126" fillId="0" borderId="0" applyFont="0" applyFill="0" applyBorder="0" applyProtection="0"/>
    <xf numFmtId="43" fontId="177" fillId="0" borderId="0" applyFont="0" applyFill="0" applyBorder="0" applyProtection="0"/>
    <xf numFmtId="164" fontId="190" fillId="0" borderId="0" applyFont="0" applyFill="0" applyBorder="0" applyAlignment="0" applyProtection="0"/>
    <xf numFmtId="0" fontId="9" fillId="0" borderId="0"/>
    <xf numFmtId="164" fontId="9" fillId="0" borderId="0" applyFont="0" applyFill="0" applyBorder="0" applyAlignment="0" applyProtection="0"/>
    <xf numFmtId="0" fontId="9" fillId="0" borderId="0"/>
    <xf numFmtId="0" fontId="9" fillId="0" borderId="0"/>
    <xf numFmtId="0" fontId="9" fillId="0" borderId="0"/>
    <xf numFmtId="0" fontId="81" fillId="0" borderId="0"/>
    <xf numFmtId="43" fontId="81" fillId="0" borderId="0" applyFont="0" applyFill="0" applyBorder="0" applyAlignment="0" applyProtection="0"/>
    <xf numFmtId="0" fontId="8" fillId="0" borderId="0"/>
    <xf numFmtId="0" fontId="42" fillId="0" borderId="0"/>
    <xf numFmtId="0" fontId="7" fillId="0" borderId="0"/>
    <xf numFmtId="0" fontId="6" fillId="0" borderId="0"/>
    <xf numFmtId="0" fontId="5" fillId="0" borderId="0"/>
    <xf numFmtId="0" fontId="3" fillId="0" borderId="0"/>
    <xf numFmtId="0" fontId="3" fillId="0" borderId="0"/>
    <xf numFmtId="0" fontId="18" fillId="0" borderId="0" applyNumberFormat="0" applyFill="0" applyBorder="0" applyAlignment="0" applyProtection="0"/>
  </cellStyleXfs>
  <cellXfs count="3044">
    <xf numFmtId="0" fontId="0" fillId="0" borderId="0" xfId="0"/>
    <xf numFmtId="0" fontId="21" fillId="0" borderId="0" xfId="0" applyFont="1"/>
    <xf numFmtId="0" fontId="21" fillId="3" borderId="0" xfId="0" applyFont="1" applyFill="1"/>
    <xf numFmtId="0" fontId="21" fillId="6" borderId="0" xfId="0" applyFont="1" applyFill="1" applyAlignment="1">
      <alignment horizontal="center"/>
    </xf>
    <xf numFmtId="0" fontId="21" fillId="6" borderId="0" xfId="0" applyFont="1" applyFill="1" applyAlignment="1">
      <alignment horizontal="center" vertical="center"/>
    </xf>
    <xf numFmtId="0" fontId="21" fillId="6" borderId="0" xfId="0" applyFont="1" applyFill="1"/>
    <xf numFmtId="0" fontId="26" fillId="0" borderId="0" xfId="0" applyFont="1"/>
    <xf numFmtId="0" fontId="26" fillId="6" borderId="0" xfId="0" applyFont="1" applyFill="1" applyAlignment="1">
      <alignment horizontal="left"/>
    </xf>
    <xf numFmtId="0" fontId="26" fillId="6" borderId="0" xfId="0" applyFont="1" applyFill="1"/>
    <xf numFmtId="0" fontId="26" fillId="6" borderId="0" xfId="0" applyFont="1" applyFill="1" applyAlignment="1">
      <alignment horizontal="center"/>
    </xf>
    <xf numFmtId="0" fontId="26" fillId="6" borderId="0" xfId="0" applyFont="1" applyFill="1" applyAlignment="1">
      <alignment horizontal="center" vertical="center"/>
    </xf>
    <xf numFmtId="0" fontId="34" fillId="7" borderId="5" xfId="0" applyFont="1" applyFill="1" applyBorder="1" applyAlignment="1">
      <alignment horizontal="center"/>
    </xf>
    <xf numFmtId="0" fontId="35" fillId="8" borderId="5" xfId="3" applyFont="1" applyFill="1" applyBorder="1" applyAlignment="1">
      <alignment horizontal="center" vertical="center"/>
    </xf>
    <xf numFmtId="0" fontId="34" fillId="0" borderId="5" xfId="0" applyFont="1" applyBorder="1" applyAlignment="1">
      <alignment horizontal="center"/>
    </xf>
    <xf numFmtId="0" fontId="34" fillId="10" borderId="5" xfId="0" applyFont="1" applyFill="1" applyBorder="1" applyAlignment="1">
      <alignment horizontal="center" vertical="center"/>
    </xf>
    <xf numFmtId="0" fontId="36" fillId="0" borderId="0" xfId="1" applyFont="1" applyProtection="1"/>
    <xf numFmtId="0" fontId="21" fillId="0" borderId="0" xfId="0" applyFont="1" applyAlignment="1">
      <alignment vertical="top"/>
    </xf>
    <xf numFmtId="0" fontId="26" fillId="6" borderId="0" xfId="0" applyFont="1" applyFill="1" applyAlignment="1">
      <alignment horizontal="left" vertical="center"/>
    </xf>
    <xf numFmtId="0" fontId="26" fillId="6" borderId="0" xfId="0" applyFont="1" applyFill="1" applyAlignment="1">
      <alignment horizontal="right" vertical="center"/>
    </xf>
    <xf numFmtId="0" fontId="26" fillId="6" borderId="0" xfId="0" applyFont="1" applyFill="1" applyAlignment="1">
      <alignment vertical="center"/>
    </xf>
    <xf numFmtId="0" fontId="38" fillId="6" borderId="0" xfId="0" applyFont="1" applyFill="1" applyAlignment="1">
      <alignment vertical="center"/>
    </xf>
    <xf numFmtId="0" fontId="28" fillId="0" borderId="10" xfId="3" applyFont="1" applyBorder="1" applyAlignment="1">
      <alignment horizontal="center" vertical="center"/>
    </xf>
    <xf numFmtId="0" fontId="29" fillId="0" borderId="10" xfId="3" applyFont="1" applyBorder="1" applyAlignment="1">
      <alignment horizontal="center" vertical="center"/>
    </xf>
    <xf numFmtId="0" fontId="28" fillId="0" borderId="10" xfId="3" applyFont="1" applyBorder="1" applyAlignment="1">
      <alignment horizontal="center" vertical="center" wrapText="1"/>
    </xf>
    <xf numFmtId="0" fontId="21" fillId="0" borderId="0" xfId="0" applyFont="1" applyAlignment="1">
      <alignment horizontal="center"/>
    </xf>
    <xf numFmtId="0" fontId="29" fillId="0" borderId="0" xfId="3" applyFont="1" applyAlignment="1">
      <alignment horizontal="center" vertical="center"/>
    </xf>
    <xf numFmtId="0" fontId="0" fillId="0" borderId="0" xfId="0" applyAlignment="1">
      <alignment horizontal="center"/>
    </xf>
    <xf numFmtId="0" fontId="20" fillId="0" borderId="0" xfId="3" applyAlignment="1">
      <alignment horizontal="center" vertical="center"/>
    </xf>
    <xf numFmtId="3" fontId="20" fillId="0" borderId="0" xfId="3" applyNumberFormat="1" applyAlignment="1">
      <alignment horizontal="center" vertical="center"/>
    </xf>
    <xf numFmtId="0" fontId="0" fillId="6" borderId="0" xfId="0" applyFill="1"/>
    <xf numFmtId="0" fontId="47" fillId="6" borderId="0" xfId="0" applyFont="1" applyFill="1" applyAlignment="1">
      <alignment vertical="center"/>
    </xf>
    <xf numFmtId="0" fontId="27" fillId="6" borderId="0" xfId="3" applyFont="1" applyFill="1" applyAlignment="1">
      <alignment horizontal="center" vertical="center"/>
    </xf>
    <xf numFmtId="0" fontId="49" fillId="6" borderId="0" xfId="0" applyFont="1" applyFill="1" applyAlignment="1">
      <alignment horizontal="center" vertical="center"/>
    </xf>
    <xf numFmtId="0" fontId="50" fillId="6" borderId="0" xfId="0" applyFont="1" applyFill="1" applyAlignment="1">
      <alignment vertical="center" wrapText="1"/>
    </xf>
    <xf numFmtId="0" fontId="0" fillId="6" borderId="0" xfId="0" applyFill="1" applyAlignment="1">
      <alignment horizontal="center" vertical="center"/>
    </xf>
    <xf numFmtId="0" fontId="21" fillId="7" borderId="5" xfId="0" applyFont="1" applyFill="1" applyBorder="1" applyAlignment="1">
      <alignment horizontal="center"/>
    </xf>
    <xf numFmtId="0" fontId="44" fillId="0" borderId="0" xfId="0" applyFont="1" applyAlignment="1">
      <alignment vertical="center" wrapText="1"/>
    </xf>
    <xf numFmtId="0" fontId="55" fillId="0" borderId="0" xfId="0" applyFont="1" applyAlignment="1">
      <alignment vertical="center"/>
    </xf>
    <xf numFmtId="0" fontId="25" fillId="13" borderId="0" xfId="0" applyFont="1" applyFill="1" applyAlignment="1">
      <alignment vertical="center" wrapText="1"/>
    </xf>
    <xf numFmtId="0" fontId="28" fillId="0" borderId="14" xfId="3" applyFont="1" applyBorder="1" applyAlignment="1">
      <alignment horizontal="center" vertical="center"/>
    </xf>
    <xf numFmtId="0" fontId="27" fillId="0" borderId="12" xfId="3" applyFont="1" applyBorder="1" applyAlignment="1">
      <alignment horizontal="center" vertical="center"/>
    </xf>
    <xf numFmtId="3" fontId="27" fillId="0" borderId="14" xfId="3" applyNumberFormat="1" applyFont="1" applyBorder="1" applyAlignment="1">
      <alignment horizontal="center" vertical="center"/>
    </xf>
    <xf numFmtId="0" fontId="27" fillId="0" borderId="14" xfId="3" applyFont="1" applyBorder="1" applyAlignment="1">
      <alignment horizontal="center" vertical="center"/>
    </xf>
    <xf numFmtId="0" fontId="29" fillId="0" borderId="14" xfId="3" applyFont="1" applyBorder="1" applyAlignment="1">
      <alignment horizontal="center" vertical="center"/>
    </xf>
    <xf numFmtId="0" fontId="20" fillId="7" borderId="14" xfId="3" applyFill="1" applyBorder="1" applyAlignment="1">
      <alignment horizontal="center" vertical="center"/>
    </xf>
    <xf numFmtId="0" fontId="20" fillId="0" borderId="12" xfId="3" applyBorder="1" applyAlignment="1">
      <alignment horizontal="center" vertical="center"/>
    </xf>
    <xf numFmtId="3" fontId="20" fillId="8" borderId="12" xfId="3" applyNumberFormat="1" applyFill="1" applyBorder="1" applyAlignment="1">
      <alignment horizontal="center" vertical="center"/>
    </xf>
    <xf numFmtId="0" fontId="20" fillId="0" borderId="14" xfId="3" applyBorder="1" applyAlignment="1">
      <alignment horizontal="center" vertical="center"/>
    </xf>
    <xf numFmtId="0" fontId="20" fillId="7" borderId="12" xfId="3" applyFill="1" applyBorder="1" applyAlignment="1">
      <alignment horizontal="center" vertical="center"/>
    </xf>
    <xf numFmtId="0" fontId="20" fillId="8" borderId="14" xfId="3" applyFill="1" applyBorder="1" applyAlignment="1">
      <alignment horizontal="center" vertical="center"/>
    </xf>
    <xf numFmtId="0" fontId="30" fillId="0" borderId="19" xfId="0" applyFont="1" applyBorder="1" applyAlignment="1">
      <alignment vertical="center"/>
    </xf>
    <xf numFmtId="0" fontId="33" fillId="0" borderId="14" xfId="0" applyFont="1" applyBorder="1" applyAlignment="1">
      <alignment horizontal="center" vertical="center"/>
    </xf>
    <xf numFmtId="0" fontId="0" fillId="0" borderId="14" xfId="0" applyBorder="1"/>
    <xf numFmtId="0" fontId="47" fillId="9" borderId="0" xfId="0" applyFont="1" applyFill="1" applyAlignment="1">
      <alignment horizontal="center" vertical="center"/>
    </xf>
    <xf numFmtId="0" fontId="26" fillId="9" borderId="0" xfId="0" applyFont="1" applyFill="1" applyAlignment="1">
      <alignment horizontal="center" vertical="center"/>
    </xf>
    <xf numFmtId="0" fontId="26" fillId="9" borderId="0" xfId="0" applyFont="1" applyFill="1" applyAlignment="1">
      <alignment vertical="center"/>
    </xf>
    <xf numFmtId="0" fontId="21" fillId="9" borderId="0" xfId="0" applyFont="1" applyFill="1"/>
    <xf numFmtId="0" fontId="0" fillId="9" borderId="0" xfId="0" applyFill="1"/>
    <xf numFmtId="0" fontId="34" fillId="7" borderId="14" xfId="0" applyFont="1" applyFill="1" applyBorder="1" applyAlignment="1">
      <alignment horizontal="center"/>
    </xf>
    <xf numFmtId="0" fontId="35" fillId="8" borderId="14" xfId="3" applyFont="1" applyFill="1" applyBorder="1" applyAlignment="1">
      <alignment horizontal="center" vertical="center"/>
    </xf>
    <xf numFmtId="0" fontId="34" fillId="0" borderId="14" xfId="0" applyFont="1" applyBorder="1" applyAlignment="1">
      <alignment horizontal="center"/>
    </xf>
    <xf numFmtId="0" fontId="34" fillId="10" borderId="14" xfId="0" applyFont="1" applyFill="1" applyBorder="1" applyAlignment="1">
      <alignment horizontal="center" vertical="center"/>
    </xf>
    <xf numFmtId="0" fontId="64" fillId="0" borderId="0" xfId="0" applyFont="1" applyAlignment="1">
      <alignment horizontal="center" vertical="center"/>
    </xf>
    <xf numFmtId="0" fontId="64" fillId="0" borderId="14" xfId="0" applyFont="1" applyBorder="1" applyAlignment="1">
      <alignment horizontal="center" vertical="center"/>
    </xf>
    <xf numFmtId="0" fontId="61" fillId="0" borderId="14" xfId="3" applyFont="1" applyBorder="1" applyAlignment="1">
      <alignment horizontal="center" vertical="center"/>
    </xf>
    <xf numFmtId="0" fontId="59" fillId="6" borderId="0" xfId="0" applyFont="1" applyFill="1" applyAlignment="1">
      <alignment vertical="center"/>
    </xf>
    <xf numFmtId="0" fontId="59" fillId="9" borderId="0" xfId="0" applyFont="1" applyFill="1" applyAlignment="1">
      <alignment vertical="center"/>
    </xf>
    <xf numFmtId="0" fontId="29" fillId="0" borderId="14" xfId="3" applyFont="1" applyBorder="1" applyAlignment="1">
      <alignment horizontal="center" vertical="center" wrapText="1"/>
    </xf>
    <xf numFmtId="0" fontId="22" fillId="6" borderId="14" xfId="0" applyFont="1" applyFill="1" applyBorder="1" applyAlignment="1">
      <alignment horizontal="center" vertical="center"/>
    </xf>
    <xf numFmtId="0" fontId="20" fillId="0" borderId="14" xfId="3" applyBorder="1" applyAlignment="1">
      <alignment horizontal="center" vertical="center" wrapText="1"/>
    </xf>
    <xf numFmtId="49" fontId="31" fillId="0" borderId="14" xfId="0" applyNumberFormat="1" applyFont="1" applyBorder="1" applyAlignment="1">
      <alignment horizontal="center" vertical="center" wrapText="1"/>
    </xf>
    <xf numFmtId="0" fontId="27" fillId="0" borderId="11" xfId="3" applyFont="1" applyBorder="1" applyAlignment="1">
      <alignment horizontal="center" vertical="center"/>
    </xf>
    <xf numFmtId="0" fontId="72" fillId="0" borderId="14" xfId="3" applyFont="1" applyBorder="1" applyAlignment="1">
      <alignment horizontal="center" vertical="center"/>
    </xf>
    <xf numFmtId="0" fontId="72" fillId="0" borderId="14" xfId="3" applyFont="1" applyBorder="1" applyAlignment="1">
      <alignment horizontal="center" vertical="center" wrapText="1"/>
    </xf>
    <xf numFmtId="0" fontId="21" fillId="18" borderId="0" xfId="0" applyFont="1" applyFill="1" applyAlignment="1">
      <alignment vertical="center"/>
    </xf>
    <xf numFmtId="0" fontId="32" fillId="7" borderId="14" xfId="3" applyFont="1" applyFill="1" applyBorder="1" applyAlignment="1">
      <alignment horizontal="center" vertical="center" wrapText="1"/>
    </xf>
    <xf numFmtId="0" fontId="21" fillId="0" borderId="14" xfId="0" applyFont="1" applyBorder="1"/>
    <xf numFmtId="3" fontId="21" fillId="0" borderId="0" xfId="0" applyNumberFormat="1" applyFont="1"/>
    <xf numFmtId="3" fontId="21" fillId="0" borderId="0" xfId="0" applyNumberFormat="1" applyFont="1" applyAlignment="1">
      <alignment horizontal="center"/>
    </xf>
    <xf numFmtId="3" fontId="40" fillId="0" borderId="12" xfId="0" applyNumberFormat="1" applyFont="1" applyBorder="1" applyAlignment="1">
      <alignment horizontal="center" vertical="center" wrapText="1"/>
    </xf>
    <xf numFmtId="3" fontId="28" fillId="0" borderId="12" xfId="0" applyNumberFormat="1" applyFont="1" applyBorder="1" applyAlignment="1">
      <alignment horizontal="center" vertical="center" wrapText="1"/>
    </xf>
    <xf numFmtId="0" fontId="20" fillId="6" borderId="12" xfId="3" applyFill="1" applyBorder="1" applyAlignment="1">
      <alignment horizontal="center" vertical="center"/>
    </xf>
    <xf numFmtId="3" fontId="80" fillId="0" borderId="12" xfId="0" applyNumberFormat="1" applyFont="1" applyBorder="1" applyAlignment="1">
      <alignment horizontal="center" vertical="center" shrinkToFit="1"/>
    </xf>
    <xf numFmtId="3" fontId="0" fillId="0" borderId="12" xfId="0" applyNumberFormat="1" applyBorder="1" applyAlignment="1">
      <alignment horizontal="center" vertical="center" wrapText="1"/>
    </xf>
    <xf numFmtId="3" fontId="39" fillId="0" borderId="12" xfId="0" applyNumberFormat="1" applyFont="1" applyBorder="1" applyAlignment="1">
      <alignment horizontal="center" vertical="center" shrinkToFit="1"/>
    </xf>
    <xf numFmtId="3" fontId="20" fillId="0" borderId="12" xfId="3" applyNumberFormat="1" applyBorder="1" applyAlignment="1">
      <alignment horizontal="center" vertical="center"/>
    </xf>
    <xf numFmtId="3" fontId="42" fillId="16" borderId="12" xfId="0" applyNumberFormat="1" applyFont="1" applyFill="1" applyBorder="1" applyAlignment="1">
      <alignment horizontal="center" vertical="center" shrinkToFit="1"/>
    </xf>
    <xf numFmtId="0" fontId="64" fillId="0" borderId="0" xfId="0" applyFont="1" applyAlignment="1">
      <alignment horizontal="center"/>
    </xf>
    <xf numFmtId="0" fontId="29" fillId="0" borderId="28" xfId="3" applyFont="1" applyBorder="1" applyAlignment="1">
      <alignment horizontal="center" vertical="center"/>
    </xf>
    <xf numFmtId="0" fontId="33" fillId="0" borderId="28" xfId="0" applyFont="1" applyBorder="1" applyAlignment="1">
      <alignment horizontal="center" vertical="center"/>
    </xf>
    <xf numFmtId="0" fontId="0" fillId="0" borderId="28" xfId="0" applyBorder="1"/>
    <xf numFmtId="3" fontId="40" fillId="0" borderId="29" xfId="0" applyNumberFormat="1" applyFont="1" applyBorder="1" applyAlignment="1">
      <alignment horizontal="center" vertical="center" wrapText="1"/>
    </xf>
    <xf numFmtId="3" fontId="40" fillId="0" borderId="30" xfId="0" applyNumberFormat="1" applyFont="1" applyBorder="1" applyAlignment="1">
      <alignment horizontal="center" vertical="center" wrapText="1"/>
    </xf>
    <xf numFmtId="3" fontId="40" fillId="0" borderId="31" xfId="0" applyNumberFormat="1" applyFont="1" applyBorder="1" applyAlignment="1">
      <alignment horizontal="center" vertical="center" wrapText="1"/>
    </xf>
    <xf numFmtId="0" fontId="29" fillId="0" borderId="32" xfId="3" applyFont="1" applyBorder="1" applyAlignment="1">
      <alignment horizontal="center" vertical="center"/>
    </xf>
    <xf numFmtId="0" fontId="33" fillId="0" borderId="32" xfId="0" applyFont="1" applyBorder="1" applyAlignment="1">
      <alignment horizontal="center" vertical="center"/>
    </xf>
    <xf numFmtId="0" fontId="0" fillId="0" borderId="32" xfId="0" applyBorder="1"/>
    <xf numFmtId="3" fontId="40" fillId="0" borderId="33" xfId="0" applyNumberFormat="1" applyFont="1" applyBorder="1" applyAlignment="1">
      <alignment horizontal="center" vertical="center" wrapText="1"/>
    </xf>
    <xf numFmtId="3" fontId="40" fillId="0" borderId="34" xfId="0" applyNumberFormat="1" applyFont="1" applyBorder="1" applyAlignment="1">
      <alignment horizontal="center" vertical="center" wrapText="1"/>
    </xf>
    <xf numFmtId="3" fontId="28" fillId="0" borderId="31" xfId="0" applyNumberFormat="1" applyFont="1" applyBorder="1" applyAlignment="1">
      <alignment horizontal="center" vertical="center" wrapText="1"/>
    </xf>
    <xf numFmtId="3" fontId="40" fillId="16" borderId="31" xfId="0" applyNumberFormat="1" applyFont="1" applyFill="1" applyBorder="1" applyAlignment="1">
      <alignment horizontal="center" vertical="center" wrapText="1"/>
    </xf>
    <xf numFmtId="0" fontId="30" fillId="0" borderId="13" xfId="0" applyFont="1" applyBorder="1" applyAlignment="1">
      <alignment vertical="center"/>
    </xf>
    <xf numFmtId="3" fontId="28" fillId="0" borderId="33" xfId="0" applyNumberFormat="1" applyFont="1" applyBorder="1" applyAlignment="1">
      <alignment horizontal="center" vertical="center" wrapText="1"/>
    </xf>
    <xf numFmtId="3" fontId="28" fillId="0" borderId="34" xfId="0" applyNumberFormat="1" applyFont="1" applyBorder="1" applyAlignment="1">
      <alignment horizontal="center" vertical="center" wrapText="1"/>
    </xf>
    <xf numFmtId="0" fontId="29" fillId="0" borderId="12" xfId="3" applyFont="1" applyBorder="1" applyAlignment="1">
      <alignment horizontal="center" vertical="center"/>
    </xf>
    <xf numFmtId="0" fontId="61" fillId="0" borderId="12" xfId="3" applyFont="1" applyBorder="1" applyAlignment="1">
      <alignment horizontal="center" vertical="center"/>
    </xf>
    <xf numFmtId="3" fontId="80" fillId="0" borderId="31" xfId="0" applyNumberFormat="1" applyFont="1" applyBorder="1" applyAlignment="1">
      <alignment horizontal="center" vertical="center" shrinkToFit="1"/>
    </xf>
    <xf numFmtId="0" fontId="29" fillId="0" borderId="12" xfId="3" applyFont="1" applyBorder="1" applyAlignment="1">
      <alignment horizontal="center" vertical="center" wrapText="1"/>
    </xf>
    <xf numFmtId="0" fontId="20" fillId="8" borderId="12" xfId="3" applyFill="1" applyBorder="1" applyAlignment="1">
      <alignment horizontal="center" vertical="center"/>
    </xf>
    <xf numFmtId="0" fontId="29" fillId="0" borderId="33" xfId="3" applyFont="1" applyBorder="1" applyAlignment="1">
      <alignment horizontal="center" vertical="center"/>
    </xf>
    <xf numFmtId="0" fontId="61" fillId="0" borderId="33" xfId="3" applyFont="1" applyBorder="1" applyAlignment="1">
      <alignment horizontal="center" vertical="center"/>
    </xf>
    <xf numFmtId="0" fontId="20" fillId="8" borderId="33" xfId="3" applyFill="1" applyBorder="1" applyAlignment="1">
      <alignment horizontal="center" vertical="center"/>
    </xf>
    <xf numFmtId="0" fontId="20" fillId="8" borderId="32" xfId="3" applyFill="1" applyBorder="1" applyAlignment="1">
      <alignment horizontal="center" vertical="center"/>
    </xf>
    <xf numFmtId="3" fontId="80" fillId="0" borderId="33" xfId="0" applyNumberFormat="1" applyFont="1" applyBorder="1" applyAlignment="1">
      <alignment horizontal="center" vertical="center" shrinkToFit="1"/>
    </xf>
    <xf numFmtId="0" fontId="61" fillId="0" borderId="32" xfId="3" applyFont="1" applyBorder="1" applyAlignment="1">
      <alignment horizontal="center" vertical="center"/>
    </xf>
    <xf numFmtId="0" fontId="20" fillId="7" borderId="32" xfId="3" applyFill="1" applyBorder="1" applyAlignment="1">
      <alignment horizontal="center" vertical="center"/>
    </xf>
    <xf numFmtId="3" fontId="39" fillId="0" borderId="31" xfId="0" applyNumberFormat="1" applyFont="1" applyBorder="1" applyAlignment="1">
      <alignment horizontal="center" vertical="center" shrinkToFit="1"/>
    </xf>
    <xf numFmtId="3" fontId="39" fillId="6" borderId="31" xfId="0" applyNumberFormat="1" applyFont="1" applyFill="1" applyBorder="1" applyAlignment="1">
      <alignment horizontal="center" vertical="center" shrinkToFit="1"/>
    </xf>
    <xf numFmtId="0" fontId="72" fillId="0" borderId="32" xfId="3" applyFont="1" applyBorder="1" applyAlignment="1">
      <alignment horizontal="center" vertical="center"/>
    </xf>
    <xf numFmtId="0" fontId="20" fillId="0" borderId="32" xfId="3" applyBorder="1" applyAlignment="1">
      <alignment horizontal="center" vertical="center"/>
    </xf>
    <xf numFmtId="3" fontId="39" fillId="0" borderId="33" xfId="0" applyNumberFormat="1" applyFont="1" applyBorder="1" applyAlignment="1">
      <alignment horizontal="center" vertical="center" shrinkToFit="1"/>
    </xf>
    <xf numFmtId="3" fontId="39" fillId="6" borderId="34" xfId="0" applyNumberFormat="1" applyFont="1" applyFill="1" applyBorder="1" applyAlignment="1">
      <alignment horizontal="center" vertical="center" shrinkToFit="1"/>
    </xf>
    <xf numFmtId="0" fontId="29" fillId="16" borderId="14" xfId="3" applyFont="1" applyFill="1" applyBorder="1" applyAlignment="1">
      <alignment horizontal="center" vertical="center"/>
    </xf>
    <xf numFmtId="0" fontId="20" fillId="19" borderId="12" xfId="3" applyFill="1" applyBorder="1" applyAlignment="1">
      <alignment horizontal="center" vertical="center"/>
    </xf>
    <xf numFmtId="0" fontId="20" fillId="16" borderId="14" xfId="3" applyFill="1" applyBorder="1" applyAlignment="1">
      <alignment horizontal="center" vertical="center"/>
    </xf>
    <xf numFmtId="3" fontId="28" fillId="0" borderId="31" xfId="3" applyNumberFormat="1" applyFont="1" applyBorder="1" applyAlignment="1">
      <alignment horizontal="center" vertical="center"/>
    </xf>
    <xf numFmtId="0" fontId="20" fillId="6" borderId="33" xfId="3" applyFill="1" applyBorder="1" applyAlignment="1">
      <alignment horizontal="center" vertical="center"/>
    </xf>
    <xf numFmtId="3" fontId="28" fillId="0" borderId="34" xfId="3" applyNumberFormat="1" applyFont="1" applyBorder="1" applyAlignment="1">
      <alignment horizontal="center" vertical="center"/>
    </xf>
    <xf numFmtId="0" fontId="20" fillId="9" borderId="12" xfId="3" applyFill="1" applyBorder="1" applyAlignment="1">
      <alignment horizontal="center" vertical="center"/>
    </xf>
    <xf numFmtId="0" fontId="20" fillId="16" borderId="12" xfId="3" applyFill="1" applyBorder="1" applyAlignment="1">
      <alignment horizontal="center" vertical="center"/>
    </xf>
    <xf numFmtId="3" fontId="40" fillId="0" borderId="55" xfId="0" applyNumberFormat="1" applyFont="1" applyBorder="1" applyAlignment="1">
      <alignment horizontal="center" vertical="center" wrapText="1"/>
    </xf>
    <xf numFmtId="3" fontId="40" fillId="0" borderId="45" xfId="0" applyNumberFormat="1" applyFont="1" applyBorder="1" applyAlignment="1">
      <alignment horizontal="center" vertical="center" wrapText="1"/>
    </xf>
    <xf numFmtId="3" fontId="40" fillId="0" borderId="25" xfId="0" applyNumberFormat="1" applyFont="1" applyBorder="1" applyAlignment="1">
      <alignment horizontal="center" vertical="center" wrapText="1"/>
    </xf>
    <xf numFmtId="0" fontId="72" fillId="0" borderId="32" xfId="3" applyFont="1" applyBorder="1" applyAlignment="1">
      <alignment horizontal="center" vertical="center" wrapText="1"/>
    </xf>
    <xf numFmtId="3" fontId="39" fillId="0" borderId="34" xfId="0" applyNumberFormat="1" applyFont="1" applyBorder="1" applyAlignment="1">
      <alignment horizontal="center" vertical="center" shrinkToFit="1"/>
    </xf>
    <xf numFmtId="3" fontId="39" fillId="0" borderId="14" xfId="0" applyNumberFormat="1" applyFont="1" applyBorder="1" applyAlignment="1">
      <alignment horizontal="center" vertical="center" shrinkToFit="1"/>
    </xf>
    <xf numFmtId="0" fontId="28" fillId="0" borderId="47" xfId="3" applyFont="1" applyBorder="1" applyAlignment="1">
      <alignment horizontal="center" vertical="center" wrapText="1"/>
    </xf>
    <xf numFmtId="0" fontId="28" fillId="6" borderId="40" xfId="3" applyFont="1" applyFill="1" applyBorder="1" applyAlignment="1">
      <alignment horizontal="center" vertical="center" wrapText="1"/>
    </xf>
    <xf numFmtId="0" fontId="29" fillId="0" borderId="33" xfId="3" applyFont="1" applyBorder="1" applyAlignment="1">
      <alignment horizontal="center" vertical="center" wrapText="1"/>
    </xf>
    <xf numFmtId="3" fontId="39" fillId="0" borderId="32" xfId="0" applyNumberFormat="1" applyFont="1" applyBorder="1" applyAlignment="1">
      <alignment horizontal="center" vertical="center" shrinkToFit="1"/>
    </xf>
    <xf numFmtId="0" fontId="20" fillId="7" borderId="12" xfId="3" applyFill="1" applyBorder="1" applyAlignment="1">
      <alignment horizontal="center" vertical="center" wrapText="1"/>
    </xf>
    <xf numFmtId="3" fontId="20" fillId="0" borderId="31" xfId="3" applyNumberFormat="1" applyBorder="1" applyAlignment="1">
      <alignment horizontal="center" vertical="center"/>
    </xf>
    <xf numFmtId="0" fontId="72" fillId="0" borderId="12" xfId="3" applyFont="1" applyBorder="1" applyAlignment="1">
      <alignment horizontal="center" vertical="center"/>
    </xf>
    <xf numFmtId="0" fontId="72" fillId="16" borderId="12" xfId="3" applyFont="1" applyFill="1" applyBorder="1" applyAlignment="1">
      <alignment horizontal="center" vertical="center"/>
    </xf>
    <xf numFmtId="0" fontId="28" fillId="0" borderId="13" xfId="3" applyFont="1" applyBorder="1" applyAlignment="1">
      <alignment horizontal="center" vertical="center" wrapText="1"/>
    </xf>
    <xf numFmtId="3" fontId="20" fillId="6" borderId="31" xfId="3" applyNumberFormat="1" applyFill="1" applyBorder="1" applyAlignment="1">
      <alignment horizontal="center" vertical="center"/>
    </xf>
    <xf numFmtId="0" fontId="29" fillId="0" borderId="32" xfId="3" applyFont="1" applyBorder="1" applyAlignment="1">
      <alignment horizontal="center" vertical="center" wrapText="1"/>
    </xf>
    <xf numFmtId="0" fontId="20" fillId="0" borderId="32" xfId="3" applyBorder="1" applyAlignment="1">
      <alignment horizontal="center" vertical="center" wrapText="1"/>
    </xf>
    <xf numFmtId="3" fontId="20" fillId="0" borderId="33" xfId="3" applyNumberFormat="1" applyBorder="1" applyAlignment="1">
      <alignment horizontal="center" vertical="center"/>
    </xf>
    <xf numFmtId="3" fontId="20" fillId="6" borderId="34" xfId="3" applyNumberFormat="1" applyFill="1" applyBorder="1" applyAlignment="1">
      <alignment horizontal="center" vertical="center"/>
    </xf>
    <xf numFmtId="0" fontId="32" fillId="7" borderId="12" xfId="3" applyFont="1" applyFill="1" applyBorder="1" applyAlignment="1">
      <alignment horizontal="center" vertical="center" wrapText="1"/>
    </xf>
    <xf numFmtId="0" fontId="32" fillId="0" borderId="14" xfId="3" applyFont="1" applyBorder="1" applyAlignment="1">
      <alignment horizontal="center" vertical="center" wrapText="1"/>
    </xf>
    <xf numFmtId="0" fontId="67" fillId="7" borderId="12" xfId="3" applyFont="1" applyFill="1" applyBorder="1" applyAlignment="1">
      <alignment horizontal="center" vertical="center" wrapText="1"/>
    </xf>
    <xf numFmtId="3" fontId="20" fillId="0" borderId="34" xfId="0" applyNumberFormat="1" applyFont="1" applyBorder="1" applyAlignment="1">
      <alignment horizontal="center" vertical="center" wrapText="1"/>
    </xf>
    <xf numFmtId="3" fontId="0" fillId="0" borderId="29" xfId="0" applyNumberFormat="1" applyBorder="1" applyAlignment="1">
      <alignment horizontal="center" vertical="center" wrapText="1"/>
    </xf>
    <xf numFmtId="3" fontId="0" fillId="0" borderId="30" xfId="0" applyNumberFormat="1" applyBorder="1" applyAlignment="1">
      <alignment horizontal="center" vertical="center" wrapText="1"/>
    </xf>
    <xf numFmtId="3" fontId="0" fillId="0" borderId="31" xfId="0" applyNumberFormat="1" applyBorder="1" applyAlignment="1">
      <alignment horizontal="center" vertical="center" wrapText="1"/>
    </xf>
    <xf numFmtId="3" fontId="0" fillId="0" borderId="33" xfId="0" applyNumberFormat="1" applyBorder="1" applyAlignment="1">
      <alignment horizontal="center" vertical="center" wrapText="1"/>
    </xf>
    <xf numFmtId="3" fontId="0" fillId="0" borderId="34" xfId="0" applyNumberFormat="1" applyBorder="1" applyAlignment="1">
      <alignment horizontal="center" vertical="center" wrapText="1"/>
    </xf>
    <xf numFmtId="0" fontId="60" fillId="0" borderId="35" xfId="3" applyFont="1" applyBorder="1" applyAlignment="1">
      <alignment horizontal="center" vertical="center"/>
    </xf>
    <xf numFmtId="0" fontId="32" fillId="7" borderId="32" xfId="3" applyFont="1" applyFill="1" applyBorder="1" applyAlignment="1">
      <alignment horizontal="center" vertical="center" wrapText="1"/>
    </xf>
    <xf numFmtId="0" fontId="60" fillId="0" borderId="28" xfId="3" applyFont="1" applyBorder="1" applyAlignment="1">
      <alignment horizontal="center" vertical="center"/>
    </xf>
    <xf numFmtId="0" fontId="28" fillId="0" borderId="7" xfId="3" applyFont="1" applyBorder="1" applyAlignment="1">
      <alignment horizontal="center" vertical="center" wrapText="1"/>
    </xf>
    <xf numFmtId="0" fontId="28" fillId="0" borderId="23" xfId="3" applyFont="1" applyBorder="1" applyAlignment="1">
      <alignment horizontal="center" vertical="center" wrapText="1"/>
    </xf>
    <xf numFmtId="0" fontId="28" fillId="0" borderId="32" xfId="3" applyFont="1" applyBorder="1" applyAlignment="1">
      <alignment horizontal="center" vertical="center"/>
    </xf>
    <xf numFmtId="0" fontId="20" fillId="7" borderId="33" xfId="3" applyFill="1" applyBorder="1" applyAlignment="1">
      <alignment horizontal="center" vertical="center" wrapText="1"/>
    </xf>
    <xf numFmtId="3" fontId="20" fillId="0" borderId="34" xfId="3" applyNumberFormat="1" applyBorder="1" applyAlignment="1">
      <alignment horizontal="center" vertical="center"/>
    </xf>
    <xf numFmtId="0" fontId="20" fillId="7" borderId="28" xfId="3" applyFill="1" applyBorder="1" applyAlignment="1">
      <alignment horizontal="center" vertical="center"/>
    </xf>
    <xf numFmtId="0" fontId="20" fillId="7" borderId="42" xfId="3" applyFill="1" applyBorder="1" applyAlignment="1">
      <alignment horizontal="center" vertical="center"/>
    </xf>
    <xf numFmtId="0" fontId="20" fillId="0" borderId="33" xfId="3" applyBorder="1" applyAlignment="1">
      <alignment horizontal="center" vertical="center"/>
    </xf>
    <xf numFmtId="0" fontId="29" fillId="16" borderId="29" xfId="3" applyFont="1" applyFill="1" applyBorder="1" applyAlignment="1">
      <alignment horizontal="center" vertical="center"/>
    </xf>
    <xf numFmtId="0" fontId="72" fillId="16" borderId="29" xfId="3" applyFont="1" applyFill="1" applyBorder="1" applyAlignment="1">
      <alignment horizontal="center" vertical="center"/>
    </xf>
    <xf numFmtId="0" fontId="20" fillId="16" borderId="29" xfId="3" applyFill="1" applyBorder="1" applyAlignment="1">
      <alignment horizontal="center" vertical="center"/>
    </xf>
    <xf numFmtId="0" fontId="20" fillId="9" borderId="29" xfId="3" applyFill="1" applyBorder="1" applyAlignment="1">
      <alignment horizontal="center" vertical="center"/>
    </xf>
    <xf numFmtId="3" fontId="42" fillId="16" borderId="29" xfId="0" applyNumberFormat="1" applyFont="1" applyFill="1" applyBorder="1" applyAlignment="1">
      <alignment horizontal="center" vertical="center" shrinkToFit="1"/>
    </xf>
    <xf numFmtId="3" fontId="42" fillId="16" borderId="30" xfId="0" applyNumberFormat="1" applyFont="1" applyFill="1" applyBorder="1" applyAlignment="1">
      <alignment horizontal="center" vertical="center" shrinkToFit="1"/>
    </xf>
    <xf numFmtId="0" fontId="29" fillId="16" borderId="12" xfId="3" applyFont="1" applyFill="1" applyBorder="1" applyAlignment="1">
      <alignment horizontal="center" vertical="center"/>
    </xf>
    <xf numFmtId="0" fontId="72" fillId="16" borderId="12" xfId="3" applyFont="1" applyFill="1" applyBorder="1" applyAlignment="1">
      <alignment horizontal="center" vertical="center" wrapText="1"/>
    </xf>
    <xf numFmtId="3" fontId="20" fillId="16" borderId="31" xfId="3" applyNumberFormat="1" applyFill="1" applyBorder="1" applyAlignment="1">
      <alignment horizontal="center" vertical="center"/>
    </xf>
    <xf numFmtId="3" fontId="42" fillId="16" borderId="31" xfId="0" applyNumberFormat="1" applyFont="1" applyFill="1" applyBorder="1" applyAlignment="1">
      <alignment horizontal="center" vertical="center" shrinkToFit="1"/>
    </xf>
    <xf numFmtId="0" fontId="29" fillId="16" borderId="33" xfId="3" applyFont="1" applyFill="1" applyBorder="1" applyAlignment="1">
      <alignment horizontal="center" vertical="center"/>
    </xf>
    <xf numFmtId="0" fontId="72" fillId="16" borderId="33" xfId="3" applyFont="1" applyFill="1" applyBorder="1" applyAlignment="1">
      <alignment horizontal="center" vertical="center" wrapText="1"/>
    </xf>
    <xf numFmtId="0" fontId="20" fillId="16" borderId="33" xfId="3" applyFill="1" applyBorder="1" applyAlignment="1">
      <alignment horizontal="center" vertical="center"/>
    </xf>
    <xf numFmtId="0" fontId="20" fillId="9" borderId="33" xfId="3" applyFill="1" applyBorder="1" applyAlignment="1">
      <alignment horizontal="center" vertical="center"/>
    </xf>
    <xf numFmtId="3" fontId="42" fillId="16" borderId="33" xfId="0" applyNumberFormat="1" applyFont="1" applyFill="1" applyBorder="1" applyAlignment="1">
      <alignment horizontal="center" vertical="center" shrinkToFit="1"/>
    </xf>
    <xf numFmtId="3" fontId="20" fillId="16" borderId="34" xfId="3" applyNumberFormat="1" applyFill="1" applyBorder="1" applyAlignment="1">
      <alignment horizontal="center" vertical="center"/>
    </xf>
    <xf numFmtId="0" fontId="0" fillId="6" borderId="14" xfId="0" applyFill="1" applyBorder="1" applyAlignment="1">
      <alignment horizontal="center"/>
    </xf>
    <xf numFmtId="0" fontId="0" fillId="6" borderId="14" xfId="0" applyFill="1" applyBorder="1" applyAlignment="1">
      <alignment horizontal="center" vertical="center"/>
    </xf>
    <xf numFmtId="49" fontId="31" fillId="0" borderId="32" xfId="0" applyNumberFormat="1" applyFont="1" applyBorder="1" applyAlignment="1">
      <alignment horizontal="center" vertical="center" wrapText="1"/>
    </xf>
    <xf numFmtId="0" fontId="0" fillId="6" borderId="32" xfId="0" applyFill="1" applyBorder="1" applyAlignment="1">
      <alignment horizontal="center"/>
    </xf>
    <xf numFmtId="3" fontId="76" fillId="0" borderId="31" xfId="0" applyNumberFormat="1" applyFont="1" applyBorder="1" applyAlignment="1">
      <alignment horizontal="center" vertical="center" shrinkToFit="1"/>
    </xf>
    <xf numFmtId="0" fontId="21" fillId="7" borderId="14" xfId="0" applyFont="1" applyFill="1" applyBorder="1" applyAlignment="1">
      <alignment horizontal="center"/>
    </xf>
    <xf numFmtId="49" fontId="51" fillId="6" borderId="14" xfId="0" applyNumberFormat="1" applyFont="1" applyFill="1" applyBorder="1" applyAlignment="1">
      <alignment horizontal="center" vertical="center"/>
    </xf>
    <xf numFmtId="0" fontId="29" fillId="0" borderId="16" xfId="3" applyFont="1" applyBorder="1" applyAlignment="1">
      <alignment horizontal="center" vertical="center"/>
    </xf>
    <xf numFmtId="0" fontId="29" fillId="0" borderId="51" xfId="3" applyFont="1" applyBorder="1" applyAlignment="1">
      <alignment horizontal="center" vertical="center"/>
    </xf>
    <xf numFmtId="3" fontId="76" fillId="0" borderId="31" xfId="0" applyNumberFormat="1" applyFont="1" applyBorder="1" applyAlignment="1">
      <alignment horizontal="center"/>
    </xf>
    <xf numFmtId="0" fontId="28" fillId="0" borderId="44" xfId="3" applyFont="1" applyBorder="1" applyAlignment="1">
      <alignment horizontal="center" vertical="center"/>
    </xf>
    <xf numFmtId="1" fontId="42" fillId="0" borderId="32" xfId="0" applyNumberFormat="1" applyFont="1" applyBorder="1" applyAlignment="1">
      <alignment horizontal="center" vertical="center" shrinkToFit="1"/>
    </xf>
    <xf numFmtId="1" fontId="42" fillId="0" borderId="34" xfId="0" applyNumberFormat="1" applyFont="1" applyBorder="1" applyAlignment="1">
      <alignment horizontal="center" vertical="center" shrinkToFit="1"/>
    </xf>
    <xf numFmtId="3" fontId="76" fillId="6" borderId="31" xfId="0" applyNumberFormat="1" applyFont="1" applyFill="1" applyBorder="1" applyAlignment="1">
      <alignment horizontal="center" vertical="center" shrinkToFit="1"/>
    </xf>
    <xf numFmtId="3" fontId="76" fillId="0" borderId="31" xfId="3" applyNumberFormat="1" applyFont="1" applyBorder="1" applyAlignment="1">
      <alignment horizontal="center" vertical="center"/>
    </xf>
    <xf numFmtId="3" fontId="76" fillId="0" borderId="34" xfId="3" applyNumberFormat="1" applyFont="1" applyBorder="1" applyAlignment="1">
      <alignment horizontal="center" vertical="center"/>
    </xf>
    <xf numFmtId="3" fontId="80" fillId="0" borderId="34" xfId="0" applyNumberFormat="1" applyFont="1" applyBorder="1" applyAlignment="1">
      <alignment horizontal="center" vertical="center" shrinkToFit="1"/>
    </xf>
    <xf numFmtId="0" fontId="27" fillId="0" borderId="35" xfId="3" applyFont="1" applyBorder="1" applyAlignment="1">
      <alignment horizontal="center" vertical="center"/>
    </xf>
    <xf numFmtId="0" fontId="27" fillId="0" borderId="36" xfId="3" applyFont="1" applyBorder="1" applyAlignment="1">
      <alignment horizontal="center" vertical="center"/>
    </xf>
    <xf numFmtId="0" fontId="27" fillId="0" borderId="46" xfId="3" applyFont="1" applyBorder="1" applyAlignment="1">
      <alignment horizontal="center" vertical="center"/>
    </xf>
    <xf numFmtId="3" fontId="27" fillId="0" borderId="46" xfId="3" applyNumberFormat="1" applyFont="1" applyBorder="1" applyAlignment="1">
      <alignment horizontal="center" vertical="center"/>
    </xf>
    <xf numFmtId="0" fontId="82" fillId="0" borderId="22" xfId="0" applyFont="1" applyBorder="1" applyAlignment="1">
      <alignment horizontal="center" vertical="center"/>
    </xf>
    <xf numFmtId="0" fontId="21" fillId="0" borderId="0" xfId="2" applyFont="1"/>
    <xf numFmtId="0" fontId="72" fillId="16" borderId="14" xfId="3" applyFont="1" applyFill="1" applyBorder="1" applyAlignment="1">
      <alignment horizontal="center" vertical="center"/>
    </xf>
    <xf numFmtId="0" fontId="20" fillId="9" borderId="14" xfId="3" applyFill="1" applyBorder="1" applyAlignment="1">
      <alignment horizontal="center" vertical="center"/>
    </xf>
    <xf numFmtId="3" fontId="42" fillId="16" borderId="14" xfId="0" applyNumberFormat="1" applyFont="1" applyFill="1" applyBorder="1" applyAlignment="1">
      <alignment horizontal="center" vertical="center" shrinkToFit="1"/>
    </xf>
    <xf numFmtId="0" fontId="72" fillId="16" borderId="14" xfId="3" applyFont="1" applyFill="1" applyBorder="1" applyAlignment="1">
      <alignment horizontal="center" vertical="center" wrapText="1"/>
    </xf>
    <xf numFmtId="0" fontId="29" fillId="16" borderId="32" xfId="3" applyFont="1" applyFill="1" applyBorder="1" applyAlignment="1">
      <alignment horizontal="center" vertical="center"/>
    </xf>
    <xf numFmtId="0" fontId="72" fillId="16" borderId="32" xfId="3" applyFont="1" applyFill="1" applyBorder="1" applyAlignment="1">
      <alignment horizontal="center" vertical="center" wrapText="1"/>
    </xf>
    <xf numFmtId="0" fontId="20" fillId="16" borderId="32" xfId="3" applyFill="1" applyBorder="1" applyAlignment="1">
      <alignment horizontal="center" vertical="center"/>
    </xf>
    <xf numFmtId="0" fontId="20" fillId="9" borderId="32" xfId="3" applyFill="1" applyBorder="1" applyAlignment="1">
      <alignment horizontal="center" vertical="center"/>
    </xf>
    <xf numFmtId="3" fontId="42" fillId="16" borderId="32" xfId="0" applyNumberFormat="1" applyFont="1" applyFill="1" applyBorder="1" applyAlignment="1">
      <alignment horizontal="center" vertical="center" shrinkToFit="1"/>
    </xf>
    <xf numFmtId="0" fontId="29" fillId="0" borderId="53" xfId="3" applyFont="1" applyBorder="1" applyAlignment="1">
      <alignment horizontal="center" vertical="center"/>
    </xf>
    <xf numFmtId="0" fontId="49" fillId="6" borderId="0" xfId="0" applyFont="1" applyFill="1" applyAlignment="1">
      <alignment horizontal="left" vertical="center"/>
    </xf>
    <xf numFmtId="0" fontId="22" fillId="6" borderId="14" xfId="0" applyFont="1" applyFill="1" applyBorder="1" applyAlignment="1">
      <alignment horizontal="center" vertical="center" wrapText="1"/>
    </xf>
    <xf numFmtId="3" fontId="28" fillId="6" borderId="34" xfId="0" applyNumberFormat="1" applyFont="1" applyFill="1" applyBorder="1" applyAlignment="1">
      <alignment horizontal="center" vertical="center" wrapText="1"/>
    </xf>
    <xf numFmtId="0" fontId="20" fillId="20" borderId="14" xfId="3" applyFill="1" applyBorder="1" applyAlignment="1">
      <alignment horizontal="center" vertical="center"/>
    </xf>
    <xf numFmtId="0" fontId="34" fillId="7" borderId="17" xfId="0" applyFont="1" applyFill="1" applyBorder="1" applyAlignment="1">
      <alignment horizontal="center"/>
    </xf>
    <xf numFmtId="3" fontId="40" fillId="0" borderId="14" xfId="0" applyNumberFormat="1" applyFont="1" applyBorder="1" applyAlignment="1">
      <alignment horizontal="center" vertical="center" wrapText="1"/>
    </xf>
    <xf numFmtId="0" fontId="33" fillId="0" borderId="53" xfId="0" applyFont="1" applyBorder="1" applyAlignment="1">
      <alignment horizontal="center" vertical="center"/>
    </xf>
    <xf numFmtId="0" fontId="0" fillId="0" borderId="53" xfId="0" applyBorder="1"/>
    <xf numFmtId="3" fontId="40" fillId="0" borderId="51" xfId="0" applyNumberFormat="1" applyFont="1" applyBorder="1" applyAlignment="1">
      <alignment horizontal="center" vertical="center" wrapText="1"/>
    </xf>
    <xf numFmtId="3" fontId="40" fillId="0" borderId="65" xfId="0" applyNumberFormat="1" applyFont="1" applyBorder="1" applyAlignment="1">
      <alignment horizontal="center" vertical="center" wrapText="1"/>
    </xf>
    <xf numFmtId="0" fontId="23" fillId="6" borderId="14" xfId="0" applyFont="1" applyFill="1" applyBorder="1" applyAlignment="1">
      <alignment vertical="center" wrapText="1"/>
    </xf>
    <xf numFmtId="0" fontId="0" fillId="6" borderId="0" xfId="0" applyFill="1" applyAlignment="1">
      <alignment wrapText="1"/>
    </xf>
    <xf numFmtId="0" fontId="16" fillId="6" borderId="0" xfId="0" applyFont="1" applyFill="1" applyAlignment="1">
      <alignment horizontal="center" vertical="center"/>
    </xf>
    <xf numFmtId="0" fontId="16" fillId="6" borderId="0" xfId="0" applyFont="1" applyFill="1"/>
    <xf numFmtId="3" fontId="20" fillId="0" borderId="58" xfId="3" applyNumberFormat="1" applyBorder="1" applyAlignment="1">
      <alignment horizontal="center" vertical="center"/>
    </xf>
    <xf numFmtId="3" fontId="76" fillId="0" borderId="0" xfId="0" applyNumberFormat="1" applyFont="1" applyAlignment="1">
      <alignment horizontal="center"/>
    </xf>
    <xf numFmtId="3" fontId="76" fillId="0" borderId="34" xfId="0" applyNumberFormat="1" applyFont="1" applyBorder="1" applyAlignment="1">
      <alignment horizontal="center"/>
    </xf>
    <xf numFmtId="0" fontId="86" fillId="0" borderId="0" xfId="0" applyFont="1" applyAlignment="1">
      <alignment horizontal="center" vertical="center"/>
    </xf>
    <xf numFmtId="0" fontId="21" fillId="0" borderId="0" xfId="6" applyFont="1"/>
    <xf numFmtId="0" fontId="21" fillId="9" borderId="0" xfId="6" applyFont="1" applyFill="1" applyAlignment="1">
      <alignment horizontal="center" vertical="center"/>
    </xf>
    <xf numFmtId="0" fontId="26" fillId="9" borderId="0" xfId="6" applyFont="1" applyFill="1" applyAlignment="1">
      <alignment horizontal="center"/>
    </xf>
    <xf numFmtId="0" fontId="26" fillId="9" borderId="0" xfId="6" applyFont="1" applyFill="1"/>
    <xf numFmtId="0" fontId="21" fillId="9" borderId="0" xfId="6" applyFont="1" applyFill="1"/>
    <xf numFmtId="0" fontId="15" fillId="9" borderId="0" xfId="6" applyFill="1"/>
    <xf numFmtId="0" fontId="27" fillId="0" borderId="14" xfId="3" applyFont="1" applyBorder="1" applyAlignment="1">
      <alignment horizontal="center" vertical="center" wrapText="1"/>
    </xf>
    <xf numFmtId="3" fontId="41" fillId="0" borderId="31" xfId="6" applyNumberFormat="1" applyFont="1" applyBorder="1" applyAlignment="1">
      <alignment horizontal="center" vertical="center" shrinkToFit="1"/>
    </xf>
    <xf numFmtId="1" fontId="41" fillId="0" borderId="31" xfId="6" applyNumberFormat="1" applyFont="1" applyBorder="1" applyAlignment="1">
      <alignment horizontal="center" vertical="center" shrinkToFit="1"/>
    </xf>
    <xf numFmtId="0" fontId="21" fillId="17" borderId="0" xfId="6" applyFont="1" applyFill="1"/>
    <xf numFmtId="0" fontId="27" fillId="0" borderId="14" xfId="3" applyFont="1" applyBorder="1" applyAlignment="1">
      <alignment horizontal="center" wrapText="1"/>
    </xf>
    <xf numFmtId="0" fontId="82" fillId="9" borderId="0" xfId="6" applyFont="1" applyFill="1" applyAlignment="1">
      <alignment vertical="top"/>
    </xf>
    <xf numFmtId="0" fontId="32" fillId="17" borderId="14" xfId="3" applyFont="1" applyFill="1" applyBorder="1" applyAlignment="1">
      <alignment horizontal="center" vertical="center"/>
    </xf>
    <xf numFmtId="0" fontId="32" fillId="16" borderId="14" xfId="3" applyFont="1" applyFill="1" applyBorder="1" applyAlignment="1">
      <alignment horizontal="center" vertical="center"/>
    </xf>
    <xf numFmtId="49" fontId="31" fillId="17" borderId="14" xfId="6" applyNumberFormat="1" applyFont="1" applyFill="1" applyBorder="1" applyAlignment="1">
      <alignment horizontal="center" vertical="center" wrapText="1"/>
    </xf>
    <xf numFmtId="0" fontId="90" fillId="0" borderId="31" xfId="6" applyFont="1" applyBorder="1" applyAlignment="1">
      <alignment horizontal="center" vertical="center"/>
    </xf>
    <xf numFmtId="49" fontId="31" fillId="16" borderId="14" xfId="6" applyNumberFormat="1" applyFont="1" applyFill="1" applyBorder="1" applyAlignment="1">
      <alignment horizontal="center" vertical="center" wrapText="1"/>
    </xf>
    <xf numFmtId="0" fontId="21" fillId="0" borderId="0" xfId="7" applyFont="1" applyAlignment="1">
      <alignment horizontal="center"/>
    </xf>
    <xf numFmtId="0" fontId="21" fillId="0" borderId="0" xfId="7" applyFont="1"/>
    <xf numFmtId="0" fontId="38" fillId="9" borderId="0" xfId="7" applyFont="1" applyFill="1" applyAlignment="1">
      <alignment horizontal="center" vertical="center"/>
    </xf>
    <xf numFmtId="0" fontId="21" fillId="9" borderId="0" xfId="7" applyFont="1" applyFill="1" applyAlignment="1">
      <alignment vertical="center"/>
    </xf>
    <xf numFmtId="0" fontId="21" fillId="9" borderId="0" xfId="7" applyFont="1" applyFill="1"/>
    <xf numFmtId="0" fontId="21" fillId="9" borderId="0" xfId="7" applyFont="1" applyFill="1" applyAlignment="1">
      <alignment horizontal="center"/>
    </xf>
    <xf numFmtId="3" fontId="76" fillId="0" borderId="14" xfId="7" applyNumberFormat="1" applyFont="1" applyBorder="1" applyAlignment="1">
      <alignment horizontal="center" vertical="center" shrinkToFit="1"/>
    </xf>
    <xf numFmtId="3" fontId="87" fillId="0" borderId="14" xfId="7" applyNumberFormat="1" applyFont="1" applyBorder="1" applyAlignment="1">
      <alignment horizontal="center" vertical="center"/>
    </xf>
    <xf numFmtId="3" fontId="76" fillId="0" borderId="14" xfId="6" applyNumberFormat="1" applyFont="1" applyBorder="1" applyAlignment="1">
      <alignment horizontal="center" vertical="center" shrinkToFit="1"/>
    </xf>
    <xf numFmtId="3" fontId="76" fillId="0" borderId="14" xfId="3" applyNumberFormat="1" applyFont="1" applyBorder="1" applyAlignment="1">
      <alignment horizontal="center" vertical="center"/>
    </xf>
    <xf numFmtId="0" fontId="27" fillId="7" borderId="14" xfId="3" applyFont="1" applyFill="1" applyBorder="1" applyAlignment="1">
      <alignment horizontal="center" vertical="center"/>
    </xf>
    <xf numFmtId="49" fontId="31" fillId="0" borderId="14" xfId="7" applyNumberFormat="1" applyFont="1" applyBorder="1" applyAlignment="1">
      <alignment horizontal="center" vertical="center" wrapText="1"/>
    </xf>
    <xf numFmtId="0" fontId="15" fillId="9" borderId="14" xfId="7" applyFill="1" applyBorder="1" applyAlignment="1">
      <alignment horizontal="center"/>
    </xf>
    <xf numFmtId="0" fontId="15" fillId="9" borderId="14" xfId="7" applyFill="1" applyBorder="1" applyAlignment="1">
      <alignment horizontal="center" vertical="center"/>
    </xf>
    <xf numFmtId="49" fontId="31" fillId="0" borderId="32" xfId="7" applyNumberFormat="1" applyFont="1" applyBorder="1" applyAlignment="1">
      <alignment horizontal="center" vertical="center" wrapText="1"/>
    </xf>
    <xf numFmtId="0" fontId="15" fillId="9" borderId="32" xfId="7" applyFill="1" applyBorder="1" applyAlignment="1">
      <alignment horizontal="center"/>
    </xf>
    <xf numFmtId="0" fontId="15" fillId="0" borderId="0" xfId="7" applyAlignment="1">
      <alignment horizontal="center"/>
    </xf>
    <xf numFmtId="0" fontId="21" fillId="7" borderId="32" xfId="0" applyFont="1" applyFill="1" applyBorder="1" applyAlignment="1">
      <alignment horizontal="center"/>
    </xf>
    <xf numFmtId="0" fontId="30" fillId="0" borderId="14" xfId="0" applyFont="1" applyBorder="1" applyAlignment="1">
      <alignment vertical="center"/>
    </xf>
    <xf numFmtId="0" fontId="30" fillId="0" borderId="40" xfId="0" applyFont="1" applyBorder="1" applyAlignment="1">
      <alignment vertical="center"/>
    </xf>
    <xf numFmtId="0" fontId="13" fillId="6" borderId="0" xfId="0" applyFont="1" applyFill="1"/>
    <xf numFmtId="0" fontId="25" fillId="11" borderId="0" xfId="6" applyFont="1" applyFill="1" applyAlignment="1">
      <alignment horizontal="center" vertical="center" wrapText="1"/>
    </xf>
    <xf numFmtId="0" fontId="27" fillId="5" borderId="0" xfId="3" applyFont="1" applyFill="1" applyAlignment="1">
      <alignment horizontal="center" vertical="center"/>
    </xf>
    <xf numFmtId="0" fontId="21" fillId="3" borderId="0" xfId="6" applyFont="1" applyFill="1" applyAlignment="1">
      <alignment horizontal="center"/>
    </xf>
    <xf numFmtId="0" fontId="26" fillId="0" borderId="0" xfId="6" applyFont="1"/>
    <xf numFmtId="1" fontId="90" fillId="0" borderId="31" xfId="11" applyNumberFormat="1" applyFont="1" applyBorder="1" applyAlignment="1">
      <alignment horizontal="center" vertical="center" shrinkToFit="1"/>
    </xf>
    <xf numFmtId="0" fontId="53" fillId="0" borderId="14" xfId="3" applyFont="1" applyBorder="1" applyAlignment="1">
      <alignment horizontal="center" vertical="center"/>
    </xf>
    <xf numFmtId="1" fontId="90" fillId="16" borderId="14" xfId="11" applyNumberFormat="1" applyFont="1" applyFill="1" applyBorder="1" applyAlignment="1">
      <alignment horizontal="center" vertical="center" shrinkToFit="1"/>
    </xf>
    <xf numFmtId="0" fontId="53" fillId="16" borderId="14" xfId="3" applyFont="1" applyFill="1" applyBorder="1" applyAlignment="1">
      <alignment horizontal="center" vertical="center"/>
    </xf>
    <xf numFmtId="1" fontId="90" fillId="16" borderId="31" xfId="11" applyNumberFormat="1" applyFont="1" applyFill="1" applyBorder="1" applyAlignment="1">
      <alignment horizontal="center" vertical="center" shrinkToFit="1"/>
    </xf>
    <xf numFmtId="1" fontId="32" fillId="16" borderId="31" xfId="4" applyNumberFormat="1" applyFont="1" applyFill="1" applyBorder="1" applyAlignment="1">
      <alignment horizontal="center" vertical="center"/>
    </xf>
    <xf numFmtId="0" fontId="12" fillId="0" borderId="31" xfId="6" applyFont="1" applyBorder="1" applyAlignment="1">
      <alignment horizontal="center"/>
    </xf>
    <xf numFmtId="0" fontId="90" fillId="0" borderId="14" xfId="6" applyFont="1" applyBorder="1" applyAlignment="1">
      <alignment horizontal="center" vertical="center"/>
    </xf>
    <xf numFmtId="49" fontId="31" fillId="17" borderId="28" xfId="6" applyNumberFormat="1" applyFont="1" applyFill="1" applyBorder="1" applyAlignment="1">
      <alignment horizontal="center" vertical="center" wrapText="1"/>
    </xf>
    <xf numFmtId="0" fontId="90" fillId="0" borderId="28" xfId="6" applyFont="1" applyBorder="1" applyAlignment="1">
      <alignment horizontal="center" vertical="center"/>
    </xf>
    <xf numFmtId="0" fontId="90" fillId="0" borderId="30" xfId="6" applyFont="1" applyBorder="1" applyAlignment="1">
      <alignment horizontal="center" vertical="center"/>
    </xf>
    <xf numFmtId="49" fontId="31" fillId="16" borderId="32" xfId="6" applyNumberFormat="1" applyFont="1" applyFill="1" applyBorder="1" applyAlignment="1">
      <alignment horizontal="center" vertical="center" wrapText="1"/>
    </xf>
    <xf numFmtId="1" fontId="90" fillId="0" borderId="14" xfId="6" applyNumberFormat="1" applyFont="1" applyBorder="1" applyAlignment="1">
      <alignment horizontal="center" vertical="center"/>
    </xf>
    <xf numFmtId="1" fontId="30" fillId="9" borderId="14" xfId="6" applyNumberFormat="1" applyFont="1" applyFill="1" applyBorder="1" applyAlignment="1">
      <alignment horizontal="center" vertical="center" wrapText="1"/>
    </xf>
    <xf numFmtId="1" fontId="90" fillId="0" borderId="31" xfId="6" applyNumberFormat="1" applyFont="1" applyBorder="1" applyAlignment="1">
      <alignment horizontal="center" vertical="center"/>
    </xf>
    <xf numFmtId="0" fontId="12" fillId="0" borderId="14" xfId="6" applyFont="1" applyBorder="1" applyAlignment="1">
      <alignment horizontal="center"/>
    </xf>
    <xf numFmtId="1" fontId="90" fillId="0" borderId="14" xfId="11" applyNumberFormat="1" applyFont="1" applyBorder="1" applyAlignment="1">
      <alignment horizontal="center" vertical="center" shrinkToFit="1"/>
    </xf>
    <xf numFmtId="0" fontId="53" fillId="0" borderId="28" xfId="3" applyFont="1" applyBorder="1" applyAlignment="1">
      <alignment horizontal="center" vertical="center"/>
    </xf>
    <xf numFmtId="0" fontId="12" fillId="0" borderId="28" xfId="6" applyFont="1" applyBorder="1" applyAlignment="1">
      <alignment horizontal="center"/>
    </xf>
    <xf numFmtId="0" fontId="12" fillId="0" borderId="30" xfId="6" applyFont="1" applyBorder="1" applyAlignment="1">
      <alignment horizontal="center"/>
    </xf>
    <xf numFmtId="0" fontId="53" fillId="16" borderId="32" xfId="3" applyFont="1" applyFill="1" applyBorder="1" applyAlignment="1">
      <alignment horizontal="center" vertical="center"/>
    </xf>
    <xf numFmtId="1" fontId="32" fillId="16" borderId="34" xfId="4" applyNumberFormat="1" applyFont="1" applyFill="1" applyBorder="1" applyAlignment="1">
      <alignment horizontal="center" vertical="center"/>
    </xf>
    <xf numFmtId="0" fontId="29" fillId="0" borderId="17" xfId="3" applyFont="1" applyBorder="1" applyAlignment="1">
      <alignment horizontal="center" vertical="center"/>
    </xf>
    <xf numFmtId="0" fontId="27" fillId="5" borderId="22" xfId="3" applyFont="1" applyFill="1" applyBorder="1" applyAlignment="1">
      <alignment horizontal="center" vertical="center"/>
    </xf>
    <xf numFmtId="0" fontId="21" fillId="16" borderId="0" xfId="6" applyFont="1" applyFill="1"/>
    <xf numFmtId="0" fontId="53" fillId="0" borderId="32" xfId="3" applyFont="1" applyBorder="1" applyAlignment="1">
      <alignment horizontal="center" vertical="center"/>
    </xf>
    <xf numFmtId="0" fontId="21" fillId="0" borderId="0" xfId="14" applyFont="1"/>
    <xf numFmtId="0" fontId="21" fillId="9" borderId="0" xfId="14" applyFont="1" applyFill="1" applyAlignment="1">
      <alignment horizontal="center" vertical="center"/>
    </xf>
    <xf numFmtId="0" fontId="26" fillId="9" borderId="0" xfId="14" applyFont="1" applyFill="1" applyAlignment="1">
      <alignment horizontal="center"/>
    </xf>
    <xf numFmtId="0" fontId="26" fillId="9" borderId="0" xfId="14" applyFont="1" applyFill="1"/>
    <xf numFmtId="0" fontId="21" fillId="16" borderId="0" xfId="14" applyFont="1" applyFill="1"/>
    <xf numFmtId="0" fontId="21" fillId="9" borderId="0" xfId="14" applyFont="1" applyFill="1"/>
    <xf numFmtId="0" fontId="11" fillId="9" borderId="0" xfId="14" applyFill="1"/>
    <xf numFmtId="0" fontId="104" fillId="9" borderId="0" xfId="14" applyFont="1" applyFill="1" applyAlignment="1">
      <alignment horizontal="left" vertical="top"/>
    </xf>
    <xf numFmtId="1" fontId="102" fillId="0" borderId="31" xfId="14" applyNumberFormat="1" applyFont="1" applyBorder="1" applyAlignment="1">
      <alignment horizontal="center" vertical="center" shrinkToFit="1"/>
    </xf>
    <xf numFmtId="0" fontId="32" fillId="24" borderId="14" xfId="14" applyFont="1" applyFill="1" applyBorder="1" applyAlignment="1">
      <alignment horizontal="center" vertical="center" wrapText="1"/>
    </xf>
    <xf numFmtId="0" fontId="32" fillId="24" borderId="32" xfId="14" applyFont="1" applyFill="1" applyBorder="1" applyAlignment="1">
      <alignment horizontal="center" vertical="center" wrapText="1"/>
    </xf>
    <xf numFmtId="1" fontId="102" fillId="0" borderId="34" xfId="14" applyNumberFormat="1" applyFont="1" applyBorder="1" applyAlignment="1">
      <alignment horizontal="center" vertical="center" shrinkToFit="1"/>
    </xf>
    <xf numFmtId="1" fontId="11" fillId="0" borderId="31" xfId="14" applyNumberFormat="1" applyBorder="1" applyAlignment="1">
      <alignment horizontal="center" vertical="center"/>
    </xf>
    <xf numFmtId="0" fontId="32" fillId="9" borderId="14" xfId="14" applyFont="1" applyFill="1" applyBorder="1" applyAlignment="1">
      <alignment horizontal="center" vertical="center" wrapText="1"/>
    </xf>
    <xf numFmtId="0" fontId="29" fillId="17" borderId="14" xfId="3" applyFont="1" applyFill="1" applyBorder="1" applyAlignment="1">
      <alignment horizontal="center" vertical="center" wrapText="1"/>
    </xf>
    <xf numFmtId="1" fontId="41" fillId="0" borderId="34" xfId="6" applyNumberFormat="1" applyFont="1" applyBorder="1" applyAlignment="1">
      <alignment horizontal="center" vertical="center" shrinkToFit="1"/>
    </xf>
    <xf numFmtId="0" fontId="29" fillId="17" borderId="32" xfId="3" applyFont="1" applyFill="1" applyBorder="1" applyAlignment="1">
      <alignment horizontal="center" vertical="center" wrapText="1"/>
    </xf>
    <xf numFmtId="3" fontId="41" fillId="0" borderId="34" xfId="6" applyNumberFormat="1" applyFont="1" applyBorder="1" applyAlignment="1">
      <alignment horizontal="center" vertical="center" shrinkToFit="1"/>
    </xf>
    <xf numFmtId="0" fontId="29" fillId="0" borderId="17" xfId="3" applyFont="1" applyBorder="1" applyAlignment="1">
      <alignment horizontal="center" vertical="center" wrapText="1"/>
    </xf>
    <xf numFmtId="1" fontId="41" fillId="0" borderId="17" xfId="6" applyNumberFormat="1" applyFont="1" applyBorder="1" applyAlignment="1">
      <alignment horizontal="center" vertical="center" shrinkToFit="1"/>
    </xf>
    <xf numFmtId="1" fontId="41" fillId="0" borderId="39" xfId="6" applyNumberFormat="1" applyFont="1" applyBorder="1" applyAlignment="1">
      <alignment horizontal="center" vertical="center" shrinkToFit="1"/>
    </xf>
    <xf numFmtId="3" fontId="41" fillId="0" borderId="17" xfId="6" applyNumberFormat="1" applyFont="1" applyBorder="1" applyAlignment="1">
      <alignment horizontal="center" vertical="center" shrinkToFit="1"/>
    </xf>
    <xf numFmtId="3" fontId="41" fillId="0" borderId="39" xfId="6" applyNumberFormat="1" applyFont="1" applyBorder="1" applyAlignment="1">
      <alignment horizontal="center" vertical="center" shrinkToFit="1"/>
    </xf>
    <xf numFmtId="0" fontId="29" fillId="17" borderId="17" xfId="3" applyFont="1" applyFill="1" applyBorder="1" applyAlignment="1">
      <alignment horizontal="center" vertical="center" wrapText="1"/>
    </xf>
    <xf numFmtId="1" fontId="32" fillId="16" borderId="14" xfId="4" applyNumberFormat="1" applyFont="1" applyFill="1" applyBorder="1" applyAlignment="1">
      <alignment horizontal="center" vertical="center"/>
    </xf>
    <xf numFmtId="1" fontId="32" fillId="16" borderId="32" xfId="4" applyNumberFormat="1" applyFont="1" applyFill="1" applyBorder="1" applyAlignment="1">
      <alignment horizontal="center" vertical="center"/>
    </xf>
    <xf numFmtId="0" fontId="21" fillId="0" borderId="0" xfId="6" applyFont="1" applyAlignment="1">
      <alignment vertical="center"/>
    </xf>
    <xf numFmtId="0" fontId="21" fillId="0" borderId="0" xfId="15" applyFont="1"/>
    <xf numFmtId="0" fontId="21" fillId="9" borderId="41" xfId="15" applyFont="1" applyFill="1" applyBorder="1" applyAlignment="1">
      <alignment horizontal="center" vertical="center"/>
    </xf>
    <xf numFmtId="0" fontId="21" fillId="9" borderId="0" xfId="15" applyFont="1" applyFill="1" applyAlignment="1">
      <alignment horizontal="center" vertical="center"/>
    </xf>
    <xf numFmtId="0" fontId="21" fillId="9" borderId="56" xfId="15" applyFont="1" applyFill="1" applyBorder="1" applyAlignment="1">
      <alignment horizontal="center" vertical="center"/>
    </xf>
    <xf numFmtId="0" fontId="26" fillId="9" borderId="41" xfId="15" applyFont="1" applyFill="1" applyBorder="1" applyAlignment="1">
      <alignment horizontal="center"/>
    </xf>
    <xf numFmtId="0" fontId="26" fillId="9" borderId="0" xfId="15" applyFont="1" applyFill="1" applyAlignment="1">
      <alignment horizontal="center"/>
    </xf>
    <xf numFmtId="0" fontId="26" fillId="9" borderId="0" xfId="15" applyFont="1" applyFill="1"/>
    <xf numFmtId="0" fontId="26" fillId="9" borderId="56" xfId="15" applyFont="1" applyFill="1" applyBorder="1" applyAlignment="1">
      <alignment horizontal="center"/>
    </xf>
    <xf numFmtId="0" fontId="21" fillId="9" borderId="41" xfId="15" applyFont="1" applyFill="1" applyBorder="1"/>
    <xf numFmtId="0" fontId="21" fillId="9" borderId="0" xfId="15" applyFont="1" applyFill="1"/>
    <xf numFmtId="0" fontId="21" fillId="9" borderId="56" xfId="15" applyFont="1" applyFill="1" applyBorder="1"/>
    <xf numFmtId="0" fontId="10" fillId="9" borderId="0" xfId="15" applyFill="1"/>
    <xf numFmtId="0" fontId="10" fillId="9" borderId="56" xfId="15" applyFill="1" applyBorder="1"/>
    <xf numFmtId="0" fontId="21" fillId="7" borderId="14" xfId="15" applyFont="1" applyFill="1" applyBorder="1" applyAlignment="1">
      <alignment horizontal="center"/>
    </xf>
    <xf numFmtId="1" fontId="10" fillId="19" borderId="19" xfId="15" applyNumberFormat="1" applyFill="1" applyBorder="1" applyAlignment="1">
      <alignment horizontal="center"/>
    </xf>
    <xf numFmtId="3" fontId="41" fillId="0" borderId="31" xfId="15" applyNumberFormat="1" applyFont="1" applyBorder="1" applyAlignment="1">
      <alignment horizontal="center" vertical="top" shrinkToFit="1"/>
    </xf>
    <xf numFmtId="3" fontId="41" fillId="0" borderId="31" xfId="15" applyNumberFormat="1" applyFont="1" applyBorder="1" applyAlignment="1">
      <alignment horizontal="center" vertical="center" shrinkToFit="1"/>
    </xf>
    <xf numFmtId="3" fontId="41" fillId="0" borderId="58" xfId="15" applyNumberFormat="1" applyFont="1" applyBorder="1" applyAlignment="1">
      <alignment horizontal="center" vertical="top" shrinkToFit="1"/>
    </xf>
    <xf numFmtId="1" fontId="10" fillId="19" borderId="12" xfId="15" applyNumberFormat="1" applyFill="1" applyBorder="1" applyAlignment="1">
      <alignment horizontal="center"/>
    </xf>
    <xf numFmtId="1" fontId="41" fillId="0" borderId="31" xfId="15" applyNumberFormat="1" applyFont="1" applyBorder="1" applyAlignment="1">
      <alignment horizontal="center" vertical="top" shrinkToFit="1"/>
    </xf>
    <xf numFmtId="0" fontId="21" fillId="7" borderId="32" xfId="15" applyFont="1" applyFill="1" applyBorder="1" applyAlignment="1">
      <alignment horizontal="center"/>
    </xf>
    <xf numFmtId="1" fontId="10" fillId="19" borderId="33" xfId="15" applyNumberFormat="1" applyFill="1" applyBorder="1" applyAlignment="1">
      <alignment horizontal="center"/>
    </xf>
    <xf numFmtId="1" fontId="41" fillId="0" borderId="34" xfId="15" applyNumberFormat="1" applyFont="1" applyBorder="1" applyAlignment="1">
      <alignment horizontal="center" vertical="top" shrinkToFit="1"/>
    </xf>
    <xf numFmtId="0" fontId="21" fillId="17" borderId="0" xfId="15" applyFont="1" applyFill="1"/>
    <xf numFmtId="0" fontId="21" fillId="21" borderId="14" xfId="15" applyFont="1" applyFill="1" applyBorder="1" applyAlignment="1">
      <alignment horizontal="center"/>
    </xf>
    <xf numFmtId="1" fontId="10" fillId="19" borderId="19" xfId="15" applyNumberFormat="1" applyFill="1" applyBorder="1" applyAlignment="1">
      <alignment horizontal="center" vertical="center"/>
    </xf>
    <xf numFmtId="3" fontId="41" fillId="0" borderId="58" xfId="15" applyNumberFormat="1" applyFont="1" applyBorder="1" applyAlignment="1">
      <alignment horizontal="center" vertical="center" shrinkToFit="1"/>
    </xf>
    <xf numFmtId="1" fontId="41" fillId="0" borderId="31" xfId="15" applyNumberFormat="1" applyFont="1" applyBorder="1" applyAlignment="1">
      <alignment horizontal="center" vertical="center" shrinkToFit="1"/>
    </xf>
    <xf numFmtId="0" fontId="21" fillId="0" borderId="41" xfId="15" applyFont="1" applyBorder="1"/>
    <xf numFmtId="0" fontId="21" fillId="0" borderId="56" xfId="15" applyFont="1" applyBorder="1"/>
    <xf numFmtId="0" fontId="21" fillId="17" borderId="41" xfId="15" applyFont="1" applyFill="1" applyBorder="1"/>
    <xf numFmtId="0" fontId="21" fillId="0" borderId="64" xfId="15" applyFont="1" applyBorder="1"/>
    <xf numFmtId="0" fontId="21" fillId="0" borderId="66" xfId="15" applyFont="1" applyBorder="1"/>
    <xf numFmtId="0" fontId="106" fillId="0" borderId="0" xfId="17" applyFont="1"/>
    <xf numFmtId="0" fontId="106" fillId="0" borderId="0" xfId="17" applyFont="1" applyAlignment="1">
      <alignment horizontal="center"/>
    </xf>
    <xf numFmtId="0" fontId="111" fillId="9" borderId="20" xfId="17" applyFont="1" applyFill="1" applyBorder="1" applyAlignment="1">
      <alignment vertical="center"/>
    </xf>
    <xf numFmtId="0" fontId="111" fillId="9" borderId="21" xfId="17" applyFont="1" applyFill="1" applyBorder="1" applyAlignment="1">
      <alignment vertical="center"/>
    </xf>
    <xf numFmtId="0" fontId="111" fillId="9" borderId="22" xfId="17" applyFont="1" applyFill="1" applyBorder="1" applyAlignment="1">
      <alignment vertical="center"/>
    </xf>
    <xf numFmtId="0" fontId="106" fillId="9" borderId="41" xfId="17" applyFont="1" applyFill="1" applyBorder="1" applyAlignment="1">
      <alignment vertical="center"/>
    </xf>
    <xf numFmtId="0" fontId="106" fillId="9" borderId="0" xfId="17" applyFont="1" applyFill="1" applyAlignment="1">
      <alignment vertical="center"/>
    </xf>
    <xf numFmtId="0" fontId="106" fillId="9" borderId="56" xfId="17" applyFont="1" applyFill="1" applyBorder="1" applyAlignment="1">
      <alignment vertical="center"/>
    </xf>
    <xf numFmtId="0" fontId="112" fillId="9" borderId="41" xfId="17" applyFont="1" applyFill="1" applyBorder="1" applyAlignment="1">
      <alignment vertical="center"/>
    </xf>
    <xf numFmtId="0" fontId="112" fillId="9" borderId="0" xfId="17" applyFont="1" applyFill="1" applyAlignment="1">
      <alignment vertical="center"/>
    </xf>
    <xf numFmtId="0" fontId="112" fillId="9" borderId="56" xfId="17" applyFont="1" applyFill="1" applyBorder="1" applyAlignment="1">
      <alignment vertical="center"/>
    </xf>
    <xf numFmtId="0" fontId="113" fillId="9" borderId="41" xfId="17" applyFont="1" applyFill="1" applyBorder="1" applyAlignment="1">
      <alignment horizontal="center" vertical="center"/>
    </xf>
    <xf numFmtId="0" fontId="113" fillId="9" borderId="0" xfId="17" applyFont="1" applyFill="1" applyAlignment="1">
      <alignment horizontal="center" vertical="center"/>
    </xf>
    <xf numFmtId="0" fontId="113" fillId="9" borderId="56" xfId="17" applyFont="1" applyFill="1" applyBorder="1" applyAlignment="1">
      <alignment horizontal="center" vertical="center"/>
    </xf>
    <xf numFmtId="0" fontId="106" fillId="9" borderId="41" xfId="17" applyFont="1" applyFill="1" applyBorder="1"/>
    <xf numFmtId="0" fontId="106" fillId="9" borderId="0" xfId="17" applyFont="1" applyFill="1"/>
    <xf numFmtId="0" fontId="106" fillId="9" borderId="56" xfId="17" applyFont="1" applyFill="1" applyBorder="1"/>
    <xf numFmtId="0" fontId="106" fillId="9" borderId="57" xfId="17" applyFont="1" applyFill="1" applyBorder="1"/>
    <xf numFmtId="0" fontId="106" fillId="9" borderId="64" xfId="17" applyFont="1" applyFill="1" applyBorder="1"/>
    <xf numFmtId="0" fontId="106" fillId="9" borderId="66" xfId="17" applyFont="1" applyFill="1" applyBorder="1"/>
    <xf numFmtId="0" fontId="117" fillId="0" borderId="14" xfId="18" applyFont="1" applyBorder="1" applyAlignment="1">
      <alignment horizontal="center" vertical="center"/>
    </xf>
    <xf numFmtId="0" fontId="117" fillId="7" borderId="14" xfId="18" applyFont="1" applyFill="1" applyBorder="1" applyAlignment="1">
      <alignment horizontal="center" vertical="center"/>
    </xf>
    <xf numFmtId="0" fontId="117" fillId="19" borderId="14" xfId="18" applyFont="1" applyFill="1" applyBorder="1" applyAlignment="1">
      <alignment horizontal="center" vertical="center"/>
    </xf>
    <xf numFmtId="0" fontId="117" fillId="0" borderId="14" xfId="18" applyFont="1" applyBorder="1" applyAlignment="1">
      <alignment horizontal="center" vertical="center" wrapText="1"/>
    </xf>
    <xf numFmtId="0" fontId="117" fillId="0" borderId="32" xfId="18" applyFont="1" applyBorder="1" applyAlignment="1">
      <alignment horizontal="center" vertical="center"/>
    </xf>
    <xf numFmtId="0" fontId="119" fillId="9" borderId="14" xfId="17" applyFont="1" applyFill="1" applyBorder="1" applyAlignment="1">
      <alignment horizontal="center"/>
    </xf>
    <xf numFmtId="0" fontId="119" fillId="9" borderId="14" xfId="17" applyFont="1" applyFill="1" applyBorder="1" applyAlignment="1">
      <alignment horizontal="center" vertical="center"/>
    </xf>
    <xf numFmtId="0" fontId="119" fillId="9" borderId="32" xfId="17" applyFont="1" applyFill="1" applyBorder="1" applyAlignment="1">
      <alignment horizontal="center"/>
    </xf>
    <xf numFmtId="0" fontId="117" fillId="19" borderId="32" xfId="18" applyFont="1" applyFill="1" applyBorder="1" applyAlignment="1">
      <alignment horizontal="center" vertical="center"/>
    </xf>
    <xf numFmtId="0" fontId="122" fillId="9" borderId="17" xfId="17" applyFont="1" applyFill="1" applyBorder="1" applyAlignment="1">
      <alignment horizontal="center" vertical="center"/>
    </xf>
    <xf numFmtId="3" fontId="114" fillId="26" borderId="31" xfId="18" applyNumberFormat="1" applyFill="1" applyBorder="1" applyAlignment="1">
      <alignment horizontal="center" vertical="center"/>
    </xf>
    <xf numFmtId="0" fontId="122" fillId="9" borderId="14" xfId="17" applyFont="1" applyFill="1" applyBorder="1" applyAlignment="1">
      <alignment horizontal="center" vertical="center"/>
    </xf>
    <xf numFmtId="0" fontId="122" fillId="9" borderId="32" xfId="17" applyFont="1" applyFill="1" applyBorder="1" applyAlignment="1">
      <alignment horizontal="center" vertical="center"/>
    </xf>
    <xf numFmtId="0" fontId="125" fillId="28" borderId="20" xfId="19" applyFont="1" applyFill="1" applyBorder="1" applyAlignment="1">
      <alignment vertical="center" wrapText="1"/>
    </xf>
    <xf numFmtId="0" fontId="125" fillId="28" borderId="21" xfId="19" applyFont="1" applyFill="1" applyBorder="1" applyAlignment="1">
      <alignment vertical="center" wrapText="1"/>
    </xf>
    <xf numFmtId="0" fontId="125" fillId="28" borderId="22" xfId="19" applyFont="1" applyFill="1" applyBorder="1" applyAlignment="1">
      <alignment vertical="center" wrapText="1"/>
    </xf>
    <xf numFmtId="0" fontId="125" fillId="28" borderId="41" xfId="19" applyFont="1" applyFill="1" applyBorder="1" applyAlignment="1">
      <alignment vertical="center" wrapText="1"/>
    </xf>
    <xf numFmtId="0" fontId="125" fillId="28" borderId="0" xfId="19" applyFont="1" applyFill="1" applyAlignment="1">
      <alignment vertical="center" wrapText="1"/>
    </xf>
    <xf numFmtId="0" fontId="125" fillId="28" borderId="56" xfId="19" applyFont="1" applyFill="1" applyBorder="1" applyAlignment="1">
      <alignment vertical="center" wrapText="1"/>
    </xf>
    <xf numFmtId="0" fontId="125" fillId="28" borderId="57" xfId="19" applyFont="1" applyFill="1" applyBorder="1" applyAlignment="1">
      <alignment vertical="center" wrapText="1"/>
    </xf>
    <xf numFmtId="0" fontId="125" fillId="28" borderId="64" xfId="19" applyFont="1" applyFill="1" applyBorder="1" applyAlignment="1">
      <alignment vertical="center" wrapText="1"/>
    </xf>
    <xf numFmtId="0" fontId="125" fillId="28" borderId="66" xfId="19" applyFont="1" applyFill="1" applyBorder="1" applyAlignment="1">
      <alignment vertical="center" wrapText="1"/>
    </xf>
    <xf numFmtId="0" fontId="117" fillId="0" borderId="10" xfId="18" applyFont="1" applyBorder="1" applyAlignment="1">
      <alignment horizontal="center" vertical="center"/>
    </xf>
    <xf numFmtId="0" fontId="117" fillId="0" borderId="10" xfId="18" applyFont="1" applyBorder="1" applyAlignment="1">
      <alignment horizontal="center" vertical="center" wrapText="1"/>
    </xf>
    <xf numFmtId="0" fontId="117" fillId="19" borderId="10" xfId="18" applyFont="1" applyFill="1" applyBorder="1" applyAlignment="1">
      <alignment horizontal="center" vertical="center"/>
    </xf>
    <xf numFmtId="0" fontId="117" fillId="0" borderId="17" xfId="18" applyFont="1" applyBorder="1" applyAlignment="1">
      <alignment horizontal="center" vertical="center"/>
    </xf>
    <xf numFmtId="0" fontId="119" fillId="9" borderId="17" xfId="17" applyFont="1" applyFill="1" applyBorder="1" applyAlignment="1">
      <alignment horizontal="center"/>
    </xf>
    <xf numFmtId="0" fontId="119" fillId="9" borderId="17" xfId="17" applyFont="1" applyFill="1" applyBorder="1" applyAlignment="1">
      <alignment horizontal="center" vertical="center"/>
    </xf>
    <xf numFmtId="0" fontId="117" fillId="19" borderId="17" xfId="18" applyFont="1" applyFill="1" applyBorder="1" applyAlignment="1">
      <alignment horizontal="center" vertical="center"/>
    </xf>
    <xf numFmtId="1" fontId="106" fillId="0" borderId="0" xfId="17" applyNumberFormat="1" applyFont="1"/>
    <xf numFmtId="0" fontId="119" fillId="9" borderId="10" xfId="17" applyFont="1" applyFill="1" applyBorder="1" applyAlignment="1">
      <alignment horizontal="center"/>
    </xf>
    <xf numFmtId="0" fontId="112" fillId="28" borderId="41" xfId="19" applyFont="1" applyFill="1" applyBorder="1" applyAlignment="1">
      <alignment vertical="center" wrapText="1"/>
    </xf>
    <xf numFmtId="0" fontId="111" fillId="9" borderId="70" xfId="17" applyFont="1" applyFill="1" applyBorder="1" applyAlignment="1">
      <alignment vertical="center"/>
    </xf>
    <xf numFmtId="3" fontId="106" fillId="0" borderId="0" xfId="17" applyNumberFormat="1" applyFont="1"/>
    <xf numFmtId="0" fontId="117" fillId="0" borderId="28" xfId="18" applyFont="1" applyBorder="1" applyAlignment="1">
      <alignment horizontal="center" vertical="center"/>
    </xf>
    <xf numFmtId="0" fontId="119" fillId="9" borderId="28" xfId="17" applyFont="1" applyFill="1" applyBorder="1" applyAlignment="1">
      <alignment horizontal="center" vertical="center"/>
    </xf>
    <xf numFmtId="0" fontId="117" fillId="19" borderId="28" xfId="18" applyFont="1" applyFill="1" applyBorder="1" applyAlignment="1">
      <alignment horizontal="center" vertical="center"/>
    </xf>
    <xf numFmtId="0" fontId="122" fillId="0" borderId="17" xfId="17" applyFont="1" applyBorder="1" applyAlignment="1">
      <alignment horizontal="center" vertical="center"/>
    </xf>
    <xf numFmtId="0" fontId="122" fillId="9" borderId="10" xfId="17" applyFont="1" applyFill="1" applyBorder="1" applyAlignment="1">
      <alignment horizontal="center" vertical="center"/>
    </xf>
    <xf numFmtId="0" fontId="111" fillId="9" borderId="71" xfId="17" applyFont="1" applyFill="1" applyBorder="1" applyAlignment="1">
      <alignment vertical="center"/>
    </xf>
    <xf numFmtId="0" fontId="117" fillId="19" borderId="16" xfId="18" applyFont="1" applyFill="1" applyBorder="1" applyAlignment="1">
      <alignment horizontal="center" vertical="center"/>
    </xf>
    <xf numFmtId="0" fontId="117" fillId="19" borderId="12" xfId="18" applyFont="1" applyFill="1" applyBorder="1" applyAlignment="1">
      <alignment horizontal="center" vertical="center"/>
    </xf>
    <xf numFmtId="0" fontId="117" fillId="19" borderId="4" xfId="18" applyFont="1" applyFill="1" applyBorder="1" applyAlignment="1">
      <alignment horizontal="center" vertical="center"/>
    </xf>
    <xf numFmtId="0" fontId="10" fillId="0" borderId="0" xfId="15"/>
    <xf numFmtId="0" fontId="10" fillId="0" borderId="0" xfId="15" applyAlignment="1">
      <alignment horizontal="center" vertical="center"/>
    </xf>
    <xf numFmtId="0" fontId="40" fillId="0" borderId="49" xfId="15" applyFont="1" applyBorder="1" applyAlignment="1">
      <alignment horizontal="center" vertical="center"/>
    </xf>
    <xf numFmtId="0" fontId="40" fillId="0" borderId="17" xfId="15" applyFont="1" applyBorder="1" applyAlignment="1">
      <alignment horizontal="left" vertical="center"/>
    </xf>
    <xf numFmtId="0" fontId="40" fillId="0" borderId="17" xfId="15" applyFont="1" applyBorder="1" applyAlignment="1">
      <alignment horizontal="center" vertical="center"/>
    </xf>
    <xf numFmtId="0" fontId="40" fillId="0" borderId="39" xfId="15" applyFont="1" applyBorder="1" applyAlignment="1">
      <alignment horizontal="left" vertical="center"/>
    </xf>
    <xf numFmtId="0" fontId="40" fillId="0" borderId="39" xfId="15" applyFont="1" applyBorder="1" applyAlignment="1">
      <alignment horizontal="center"/>
    </xf>
    <xf numFmtId="0" fontId="40" fillId="0" borderId="40" xfId="15" applyFont="1" applyBorder="1" applyAlignment="1">
      <alignment horizontal="center" vertical="center"/>
    </xf>
    <xf numFmtId="0" fontId="40" fillId="0" borderId="14" xfId="15" applyFont="1" applyBorder="1" applyAlignment="1">
      <alignment horizontal="left" vertical="center" wrapText="1"/>
    </xf>
    <xf numFmtId="0" fontId="40" fillId="0" borderId="14" xfId="15" applyFont="1" applyBorder="1" applyAlignment="1">
      <alignment horizontal="center" vertical="center"/>
    </xf>
    <xf numFmtId="0" fontId="40" fillId="0" borderId="31" xfId="15" applyFont="1" applyBorder="1" applyAlignment="1">
      <alignment horizontal="left" vertical="center"/>
    </xf>
    <xf numFmtId="0" fontId="40" fillId="0" borderId="14" xfId="15" applyFont="1" applyBorder="1" applyAlignment="1">
      <alignment horizontal="left" vertical="center"/>
    </xf>
    <xf numFmtId="0" fontId="40" fillId="0" borderId="31" xfId="15" applyFont="1" applyBorder="1" applyAlignment="1">
      <alignment horizontal="left" vertical="center" wrapText="1"/>
    </xf>
    <xf numFmtId="0" fontId="129" fillId="0" borderId="31" xfId="15" applyFont="1" applyBorder="1" applyAlignment="1">
      <alignment horizontal="center" vertical="center" wrapText="1"/>
    </xf>
    <xf numFmtId="0" fontId="10" fillId="0" borderId="0" xfId="15" applyAlignment="1">
      <alignment horizontal="left"/>
    </xf>
    <xf numFmtId="0" fontId="40" fillId="16" borderId="40" xfId="15" applyFont="1" applyFill="1" applyBorder="1" applyAlignment="1">
      <alignment horizontal="center" vertical="center" wrapText="1"/>
    </xf>
    <xf numFmtId="0" fontId="40" fillId="0" borderId="14" xfId="15" applyFont="1" applyBorder="1" applyAlignment="1">
      <alignment horizontal="center" vertical="center" wrapText="1"/>
    </xf>
    <xf numFmtId="0" fontId="129" fillId="0" borderId="31" xfId="15" applyFont="1" applyBorder="1" applyAlignment="1">
      <alignment horizontal="center" wrapText="1"/>
    </xf>
    <xf numFmtId="0" fontId="40" fillId="0" borderId="31" xfId="15" applyFont="1" applyBorder="1" applyAlignment="1">
      <alignment horizontal="center" vertical="center"/>
    </xf>
    <xf numFmtId="0" fontId="10" fillId="0" borderId="0" xfId="15" applyAlignment="1">
      <alignment wrapText="1"/>
    </xf>
    <xf numFmtId="0" fontId="10" fillId="0" borderId="0" xfId="15" applyAlignment="1">
      <alignment vertical="center" wrapText="1"/>
    </xf>
    <xf numFmtId="0" fontId="10" fillId="0" borderId="0" xfId="15" applyAlignment="1">
      <alignment vertical="center"/>
    </xf>
    <xf numFmtId="0" fontId="131" fillId="29" borderId="44" xfId="15" applyFont="1" applyFill="1" applyBorder="1" applyAlignment="1">
      <alignment horizontal="center" vertical="center"/>
    </xf>
    <xf numFmtId="0" fontId="131" fillId="29" borderId="34" xfId="15" applyFont="1" applyFill="1" applyBorder="1" applyAlignment="1">
      <alignment horizontal="center" vertical="center"/>
    </xf>
    <xf numFmtId="0" fontId="10" fillId="0" borderId="0" xfId="22" applyAlignment="1">
      <alignment horizontal="center"/>
    </xf>
    <xf numFmtId="0" fontId="10" fillId="0" borderId="0" xfId="22"/>
    <xf numFmtId="0" fontId="133" fillId="30" borderId="15" xfId="22" applyFont="1" applyFill="1" applyBorder="1" applyAlignment="1">
      <alignment horizontal="center" vertical="center" wrapText="1"/>
    </xf>
    <xf numFmtId="3" fontId="51" fillId="30" borderId="17" xfId="22" applyNumberFormat="1" applyFont="1" applyFill="1" applyBorder="1" applyAlignment="1">
      <alignment horizontal="center" vertical="center" wrapText="1"/>
    </xf>
    <xf numFmtId="3" fontId="51" fillId="30" borderId="14" xfId="22" applyNumberFormat="1" applyFont="1" applyFill="1" applyBorder="1" applyAlignment="1">
      <alignment horizontal="center" vertical="center" wrapText="1"/>
    </xf>
    <xf numFmtId="0" fontId="134" fillId="9" borderId="14" xfId="22" applyFont="1" applyFill="1" applyBorder="1" applyAlignment="1">
      <alignment horizontal="center" vertical="center" wrapText="1"/>
    </xf>
    <xf numFmtId="0" fontId="136" fillId="16" borderId="16" xfId="22" applyFont="1" applyFill="1" applyBorder="1" applyAlignment="1">
      <alignment vertical="center" wrapText="1"/>
    </xf>
    <xf numFmtId="0" fontId="134" fillId="9" borderId="12" xfId="22" applyFont="1" applyFill="1" applyBorder="1" applyAlignment="1">
      <alignment horizontal="center" vertical="center" wrapText="1"/>
    </xf>
    <xf numFmtId="0" fontId="136" fillId="16" borderId="14" xfId="22" applyFont="1" applyFill="1" applyBorder="1" applyAlignment="1">
      <alignment horizontal="center" vertical="center" wrapText="1"/>
    </xf>
    <xf numFmtId="0" fontId="10" fillId="16" borderId="14" xfId="22" applyFill="1" applyBorder="1"/>
    <xf numFmtId="0" fontId="135" fillId="9" borderId="12" xfId="22" applyFont="1" applyFill="1" applyBorder="1" applyAlignment="1">
      <alignment horizontal="center" vertical="center" wrapText="1"/>
    </xf>
    <xf numFmtId="0" fontId="137" fillId="9" borderId="14" xfId="22" applyFont="1" applyFill="1" applyBorder="1" applyAlignment="1">
      <alignment horizontal="center" vertical="center" wrapText="1"/>
    </xf>
    <xf numFmtId="0" fontId="132" fillId="16" borderId="14" xfId="22" applyFont="1" applyFill="1" applyBorder="1" applyAlignment="1">
      <alignment horizontal="center"/>
    </xf>
    <xf numFmtId="3" fontId="40" fillId="0" borderId="0" xfId="22" applyNumberFormat="1" applyFont="1" applyAlignment="1">
      <alignment horizontal="center" vertical="center"/>
    </xf>
    <xf numFmtId="0" fontId="132" fillId="0" borderId="0" xfId="22" applyFont="1" applyAlignment="1">
      <alignment vertical="center"/>
    </xf>
    <xf numFmtId="0" fontId="10" fillId="0" borderId="0" xfId="24" applyAlignment="1">
      <alignment horizontal="center"/>
    </xf>
    <xf numFmtId="0" fontId="10" fillId="0" borderId="0" xfId="24"/>
    <xf numFmtId="0" fontId="133" fillId="30" borderId="15" xfId="24" applyFont="1" applyFill="1" applyBorder="1" applyAlignment="1">
      <alignment horizontal="center" vertical="center" wrapText="1"/>
    </xf>
    <xf numFmtId="0" fontId="51" fillId="30" borderId="17" xfId="24" applyFont="1" applyFill="1" applyBorder="1" applyAlignment="1">
      <alignment horizontal="center" vertical="center" wrapText="1"/>
    </xf>
    <xf numFmtId="0" fontId="137" fillId="0" borderId="14" xfId="24" applyFont="1" applyBorder="1" applyAlignment="1">
      <alignment horizontal="center" vertical="center" wrapText="1"/>
    </xf>
    <xf numFmtId="0" fontId="10" fillId="0" borderId="2" xfId="24" applyBorder="1" applyAlignment="1">
      <alignment horizontal="center"/>
    </xf>
    <xf numFmtId="0" fontId="138" fillId="0" borderId="14" xfId="24" applyFont="1" applyBorder="1" applyAlignment="1">
      <alignment horizontal="center" vertical="center" wrapText="1"/>
    </xf>
    <xf numFmtId="0" fontId="134" fillId="9" borderId="14" xfId="24" applyFont="1" applyFill="1" applyBorder="1" applyAlignment="1">
      <alignment horizontal="center" vertical="center" wrapText="1"/>
    </xf>
    <xf numFmtId="0" fontId="136" fillId="0" borderId="16" xfId="24" applyFont="1" applyBorder="1" applyAlignment="1">
      <alignment vertical="center" wrapText="1"/>
    </xf>
    <xf numFmtId="0" fontId="135" fillId="9" borderId="12" xfId="24" applyFont="1" applyFill="1" applyBorder="1" applyAlignment="1">
      <alignment horizontal="center" vertical="center" wrapText="1"/>
    </xf>
    <xf numFmtId="0" fontId="136" fillId="0" borderId="14" xfId="24" applyFont="1" applyBorder="1" applyAlignment="1">
      <alignment horizontal="center" vertical="center" wrapText="1"/>
    </xf>
    <xf numFmtId="0" fontId="10" fillId="0" borderId="9" xfId="24" applyBorder="1"/>
    <xf numFmtId="0" fontId="140" fillId="0" borderId="14" xfId="24" applyFont="1" applyBorder="1" applyAlignment="1">
      <alignment horizontal="center" vertical="center" wrapText="1"/>
    </xf>
    <xf numFmtId="0" fontId="10" fillId="0" borderId="14" xfId="24" applyBorder="1" applyAlignment="1">
      <alignment horizontal="center"/>
    </xf>
    <xf numFmtId="0" fontId="134" fillId="9" borderId="12" xfId="24" applyFont="1" applyFill="1" applyBorder="1" applyAlignment="1">
      <alignment horizontal="center" vertical="center" wrapText="1"/>
    </xf>
    <xf numFmtId="0" fontId="134" fillId="0" borderId="14" xfId="24" applyFont="1" applyBorder="1" applyAlignment="1">
      <alignment horizontal="center" vertical="center" wrapText="1"/>
    </xf>
    <xf numFmtId="0" fontId="134" fillId="0" borderId="14" xfId="24" applyFont="1" applyBorder="1" applyAlignment="1">
      <alignment horizontal="center" vertical="center"/>
    </xf>
    <xf numFmtId="0" fontId="137" fillId="9" borderId="12" xfId="24" applyFont="1" applyFill="1" applyBorder="1" applyAlignment="1">
      <alignment horizontal="center" vertical="center" wrapText="1"/>
    </xf>
    <xf numFmtId="0" fontId="136" fillId="9" borderId="14" xfId="24" applyFont="1" applyFill="1" applyBorder="1" applyAlignment="1">
      <alignment vertical="center" wrapText="1"/>
    </xf>
    <xf numFmtId="0" fontId="132" fillId="0" borderId="14" xfId="24" applyFont="1" applyBorder="1" applyAlignment="1">
      <alignment horizontal="center"/>
    </xf>
    <xf numFmtId="0" fontId="137" fillId="9" borderId="14" xfId="24" applyFont="1" applyFill="1" applyBorder="1" applyAlignment="1">
      <alignment horizontal="center" vertical="center" wrapText="1"/>
    </xf>
    <xf numFmtId="0" fontId="136" fillId="0" borderId="2" xfId="24" applyFont="1" applyBorder="1" applyAlignment="1">
      <alignment vertical="center" wrapText="1"/>
    </xf>
    <xf numFmtId="0" fontId="136" fillId="0" borderId="17" xfId="24" applyFont="1" applyBorder="1" applyAlignment="1">
      <alignment vertical="center" wrapText="1"/>
    </xf>
    <xf numFmtId="0" fontId="10" fillId="0" borderId="14" xfId="24" applyBorder="1"/>
    <xf numFmtId="0" fontId="136" fillId="0" borderId="14" xfId="24" applyFont="1" applyBorder="1" applyAlignment="1">
      <alignment vertical="center" wrapText="1"/>
    </xf>
    <xf numFmtId="0" fontId="49" fillId="10" borderId="0" xfId="24" applyFont="1" applyFill="1" applyAlignment="1">
      <alignment horizontal="center" vertical="center"/>
    </xf>
    <xf numFmtId="0" fontId="132" fillId="0" borderId="0" xfId="24" applyFont="1" applyAlignment="1">
      <alignment vertical="center"/>
    </xf>
    <xf numFmtId="0" fontId="40" fillId="0" borderId="0" xfId="24" applyFont="1" applyAlignment="1">
      <alignment horizontal="center" vertical="center"/>
    </xf>
    <xf numFmtId="0" fontId="133" fillId="30" borderId="15" xfId="15" applyFont="1" applyFill="1" applyBorder="1" applyAlignment="1">
      <alignment horizontal="center" vertical="center" wrapText="1"/>
    </xf>
    <xf numFmtId="3" fontId="133" fillId="30" borderId="17" xfId="15" applyNumberFormat="1" applyFont="1" applyFill="1" applyBorder="1" applyAlignment="1">
      <alignment horizontal="center" vertical="center" wrapText="1"/>
    </xf>
    <xf numFmtId="0" fontId="49" fillId="0" borderId="14" xfId="15" applyFont="1" applyBorder="1" applyAlignment="1">
      <alignment horizontal="center" vertical="center" wrapText="1"/>
    </xf>
    <xf numFmtId="0" fontId="138" fillId="0" borderId="14" xfId="15" applyFont="1" applyBorder="1" applyAlignment="1">
      <alignment horizontal="center" vertical="center" wrapText="1"/>
    </xf>
    <xf numFmtId="0" fontId="136" fillId="0" borderId="16" xfId="15" applyFont="1" applyBorder="1" applyAlignment="1">
      <alignment horizontal="center" vertical="center" wrapText="1"/>
    </xf>
    <xf numFmtId="0" fontId="49" fillId="0" borderId="9" xfId="15" applyFont="1" applyBorder="1" applyAlignment="1">
      <alignment horizontal="center" vertical="center"/>
    </xf>
    <xf numFmtId="0" fontId="134" fillId="0" borderId="14" xfId="15" applyFont="1" applyBorder="1" applyAlignment="1">
      <alignment horizontal="center" vertical="center"/>
    </xf>
    <xf numFmtId="0" fontId="135" fillId="9" borderId="12" xfId="15" applyFont="1" applyFill="1" applyBorder="1" applyAlignment="1">
      <alignment horizontal="center" vertical="center" wrapText="1"/>
    </xf>
    <xf numFmtId="0" fontId="10" fillId="0" borderId="0" xfId="15" applyAlignment="1">
      <alignment horizontal="center"/>
    </xf>
    <xf numFmtId="0" fontId="132" fillId="0" borderId="0" xfId="15" applyFont="1" applyAlignment="1">
      <alignment vertical="center"/>
    </xf>
    <xf numFmtId="3" fontId="40" fillId="0" borderId="0" xfId="15" applyNumberFormat="1" applyFont="1" applyAlignment="1">
      <alignment horizontal="center" vertical="center"/>
    </xf>
    <xf numFmtId="0" fontId="145" fillId="0" borderId="0" xfId="26"/>
    <xf numFmtId="0" fontId="103" fillId="9" borderId="14" xfId="27" applyFont="1" applyFill="1" applyBorder="1" applyAlignment="1">
      <alignment horizontal="center" vertical="center"/>
    </xf>
    <xf numFmtId="0" fontId="35" fillId="9" borderId="14" xfId="26" applyFont="1" applyFill="1" applyBorder="1" applyAlignment="1">
      <alignment horizontal="center" vertical="center" wrapText="1"/>
    </xf>
    <xf numFmtId="0" fontId="153" fillId="9" borderId="14" xfId="26" applyFont="1" applyFill="1" applyBorder="1" applyAlignment="1">
      <alignment horizontal="center" vertical="center" wrapText="1"/>
    </xf>
    <xf numFmtId="167" fontId="155" fillId="0" borderId="14" xfId="28" applyNumberFormat="1" applyFont="1" applyBorder="1" applyAlignment="1">
      <alignment horizontal="center" vertical="center"/>
    </xf>
    <xf numFmtId="167" fontId="155" fillId="0" borderId="31" xfId="28" applyNumberFormat="1" applyFont="1" applyBorder="1" applyAlignment="1">
      <alignment horizontal="center" vertical="center"/>
    </xf>
    <xf numFmtId="0" fontId="156" fillId="0" borderId="14" xfId="26" applyFont="1" applyBorder="1" applyAlignment="1">
      <alignment horizontal="center" vertical="center" wrapText="1"/>
    </xf>
    <xf numFmtId="0" fontId="153" fillId="0" borderId="14" xfId="26" applyFont="1" applyBorder="1" applyAlignment="1">
      <alignment horizontal="center" vertical="center" wrapText="1"/>
    </xf>
    <xf numFmtId="0" fontId="146" fillId="0" borderId="14" xfId="26" applyFont="1" applyBorder="1" applyAlignment="1">
      <alignment horizontal="center" vertical="center" wrapText="1"/>
    </xf>
    <xf numFmtId="0" fontId="158" fillId="0" borderId="14" xfId="26" applyFont="1" applyBorder="1" applyAlignment="1">
      <alignment horizontal="center" vertical="center" wrapText="1"/>
    </xf>
    <xf numFmtId="0" fontId="159" fillId="0" borderId="14" xfId="26" applyFont="1" applyBorder="1" applyAlignment="1">
      <alignment horizontal="center" vertical="center" wrapText="1"/>
    </xf>
    <xf numFmtId="0" fontId="157" fillId="0" borderId="14" xfId="26" applyFont="1" applyBorder="1" applyAlignment="1">
      <alignment horizontal="center" vertical="center" wrapText="1"/>
    </xf>
    <xf numFmtId="0" fontId="152" fillId="0" borderId="14" xfId="26" applyFont="1" applyBorder="1" applyAlignment="1">
      <alignment horizontal="center" vertical="center" wrapText="1"/>
    </xf>
    <xf numFmtId="167" fontId="159" fillId="0" borderId="14" xfId="26" applyNumberFormat="1" applyFont="1" applyBorder="1" applyAlignment="1">
      <alignment horizontal="center" vertical="center"/>
    </xf>
    <xf numFmtId="0" fontId="158" fillId="9" borderId="14" xfId="26" applyFont="1" applyFill="1" applyBorder="1" applyAlignment="1">
      <alignment horizontal="center" vertical="center" wrapText="1"/>
    </xf>
    <xf numFmtId="0" fontId="150" fillId="9" borderId="40" xfId="26" applyFont="1" applyFill="1" applyBorder="1" applyAlignment="1">
      <alignment horizontal="center" vertical="center" wrapText="1"/>
    </xf>
    <xf numFmtId="0" fontId="145" fillId="0" borderId="14" xfId="26" applyBorder="1"/>
    <xf numFmtId="49" fontId="133" fillId="9" borderId="14" xfId="26" applyNumberFormat="1" applyFont="1" applyFill="1" applyBorder="1" applyAlignment="1">
      <alignment horizontal="center" vertical="center" wrapText="1"/>
    </xf>
    <xf numFmtId="49" fontId="158" fillId="9" borderId="14" xfId="26" applyNumberFormat="1" applyFont="1" applyFill="1" applyBorder="1" applyAlignment="1">
      <alignment horizontal="center" vertical="center" wrapText="1"/>
    </xf>
    <xf numFmtId="0" fontId="168" fillId="9" borderId="14" xfId="26" applyFont="1" applyFill="1" applyBorder="1" applyAlignment="1">
      <alignment horizontal="center" vertical="center" wrapText="1"/>
    </xf>
    <xf numFmtId="0" fontId="149" fillId="9" borderId="40" xfId="26" applyFont="1" applyFill="1" applyBorder="1" applyAlignment="1">
      <alignment horizontal="center" vertical="center" wrapText="1"/>
    </xf>
    <xf numFmtId="5" fontId="52" fillId="0" borderId="0" xfId="28" applyNumberFormat="1" applyFont="1" applyAlignment="1">
      <alignment horizontal="left" vertical="top"/>
    </xf>
    <xf numFmtId="0" fontId="146" fillId="0" borderId="32" xfId="26" applyFont="1" applyBorder="1" applyAlignment="1">
      <alignment horizontal="center" vertical="center" wrapText="1"/>
    </xf>
    <xf numFmtId="0" fontId="158" fillId="0" borderId="32" xfId="26" applyFont="1" applyBorder="1" applyAlignment="1">
      <alignment horizontal="center" vertical="center" wrapText="1"/>
    </xf>
    <xf numFmtId="167" fontId="155" fillId="0" borderId="32" xfId="28" applyNumberFormat="1" applyFont="1" applyBorder="1" applyAlignment="1">
      <alignment horizontal="center" vertical="center"/>
    </xf>
    <xf numFmtId="167" fontId="155" fillId="0" borderId="34" xfId="28" applyNumberFormat="1" applyFont="1" applyBorder="1" applyAlignment="1">
      <alignment horizontal="center" vertical="center"/>
    </xf>
    <xf numFmtId="0" fontId="148" fillId="0" borderId="0" xfId="26" applyFont="1"/>
    <xf numFmtId="167" fontId="145" fillId="0" borderId="0" xfId="26" applyNumberFormat="1" applyAlignment="1">
      <alignment horizontal="center" vertical="center"/>
    </xf>
    <xf numFmtId="0" fontId="19" fillId="9" borderId="0" xfId="2" applyFill="1"/>
    <xf numFmtId="0" fontId="150" fillId="33" borderId="59" xfId="27" applyFont="1" applyFill="1" applyBorder="1" applyAlignment="1">
      <alignment horizontal="center" vertical="center" wrapText="1"/>
    </xf>
    <xf numFmtId="0" fontId="150" fillId="33" borderId="75" xfId="27" applyFont="1" applyFill="1" applyBorder="1" applyAlignment="1">
      <alignment horizontal="center" vertical="center"/>
    </xf>
    <xf numFmtId="0" fontId="150" fillId="33" borderId="60" xfId="27" applyFont="1" applyFill="1" applyBorder="1" applyAlignment="1">
      <alignment horizontal="center" vertical="center" wrapText="1"/>
    </xf>
    <xf numFmtId="168" fontId="150" fillId="33" borderId="75" xfId="27" applyNumberFormat="1" applyFont="1" applyFill="1" applyBorder="1" applyAlignment="1">
      <alignment horizontal="center" vertical="center" wrapText="1"/>
    </xf>
    <xf numFmtId="168" fontId="150" fillId="33" borderId="61" xfId="27" applyNumberFormat="1" applyFont="1" applyFill="1" applyBorder="1" applyAlignment="1">
      <alignment horizontal="center" vertical="center" wrapText="1"/>
    </xf>
    <xf numFmtId="0" fontId="174" fillId="0" borderId="49" xfId="2" applyFont="1" applyBorder="1" applyAlignment="1">
      <alignment horizontal="left" vertical="center" wrapText="1"/>
    </xf>
    <xf numFmtId="0" fontId="175" fillId="0" borderId="17" xfId="2" applyFont="1" applyBorder="1" applyAlignment="1">
      <alignment horizontal="left" wrapText="1"/>
    </xf>
    <xf numFmtId="0" fontId="176" fillId="0" borderId="17" xfId="2" applyFont="1" applyBorder="1" applyAlignment="1">
      <alignment horizontal="center" vertical="center" wrapText="1"/>
    </xf>
    <xf numFmtId="167" fontId="174" fillId="0" borderId="17" xfId="2" applyNumberFormat="1" applyFont="1" applyBorder="1" applyAlignment="1">
      <alignment horizontal="center" vertical="center"/>
    </xf>
    <xf numFmtId="167" fontId="174" fillId="0" borderId="39" xfId="29" applyNumberFormat="1" applyFont="1" applyBorder="1" applyAlignment="1">
      <alignment horizontal="center" vertical="center"/>
    </xf>
    <xf numFmtId="0" fontId="174" fillId="0" borderId="40" xfId="2" applyFont="1" applyBorder="1" applyAlignment="1">
      <alignment horizontal="left" vertical="center" wrapText="1"/>
    </xf>
    <xf numFmtId="0" fontId="175" fillId="0" borderId="14" xfId="2" applyFont="1" applyBorder="1" applyAlignment="1">
      <alignment horizontal="left" wrapText="1"/>
    </xf>
    <xf numFmtId="0" fontId="176" fillId="0" borderId="14" xfId="2" applyFont="1" applyBorder="1" applyAlignment="1">
      <alignment horizontal="center" vertical="center" wrapText="1"/>
    </xf>
    <xf numFmtId="167" fontId="174" fillId="0" borderId="14" xfId="2" applyNumberFormat="1" applyFont="1" applyBorder="1" applyAlignment="1">
      <alignment horizontal="center" vertical="center"/>
    </xf>
    <xf numFmtId="167" fontId="174" fillId="0" borderId="31" xfId="29" applyNumberFormat="1" applyFont="1" applyBorder="1" applyAlignment="1">
      <alignment horizontal="center" vertical="center"/>
    </xf>
    <xf numFmtId="165" fontId="19" fillId="9" borderId="0" xfId="2" applyNumberFormat="1" applyFill="1"/>
    <xf numFmtId="43" fontId="19" fillId="9" borderId="0" xfId="2" applyNumberFormat="1" applyFill="1"/>
    <xf numFmtId="0" fontId="174" fillId="9" borderId="40" xfId="2" applyFont="1" applyFill="1" applyBorder="1" applyAlignment="1">
      <alignment horizontal="left" vertical="center" wrapText="1"/>
    </xf>
    <xf numFmtId="0" fontId="19" fillId="0" borderId="0" xfId="2"/>
    <xf numFmtId="0" fontId="19" fillId="9" borderId="0" xfId="2" applyFill="1" applyAlignment="1">
      <alignment horizontal="left"/>
    </xf>
    <xf numFmtId="0" fontId="19" fillId="0" borderId="0" xfId="2" applyAlignment="1">
      <alignment horizontal="left"/>
    </xf>
    <xf numFmtId="0" fontId="174" fillId="0" borderId="44" xfId="2" applyFont="1" applyBorder="1" applyAlignment="1">
      <alignment horizontal="left" vertical="center" wrapText="1"/>
    </xf>
    <xf numFmtId="0" fontId="175" fillId="0" borderId="32" xfId="2" applyFont="1" applyBorder="1" applyAlignment="1">
      <alignment horizontal="left" wrapText="1"/>
    </xf>
    <xf numFmtId="0" fontId="176" fillId="0" borderId="32" xfId="2" applyFont="1" applyBorder="1" applyAlignment="1">
      <alignment horizontal="center" vertical="center" wrapText="1"/>
    </xf>
    <xf numFmtId="167" fontId="174" fillId="0" borderId="32" xfId="2" applyNumberFormat="1" applyFont="1" applyBorder="1" applyAlignment="1">
      <alignment horizontal="center" vertical="center"/>
    </xf>
    <xf numFmtId="167" fontId="174" fillId="0" borderId="34" xfId="29" applyNumberFormat="1" applyFont="1" applyBorder="1" applyAlignment="1">
      <alignment horizontal="center" vertical="center"/>
    </xf>
    <xf numFmtId="0" fontId="178" fillId="9" borderId="0" xfId="2" applyFont="1" applyFill="1" applyAlignment="1">
      <alignment horizontal="left"/>
    </xf>
    <xf numFmtId="168" fontId="178" fillId="9" borderId="0" xfId="2" applyNumberFormat="1" applyFont="1" applyFill="1" applyAlignment="1">
      <alignment horizontal="left"/>
    </xf>
    <xf numFmtId="0" fontId="178" fillId="0" borderId="0" xfId="2" applyFont="1" applyAlignment="1">
      <alignment horizontal="left"/>
    </xf>
    <xf numFmtId="168" fontId="178" fillId="0" borderId="0" xfId="2" applyNumberFormat="1" applyFont="1" applyAlignment="1">
      <alignment horizontal="left"/>
    </xf>
    <xf numFmtId="0" fontId="179" fillId="5" borderId="75" xfId="15" applyFont="1" applyFill="1" applyBorder="1" applyAlignment="1">
      <alignment horizontal="center" vertical="center"/>
    </xf>
    <xf numFmtId="0" fontId="179" fillId="5" borderId="67" xfId="15" applyFont="1" applyFill="1" applyBorder="1" applyAlignment="1">
      <alignment horizontal="center" vertical="center"/>
    </xf>
    <xf numFmtId="0" fontId="179" fillId="5" borderId="68" xfId="15" applyFont="1" applyFill="1" applyBorder="1" applyAlignment="1">
      <alignment horizontal="center" vertical="center" wrapText="1"/>
    </xf>
    <xf numFmtId="0" fontId="179" fillId="5" borderId="68" xfId="15" applyFont="1" applyFill="1" applyBorder="1" applyAlignment="1">
      <alignment horizontal="center" vertical="center"/>
    </xf>
    <xf numFmtId="3" fontId="179" fillId="5" borderId="68" xfId="15" applyNumberFormat="1" applyFont="1" applyFill="1" applyBorder="1" applyAlignment="1">
      <alignment horizontal="center" vertical="center" wrapText="1"/>
    </xf>
    <xf numFmtId="3" fontId="148" fillId="5" borderId="69" xfId="15" applyNumberFormat="1" applyFont="1" applyFill="1" applyBorder="1" applyAlignment="1">
      <alignment horizontal="center" vertical="center" wrapText="1"/>
    </xf>
    <xf numFmtId="0" fontId="154" fillId="0" borderId="0" xfId="15" applyFont="1"/>
    <xf numFmtId="0" fontId="39" fillId="9" borderId="49" xfId="15" applyFont="1" applyFill="1" applyBorder="1" applyAlignment="1">
      <alignment vertical="center"/>
    </xf>
    <xf numFmtId="3" fontId="155" fillId="34" borderId="17" xfId="27" applyNumberFormat="1" applyFont="1" applyFill="1" applyBorder="1" applyAlignment="1">
      <alignment horizontal="center" vertical="center" wrapText="1"/>
    </xf>
    <xf numFmtId="3" fontId="155" fillId="34" borderId="39" xfId="27" applyNumberFormat="1" applyFont="1" applyFill="1" applyBorder="1" applyAlignment="1">
      <alignment horizontal="center" vertical="center" wrapText="1"/>
    </xf>
    <xf numFmtId="0" fontId="39" fillId="9" borderId="40" xfId="15" applyFont="1" applyFill="1" applyBorder="1" applyAlignment="1">
      <alignment vertical="center"/>
    </xf>
    <xf numFmtId="3" fontId="155" fillId="34" borderId="14" xfId="27" applyNumberFormat="1" applyFont="1" applyFill="1" applyBorder="1" applyAlignment="1">
      <alignment horizontal="center" vertical="center"/>
    </xf>
    <xf numFmtId="3" fontId="155" fillId="34" borderId="31" xfId="27" applyNumberFormat="1" applyFont="1" applyFill="1" applyBorder="1" applyAlignment="1">
      <alignment horizontal="center" vertical="center" wrapText="1"/>
    </xf>
    <xf numFmtId="3" fontId="155" fillId="34" borderId="14" xfId="27" applyNumberFormat="1" applyFont="1" applyFill="1" applyBorder="1" applyAlignment="1">
      <alignment horizontal="center" vertical="center" wrapText="1"/>
    </xf>
    <xf numFmtId="0" fontId="39" fillId="9" borderId="44" xfId="15" applyFont="1" applyFill="1" applyBorder="1" applyAlignment="1">
      <alignment vertical="center"/>
    </xf>
    <xf numFmtId="3" fontId="155" fillId="34" borderId="32" xfId="27" applyNumberFormat="1" applyFont="1" applyFill="1" applyBorder="1" applyAlignment="1">
      <alignment horizontal="center" vertical="center" wrapText="1"/>
    </xf>
    <xf numFmtId="3" fontId="155" fillId="34" borderId="34" xfId="27" applyNumberFormat="1" applyFont="1" applyFill="1" applyBorder="1" applyAlignment="1">
      <alignment horizontal="center" vertical="center" wrapText="1"/>
    </xf>
    <xf numFmtId="49" fontId="159" fillId="0" borderId="73" xfId="15" applyNumberFormat="1" applyFont="1" applyBorder="1" applyAlignment="1">
      <alignment horizontal="left" vertical="center"/>
    </xf>
    <xf numFmtId="0" fontId="153" fillId="0" borderId="28" xfId="15" applyFont="1" applyBorder="1" applyAlignment="1">
      <alignment horizontal="center" vertical="center"/>
    </xf>
    <xf numFmtId="3" fontId="155" fillId="34" borderId="28" xfId="27" applyNumberFormat="1" applyFont="1" applyFill="1" applyBorder="1" applyAlignment="1">
      <alignment horizontal="center" vertical="center" wrapText="1"/>
    </xf>
    <xf numFmtId="3" fontId="155" fillId="34" borderId="30" xfId="27" applyNumberFormat="1" applyFont="1" applyFill="1" applyBorder="1" applyAlignment="1">
      <alignment horizontal="center" vertical="center" wrapText="1"/>
    </xf>
    <xf numFmtId="49" fontId="159" fillId="0" borderId="77" xfId="15" applyNumberFormat="1" applyFont="1" applyBorder="1" applyAlignment="1">
      <alignment horizontal="left" vertical="center"/>
    </xf>
    <xf numFmtId="0" fontId="48" fillId="0" borderId="11" xfId="15" applyFont="1" applyBorder="1" applyAlignment="1">
      <alignment horizontal="left" vertical="center"/>
    </xf>
    <xf numFmtId="0" fontId="48" fillId="0" borderId="14" xfId="15" applyFont="1" applyBorder="1" applyAlignment="1">
      <alignment horizontal="center" vertical="center" wrapText="1"/>
    </xf>
    <xf numFmtId="0" fontId="153" fillId="0" borderId="14" xfId="15" applyFont="1" applyBorder="1" applyAlignment="1">
      <alignment horizontal="center" vertical="center"/>
    </xf>
    <xf numFmtId="49" fontId="159" fillId="34" borderId="77" xfId="15" applyNumberFormat="1" applyFont="1" applyFill="1" applyBorder="1" applyAlignment="1">
      <alignment horizontal="left" vertical="center"/>
    </xf>
    <xf numFmtId="49" fontId="159" fillId="0" borderId="74" xfId="15" applyNumberFormat="1" applyFont="1" applyBorder="1" applyAlignment="1">
      <alignment horizontal="left" vertical="center"/>
    </xf>
    <xf numFmtId="0" fontId="48" fillId="0" borderId="42" xfId="15" applyFont="1" applyBorder="1" applyAlignment="1">
      <alignment horizontal="left" vertical="center"/>
    </xf>
    <xf numFmtId="0" fontId="48" fillId="0" borderId="32" xfId="15" applyFont="1" applyBorder="1" applyAlignment="1">
      <alignment horizontal="center" vertical="center" wrapText="1"/>
    </xf>
    <xf numFmtId="0" fontId="153" fillId="0" borderId="32" xfId="15" applyFont="1" applyBorder="1" applyAlignment="1">
      <alignment horizontal="center" vertical="center"/>
    </xf>
    <xf numFmtId="0" fontId="48" fillId="9" borderId="54" xfId="15" applyFont="1" applyFill="1" applyBorder="1" applyAlignment="1">
      <alignment vertical="center"/>
    </xf>
    <xf numFmtId="0" fontId="48" fillId="9" borderId="28" xfId="15" applyFont="1" applyFill="1" applyBorder="1" applyAlignment="1">
      <alignment horizontal="center" vertical="center" wrapText="1"/>
    </xf>
    <xf numFmtId="0" fontId="48" fillId="0" borderId="11" xfId="15" applyFont="1" applyBorder="1" applyAlignment="1">
      <alignment vertical="center"/>
    </xf>
    <xf numFmtId="0" fontId="48" fillId="0" borderId="42" xfId="15" applyFont="1" applyBorder="1" applyAlignment="1">
      <alignment vertical="center"/>
    </xf>
    <xf numFmtId="49" fontId="159" fillId="0" borderId="77" xfId="15" applyNumberFormat="1" applyFont="1" applyBorder="1" applyAlignment="1">
      <alignment vertical="center"/>
    </xf>
    <xf numFmtId="49" fontId="159" fillId="0" borderId="74" xfId="15" applyNumberFormat="1" applyFont="1" applyBorder="1" applyAlignment="1">
      <alignment vertical="center"/>
    </xf>
    <xf numFmtId="0" fontId="40" fillId="0" borderId="0" xfId="15" applyFont="1"/>
    <xf numFmtId="0" fontId="40" fillId="0" borderId="0" xfId="15" applyFont="1" applyAlignment="1">
      <alignment horizontal="center" vertical="center" wrapText="1"/>
    </xf>
    <xf numFmtId="0" fontId="181" fillId="0" borderId="75" xfId="2" applyFont="1" applyBorder="1" applyAlignment="1">
      <alignment horizontal="center" vertical="center" wrapText="1"/>
    </xf>
    <xf numFmtId="0" fontId="175" fillId="0" borderId="75" xfId="2" applyFont="1" applyBorder="1" applyAlignment="1">
      <alignment horizontal="left" wrapText="1"/>
    </xf>
    <xf numFmtId="0" fontId="176" fillId="0" borderId="72" xfId="2" applyFont="1" applyBorder="1" applyAlignment="1">
      <alignment horizontal="center" vertical="center" wrapText="1"/>
    </xf>
    <xf numFmtId="167" fontId="159" fillId="0" borderId="75" xfId="2" applyNumberFormat="1" applyFont="1" applyBorder="1" applyAlignment="1">
      <alignment horizontal="center" vertical="center"/>
    </xf>
    <xf numFmtId="167" fontId="159" fillId="0" borderId="61" xfId="29" applyNumberFormat="1" applyFont="1" applyBorder="1" applyAlignment="1">
      <alignment horizontal="center" vertical="center"/>
    </xf>
    <xf numFmtId="0" fontId="176" fillId="0" borderId="75" xfId="2" applyFont="1" applyBorder="1" applyAlignment="1">
      <alignment horizontal="center" vertical="center" wrapText="1"/>
    </xf>
    <xf numFmtId="0" fontId="0" fillId="0" borderId="49" xfId="0" applyBorder="1" applyAlignment="1">
      <alignment horizontal="center" vertical="center"/>
    </xf>
    <xf numFmtId="0" fontId="0" fillId="0" borderId="40" xfId="0" applyBorder="1" applyAlignment="1">
      <alignment horizontal="center" vertical="center"/>
    </xf>
    <xf numFmtId="0" fontId="0" fillId="0" borderId="47" xfId="0" applyBorder="1" applyAlignment="1">
      <alignment horizontal="center" vertical="center"/>
    </xf>
    <xf numFmtId="0" fontId="0" fillId="0" borderId="50" xfId="0" applyBorder="1" applyAlignment="1">
      <alignment horizontal="center" vertical="center"/>
    </xf>
    <xf numFmtId="0" fontId="49" fillId="29" borderId="75" xfId="0" applyFont="1" applyFill="1" applyBorder="1" applyAlignment="1">
      <alignment horizontal="center" vertical="center" wrapText="1"/>
    </xf>
    <xf numFmtId="0" fontId="21" fillId="0" borderId="0" xfId="8" applyFont="1"/>
    <xf numFmtId="0" fontId="0" fillId="0" borderId="77" xfId="0" applyBorder="1" applyAlignment="1">
      <alignment horizontal="center" vertical="center"/>
    </xf>
    <xf numFmtId="0" fontId="0" fillId="0" borderId="74" xfId="0" applyBorder="1" applyAlignment="1">
      <alignment horizontal="center" vertical="center"/>
    </xf>
    <xf numFmtId="3" fontId="186" fillId="16" borderId="31" xfId="3" applyNumberFormat="1" applyFont="1" applyFill="1" applyBorder="1" applyAlignment="1">
      <alignment horizontal="center" vertical="center"/>
    </xf>
    <xf numFmtId="3" fontId="81" fillId="0" borderId="39" xfId="10" applyNumberFormat="1" applyFont="1" applyBorder="1" applyAlignment="1">
      <alignment horizontal="center" vertical="center"/>
    </xf>
    <xf numFmtId="3" fontId="186" fillId="0" borderId="31" xfId="3" applyNumberFormat="1" applyFont="1" applyBorder="1" applyAlignment="1">
      <alignment horizontal="center" vertical="center"/>
    </xf>
    <xf numFmtId="3" fontId="186" fillId="0" borderId="45" xfId="3" applyNumberFormat="1" applyFont="1" applyBorder="1" applyAlignment="1">
      <alignment horizontal="center" vertical="center"/>
    </xf>
    <xf numFmtId="3" fontId="186" fillId="0" borderId="78" xfId="3" applyNumberFormat="1" applyFont="1" applyBorder="1" applyAlignment="1">
      <alignment horizontal="center" vertical="center"/>
    </xf>
    <xf numFmtId="3" fontId="186" fillId="0" borderId="34" xfId="3" applyNumberFormat="1" applyFont="1" applyBorder="1" applyAlignment="1">
      <alignment horizontal="center" vertical="center"/>
    </xf>
    <xf numFmtId="3" fontId="20" fillId="16" borderId="30" xfId="3" applyNumberFormat="1" applyFill="1" applyBorder="1" applyAlignment="1">
      <alignment horizontal="center" vertical="center"/>
    </xf>
    <xf numFmtId="3" fontId="186" fillId="16" borderId="30" xfId="3" applyNumberFormat="1" applyFont="1" applyFill="1" applyBorder="1" applyAlignment="1">
      <alignment horizontal="center" vertical="center"/>
    </xf>
    <xf numFmtId="3" fontId="81" fillId="0" borderId="31" xfId="10" applyNumberFormat="1" applyFont="1" applyBorder="1" applyAlignment="1">
      <alignment horizontal="center" vertical="center"/>
    </xf>
    <xf numFmtId="0" fontId="0" fillId="0" borderId="31" xfId="0" applyBorder="1"/>
    <xf numFmtId="49" fontId="52" fillId="17" borderId="14" xfId="14" applyNumberFormat="1" applyFont="1" applyFill="1" applyBorder="1" applyAlignment="1">
      <alignment horizontal="center" vertical="center" wrapText="1"/>
    </xf>
    <xf numFmtId="49" fontId="188" fillId="16" borderId="28" xfId="14" applyNumberFormat="1" applyFont="1" applyFill="1" applyBorder="1" applyAlignment="1">
      <alignment horizontal="center" vertical="center" wrapText="1"/>
    </xf>
    <xf numFmtId="1" fontId="11" fillId="0" borderId="30" xfId="14" applyNumberFormat="1" applyBorder="1" applyAlignment="1">
      <alignment horizontal="center" vertical="center"/>
    </xf>
    <xf numFmtId="0" fontId="0" fillId="0" borderId="14" xfId="0" applyBorder="1" applyAlignment="1">
      <alignment horizontal="center"/>
    </xf>
    <xf numFmtId="0" fontId="137" fillId="0" borderId="14" xfId="0" applyFont="1" applyBorder="1" applyAlignment="1">
      <alignment horizontal="center" vertical="center" wrapText="1"/>
    </xf>
    <xf numFmtId="0" fontId="138" fillId="0" borderId="14" xfId="0" applyFont="1" applyBorder="1" applyAlignment="1">
      <alignment horizontal="center" vertical="center" wrapText="1"/>
    </xf>
    <xf numFmtId="0" fontId="134" fillId="9" borderId="14" xfId="0" applyFont="1" applyFill="1" applyBorder="1" applyAlignment="1">
      <alignment horizontal="center" vertical="center" wrapText="1"/>
    </xf>
    <xf numFmtId="0" fontId="136" fillId="0" borderId="16" xfId="0" applyFont="1" applyBorder="1" applyAlignment="1">
      <alignment vertical="center" wrapText="1"/>
    </xf>
    <xf numFmtId="0" fontId="137" fillId="9" borderId="14" xfId="0" applyFont="1" applyFill="1" applyBorder="1" applyAlignment="1">
      <alignment horizontal="center" vertical="center" wrapText="1"/>
    </xf>
    <xf numFmtId="0" fontId="132" fillId="0" borderId="14" xfId="0" applyFont="1" applyBorder="1" applyAlignment="1">
      <alignment horizontal="center"/>
    </xf>
    <xf numFmtId="0" fontId="135" fillId="9" borderId="12" xfId="0" applyFont="1" applyFill="1" applyBorder="1" applyAlignment="1">
      <alignment horizontal="center" vertical="center" wrapText="1"/>
    </xf>
    <xf numFmtId="0" fontId="134" fillId="16" borderId="14" xfId="0" applyFont="1" applyFill="1" applyBorder="1" applyAlignment="1">
      <alignment horizontal="center" vertical="center"/>
    </xf>
    <xf numFmtId="0" fontId="138" fillId="16" borderId="14" xfId="0" applyFont="1" applyFill="1" applyBorder="1" applyAlignment="1">
      <alignment horizontal="center" vertical="center" wrapText="1"/>
    </xf>
    <xf numFmtId="0" fontId="137" fillId="9" borderId="12" xfId="0" applyFont="1" applyFill="1" applyBorder="1" applyAlignment="1">
      <alignment horizontal="center" vertical="center" wrapText="1"/>
    </xf>
    <xf numFmtId="0" fontId="136" fillId="9" borderId="14" xfId="0" applyFont="1" applyFill="1" applyBorder="1" applyAlignment="1">
      <alignment vertical="center" wrapText="1"/>
    </xf>
    <xf numFmtId="0" fontId="137" fillId="16" borderId="14" xfId="0" applyFont="1" applyFill="1" applyBorder="1" applyAlignment="1">
      <alignment horizontal="center" vertical="center" wrapText="1"/>
    </xf>
    <xf numFmtId="0" fontId="134" fillId="16" borderId="14" xfId="0" applyFont="1" applyFill="1" applyBorder="1" applyAlignment="1">
      <alignment horizontal="center" vertical="center" wrapText="1"/>
    </xf>
    <xf numFmtId="0" fontId="131" fillId="0" borderId="14" xfId="0" applyFont="1" applyBorder="1" applyAlignment="1">
      <alignment horizontal="center" vertical="center" wrapText="1"/>
    </xf>
    <xf numFmtId="0" fontId="9" fillId="0" borderId="0" xfId="31"/>
    <xf numFmtId="0" fontId="133" fillId="3" borderId="14" xfId="31" applyFont="1" applyFill="1" applyBorder="1" applyAlignment="1">
      <alignment horizontal="center" vertical="center" wrapText="1"/>
    </xf>
    <xf numFmtId="0" fontId="133" fillId="3" borderId="11" xfId="31" applyFont="1" applyFill="1" applyBorder="1" applyAlignment="1">
      <alignment horizontal="center" vertical="center" wrapText="1"/>
    </xf>
    <xf numFmtId="3" fontId="51" fillId="30" borderId="17" xfId="0" applyNumberFormat="1" applyFont="1" applyFill="1" applyBorder="1" applyAlignment="1">
      <alignment horizontal="center" vertical="center" wrapText="1"/>
    </xf>
    <xf numFmtId="3" fontId="51" fillId="30" borderId="14" xfId="0" applyNumberFormat="1" applyFont="1" applyFill="1" applyBorder="1" applyAlignment="1">
      <alignment horizontal="center" vertical="center"/>
    </xf>
    <xf numFmtId="0" fontId="137" fillId="0" borderId="14" xfId="31" applyFont="1" applyBorder="1" applyAlignment="1">
      <alignment horizontal="center" vertical="center" wrapText="1"/>
    </xf>
    <xf numFmtId="0" fontId="134" fillId="0" borderId="14" xfId="31" applyFont="1" applyBorder="1" applyAlignment="1">
      <alignment horizontal="center" vertical="center" wrapText="1"/>
    </xf>
    <xf numFmtId="0" fontId="136" fillId="0" borderId="16" xfId="31" applyFont="1" applyBorder="1" applyAlignment="1">
      <alignment vertical="center" wrapText="1"/>
    </xf>
    <xf numFmtId="0" fontId="134" fillId="9" borderId="12" xfId="31" applyFont="1" applyFill="1" applyBorder="1" applyAlignment="1">
      <alignment horizontal="center" vertical="center" wrapText="1"/>
    </xf>
    <xf numFmtId="0" fontId="138" fillId="0" borderId="14" xfId="31" applyFont="1" applyBorder="1" applyAlignment="1">
      <alignment horizontal="center" vertical="center" wrapText="1"/>
    </xf>
    <xf numFmtId="0" fontId="132" fillId="0" borderId="14" xfId="31" applyFont="1" applyBorder="1" applyAlignment="1">
      <alignment horizontal="center"/>
    </xf>
    <xf numFmtId="0" fontId="9" fillId="0" borderId="0" xfId="31" applyAlignment="1">
      <alignment horizontal="center"/>
    </xf>
    <xf numFmtId="0" fontId="132" fillId="0" borderId="0" xfId="31" applyFont="1" applyAlignment="1">
      <alignment vertical="center"/>
    </xf>
    <xf numFmtId="3" fontId="40" fillId="0" borderId="0" xfId="31" applyNumberFormat="1" applyFont="1" applyAlignment="1">
      <alignment horizontal="center" vertical="center"/>
    </xf>
    <xf numFmtId="3" fontId="51" fillId="30" borderId="17" xfId="31" applyNumberFormat="1" applyFont="1" applyFill="1" applyBorder="1" applyAlignment="1">
      <alignment horizontal="center" vertical="center" wrapText="1"/>
    </xf>
    <xf numFmtId="3" fontId="51" fillId="30" borderId="14" xfId="31" applyNumberFormat="1" applyFont="1" applyFill="1" applyBorder="1" applyAlignment="1">
      <alignment horizontal="center" vertical="center" wrapText="1"/>
    </xf>
    <xf numFmtId="0" fontId="134" fillId="9" borderId="14" xfId="31" applyFont="1" applyFill="1" applyBorder="1" applyAlignment="1">
      <alignment horizontal="center" vertical="center" wrapText="1"/>
    </xf>
    <xf numFmtId="0" fontId="136" fillId="0" borderId="17" xfId="31" applyFont="1" applyBorder="1" applyAlignment="1">
      <alignment vertical="center" wrapText="1"/>
    </xf>
    <xf numFmtId="0" fontId="9" fillId="0" borderId="9" xfId="31" applyBorder="1"/>
    <xf numFmtId="0" fontId="131" fillId="0" borderId="14" xfId="31" applyFont="1" applyBorder="1" applyAlignment="1">
      <alignment horizontal="center" vertical="center" wrapText="1"/>
    </xf>
    <xf numFmtId="0" fontId="9" fillId="0" borderId="14" xfId="31" applyBorder="1" applyAlignment="1">
      <alignment horizontal="center"/>
    </xf>
    <xf numFmtId="0" fontId="136" fillId="0" borderId="14" xfId="31" applyFont="1" applyBorder="1" applyAlignment="1">
      <alignment horizontal="center" vertical="center" wrapText="1"/>
    </xf>
    <xf numFmtId="0" fontId="9" fillId="0" borderId="14" xfId="31" applyBorder="1"/>
    <xf numFmtId="0" fontId="137" fillId="9" borderId="14" xfId="31" applyFont="1" applyFill="1" applyBorder="1" applyAlignment="1">
      <alignment horizontal="center" vertical="center" wrapText="1"/>
    </xf>
    <xf numFmtId="0" fontId="135" fillId="9" borderId="12" xfId="31" applyFont="1" applyFill="1" applyBorder="1" applyAlignment="1">
      <alignment horizontal="center" vertical="center" wrapText="1"/>
    </xf>
    <xf numFmtId="3" fontId="51" fillId="30" borderId="9" xfId="31" applyNumberFormat="1" applyFont="1" applyFill="1" applyBorder="1" applyAlignment="1">
      <alignment horizontal="center" vertical="center" wrapText="1"/>
    </xf>
    <xf numFmtId="3" fontId="51" fillId="30" borderId="10" xfId="31" applyNumberFormat="1" applyFont="1" applyFill="1" applyBorder="1" applyAlignment="1">
      <alignment horizontal="center" vertical="center" wrapText="1"/>
    </xf>
    <xf numFmtId="1" fontId="40" fillId="0" borderId="14" xfId="31" applyNumberFormat="1" applyFont="1" applyBorder="1" applyAlignment="1">
      <alignment vertical="center" wrapText="1"/>
    </xf>
    <xf numFmtId="1" fontId="40" fillId="0" borderId="14" xfId="31" applyNumberFormat="1" applyFont="1" applyBorder="1" applyAlignment="1">
      <alignment horizontal="center" vertical="center" wrapText="1"/>
    </xf>
    <xf numFmtId="3" fontId="51" fillId="30" borderId="9" xfId="34" applyNumberFormat="1" applyFont="1" applyFill="1" applyBorder="1" applyAlignment="1">
      <alignment horizontal="center" vertical="center" wrapText="1"/>
    </xf>
    <xf numFmtId="3" fontId="51" fillId="30" borderId="10" xfId="34" applyNumberFormat="1" applyFont="1" applyFill="1" applyBorder="1" applyAlignment="1">
      <alignment horizontal="center" vertical="center" wrapText="1"/>
    </xf>
    <xf numFmtId="0" fontId="9" fillId="10" borderId="0" xfId="31" applyFill="1"/>
    <xf numFmtId="0" fontId="220" fillId="0" borderId="19" xfId="0" applyFont="1" applyBorder="1" applyAlignment="1">
      <alignment horizontal="center" vertical="center" wrapText="1"/>
    </xf>
    <xf numFmtId="0" fontId="223" fillId="16" borderId="19" xfId="0" applyFont="1" applyFill="1" applyBorder="1" applyAlignment="1">
      <alignment horizontal="center" vertical="center"/>
    </xf>
    <xf numFmtId="0" fontId="220" fillId="16" borderId="19" xfId="0" applyFont="1" applyFill="1" applyBorder="1" applyAlignment="1">
      <alignment horizontal="center" vertical="center"/>
    </xf>
    <xf numFmtId="0" fontId="223" fillId="0" borderId="19" xfId="0" applyFont="1" applyBorder="1" applyAlignment="1">
      <alignment horizontal="center" vertical="center"/>
    </xf>
    <xf numFmtId="0" fontId="220" fillId="0" borderId="19" xfId="0" applyFont="1" applyBorder="1" applyAlignment="1">
      <alignment horizontal="center" vertical="center"/>
    </xf>
    <xf numFmtId="10" fontId="221" fillId="0" borderId="14" xfId="0" applyNumberFormat="1" applyFont="1" applyBorder="1" applyAlignment="1">
      <alignment horizontal="center" vertical="center" wrapText="1"/>
    </xf>
    <xf numFmtId="0" fontId="226" fillId="16" borderId="19" xfId="0" applyFont="1" applyFill="1" applyBorder="1" applyAlignment="1">
      <alignment horizontal="center" vertical="center"/>
    </xf>
    <xf numFmtId="0" fontId="229" fillId="16" borderId="19" xfId="0" applyFont="1" applyFill="1" applyBorder="1" applyAlignment="1">
      <alignment horizontal="center" vertical="center"/>
    </xf>
    <xf numFmtId="0" fontId="229" fillId="16" borderId="6" xfId="0" applyFont="1" applyFill="1" applyBorder="1" applyAlignment="1">
      <alignment horizontal="center" vertical="center"/>
    </xf>
    <xf numFmtId="0" fontId="223" fillId="0" borderId="3" xfId="0" applyFont="1" applyBorder="1" applyAlignment="1">
      <alignment vertical="center"/>
    </xf>
    <xf numFmtId="0" fontId="214" fillId="0" borderId="14" xfId="0" applyFont="1" applyBorder="1" applyAlignment="1">
      <alignment horizontal="center" vertical="center" wrapText="1"/>
    </xf>
    <xf numFmtId="0" fontId="21" fillId="0" borderId="0" xfId="38" applyFont="1"/>
    <xf numFmtId="0" fontId="21" fillId="9" borderId="0" xfId="38" applyFont="1" applyFill="1" applyAlignment="1">
      <alignment horizontal="center" vertical="center"/>
    </xf>
    <xf numFmtId="0" fontId="26" fillId="9" borderId="0" xfId="38" applyFont="1" applyFill="1" applyAlignment="1">
      <alignment horizontal="center" vertical="center"/>
    </xf>
    <xf numFmtId="0" fontId="26" fillId="9" borderId="0" xfId="38" applyFont="1" applyFill="1" applyAlignment="1">
      <alignment horizontal="center"/>
    </xf>
    <xf numFmtId="0" fontId="26" fillId="9" borderId="0" xfId="38" applyFont="1" applyFill="1"/>
    <xf numFmtId="0" fontId="21" fillId="16" borderId="0" xfId="38" applyFont="1" applyFill="1"/>
    <xf numFmtId="0" fontId="21" fillId="9" borderId="0" xfId="38" applyFont="1" applyFill="1"/>
    <xf numFmtId="0" fontId="8" fillId="9" borderId="0" xfId="38" applyFill="1"/>
    <xf numFmtId="0" fontId="104" fillId="9" borderId="0" xfId="38" applyFont="1" applyFill="1" applyAlignment="1">
      <alignment horizontal="left" vertical="top"/>
    </xf>
    <xf numFmtId="49" fontId="52" fillId="17" borderId="17" xfId="38" applyNumberFormat="1" applyFont="1" applyFill="1" applyBorder="1" applyAlignment="1">
      <alignment horizontal="center" vertical="center" wrapText="1"/>
    </xf>
    <xf numFmtId="0" fontId="90" fillId="0" borderId="14" xfId="38" applyFont="1" applyBorder="1" applyAlignment="1">
      <alignment horizontal="center" vertical="center"/>
    </xf>
    <xf numFmtId="1" fontId="8" fillId="0" borderId="31" xfId="38" applyNumberFormat="1" applyBorder="1" applyAlignment="1">
      <alignment horizontal="center" vertical="center"/>
    </xf>
    <xf numFmtId="49" fontId="52" fillId="17" borderId="28" xfId="38" applyNumberFormat="1" applyFont="1" applyFill="1" applyBorder="1" applyAlignment="1">
      <alignment horizontal="center" vertical="center" wrapText="1"/>
    </xf>
    <xf numFmtId="0" fontId="90" fillId="0" borderId="28" xfId="38" applyFont="1" applyBorder="1" applyAlignment="1">
      <alignment horizontal="center" vertical="center"/>
    </xf>
    <xf numFmtId="1" fontId="8" fillId="0" borderId="30" xfId="38" applyNumberFormat="1" applyBorder="1" applyAlignment="1">
      <alignment horizontal="center" vertical="center"/>
    </xf>
    <xf numFmtId="49" fontId="52" fillId="17" borderId="53" xfId="38" applyNumberFormat="1" applyFont="1" applyFill="1" applyBorder="1" applyAlignment="1">
      <alignment horizontal="center" vertical="center" wrapText="1"/>
    </xf>
    <xf numFmtId="0" fontId="90" fillId="0" borderId="32" xfId="38" applyFont="1" applyBorder="1" applyAlignment="1">
      <alignment horizontal="center" vertical="center"/>
    </xf>
    <xf numFmtId="1" fontId="8" fillId="0" borderId="34" xfId="38" applyNumberFormat="1" applyBorder="1" applyAlignment="1">
      <alignment horizontal="center" vertical="center"/>
    </xf>
    <xf numFmtId="0" fontId="32" fillId="17" borderId="32" xfId="3" applyFont="1" applyFill="1" applyBorder="1" applyAlignment="1">
      <alignment horizontal="center" vertical="center"/>
    </xf>
    <xf numFmtId="1" fontId="102" fillId="0" borderId="32" xfId="38" applyNumberFormat="1" applyFont="1" applyBorder="1" applyAlignment="1">
      <alignment horizontal="center" vertical="center" shrinkToFit="1"/>
    </xf>
    <xf numFmtId="1" fontId="102" fillId="0" borderId="34" xfId="38" applyNumberFormat="1" applyFont="1" applyBorder="1" applyAlignment="1">
      <alignment horizontal="center" vertical="center" shrinkToFit="1"/>
    </xf>
    <xf numFmtId="0" fontId="48" fillId="16" borderId="14" xfId="38" applyFont="1" applyFill="1" applyBorder="1" applyAlignment="1">
      <alignment horizontal="center" vertical="center" wrapText="1"/>
    </xf>
    <xf numFmtId="0" fontId="48" fillId="16" borderId="31" xfId="38" applyFont="1" applyFill="1" applyBorder="1" applyAlignment="1">
      <alignment horizontal="center" vertical="center" wrapText="1"/>
    </xf>
    <xf numFmtId="0" fontId="0" fillId="0" borderId="43" xfId="0" applyBorder="1" applyAlignment="1">
      <alignment horizontal="center" vertical="center"/>
    </xf>
    <xf numFmtId="0" fontId="9" fillId="16" borderId="0" xfId="31" applyFill="1"/>
    <xf numFmtId="3" fontId="20" fillId="0" borderId="39" xfId="3" applyNumberFormat="1" applyBorder="1" applyAlignment="1">
      <alignment horizontal="center" vertical="center"/>
    </xf>
    <xf numFmtId="0" fontId="136" fillId="30" borderId="14" xfId="24" applyFont="1" applyFill="1" applyBorder="1" applyAlignment="1">
      <alignment horizontal="center" vertical="center" wrapText="1"/>
    </xf>
    <xf numFmtId="0" fontId="136" fillId="16" borderId="16" xfId="24" applyFont="1" applyFill="1" applyBorder="1" applyAlignment="1">
      <alignment vertical="center" wrapText="1"/>
    </xf>
    <xf numFmtId="0" fontId="10" fillId="16" borderId="9" xfId="24" applyFill="1" applyBorder="1"/>
    <xf numFmtId="0" fontId="132" fillId="16" borderId="14" xfId="24" applyFont="1" applyFill="1" applyBorder="1" applyAlignment="1">
      <alignment horizontal="center"/>
    </xf>
    <xf numFmtId="0" fontId="137" fillId="16" borderId="14" xfId="24" applyFont="1" applyFill="1" applyBorder="1" applyAlignment="1">
      <alignment horizontal="center" vertical="center" wrapText="1"/>
    </xf>
    <xf numFmtId="0" fontId="10" fillId="16" borderId="14" xfId="24" applyFill="1" applyBorder="1" applyAlignment="1">
      <alignment horizontal="center"/>
    </xf>
    <xf numFmtId="0" fontId="134" fillId="16" borderId="14" xfId="24" applyFont="1" applyFill="1" applyBorder="1" applyAlignment="1">
      <alignment horizontal="center" vertical="center" wrapText="1"/>
    </xf>
    <xf numFmtId="1" fontId="21" fillId="0" borderId="0" xfId="0" applyNumberFormat="1" applyFont="1"/>
    <xf numFmtId="3" fontId="76" fillId="0" borderId="0" xfId="0" applyNumberFormat="1" applyFont="1"/>
    <xf numFmtId="1" fontId="21" fillId="0" borderId="0" xfId="0" applyNumberFormat="1" applyFont="1" applyAlignment="1">
      <alignment horizontal="center"/>
    </xf>
    <xf numFmtId="1" fontId="21" fillId="0" borderId="0" xfId="7" applyNumberFormat="1" applyFont="1"/>
    <xf numFmtId="1" fontId="21" fillId="0" borderId="0" xfId="8" applyNumberFormat="1" applyFont="1"/>
    <xf numFmtId="1" fontId="105" fillId="9" borderId="39" xfId="17" applyNumberFormat="1" applyFill="1" applyBorder="1" applyAlignment="1">
      <alignment horizontal="center" vertical="center"/>
    </xf>
    <xf numFmtId="1" fontId="20" fillId="0" borderId="31" xfId="3" applyNumberFormat="1" applyBorder="1" applyAlignment="1">
      <alignment horizontal="center" vertical="center"/>
    </xf>
    <xf numFmtId="1" fontId="21" fillId="0" borderId="0" xfId="15" applyNumberFormat="1" applyFont="1"/>
    <xf numFmtId="1" fontId="21" fillId="0" borderId="0" xfId="6" applyNumberFormat="1" applyFont="1"/>
    <xf numFmtId="1" fontId="41" fillId="0" borderId="53" xfId="6" applyNumberFormat="1" applyFont="1" applyBorder="1" applyAlignment="1">
      <alignment horizontal="center" vertical="center" shrinkToFit="1"/>
    </xf>
    <xf numFmtId="1" fontId="41" fillId="0" borderId="34" xfId="15" applyNumberFormat="1" applyFont="1" applyBorder="1" applyAlignment="1">
      <alignment horizontal="center" vertical="center" shrinkToFit="1"/>
    </xf>
    <xf numFmtId="1" fontId="21" fillId="0" borderId="0" xfId="14" applyNumberFormat="1" applyFont="1"/>
    <xf numFmtId="1" fontId="48" fillId="16" borderId="14" xfId="14" applyNumberFormat="1" applyFont="1" applyFill="1" applyBorder="1" applyAlignment="1">
      <alignment horizontal="center" vertical="center" wrapText="1"/>
    </xf>
    <xf numFmtId="1" fontId="0" fillId="0" borderId="0" xfId="0" applyNumberFormat="1"/>
    <xf numFmtId="3" fontId="0" fillId="0" borderId="0" xfId="0" applyNumberFormat="1" applyAlignment="1">
      <alignment horizontal="center"/>
    </xf>
    <xf numFmtId="3" fontId="0" fillId="0" borderId="0" xfId="0" applyNumberFormat="1" applyAlignment="1">
      <alignment vertical="center" wrapText="1"/>
    </xf>
    <xf numFmtId="167" fontId="19" fillId="9" borderId="0" xfId="2" applyNumberFormat="1" applyFill="1"/>
    <xf numFmtId="0" fontId="32" fillId="16" borderId="32" xfId="3" applyFont="1" applyFill="1" applyBorder="1" applyAlignment="1">
      <alignment horizontal="center" vertical="center"/>
    </xf>
    <xf numFmtId="3" fontId="28" fillId="6" borderId="31" xfId="3" applyNumberFormat="1" applyFont="1" applyFill="1" applyBorder="1" applyAlignment="1">
      <alignment horizontal="center" vertical="center"/>
    </xf>
    <xf numFmtId="1" fontId="30" fillId="9" borderId="28" xfId="6" applyNumberFormat="1" applyFont="1" applyFill="1" applyBorder="1" applyAlignment="1">
      <alignment horizontal="center" vertical="center" wrapText="1"/>
    </xf>
    <xf numFmtId="1" fontId="32" fillId="16" borderId="28" xfId="6" applyNumberFormat="1" applyFont="1" applyFill="1" applyBorder="1" applyAlignment="1">
      <alignment horizontal="center" vertical="center" wrapText="1"/>
    </xf>
    <xf numFmtId="1" fontId="32" fillId="16" borderId="30" xfId="6" applyNumberFormat="1" applyFont="1" applyFill="1" applyBorder="1" applyAlignment="1">
      <alignment horizontal="center" vertical="center" wrapText="1"/>
    </xf>
    <xf numFmtId="0" fontId="51" fillId="0" borderId="14" xfId="0" applyFont="1" applyBorder="1" applyAlignment="1">
      <alignment horizontal="center"/>
    </xf>
    <xf numFmtId="3" fontId="79" fillId="0" borderId="31" xfId="3" applyNumberFormat="1" applyFont="1" applyBorder="1" applyAlignment="1">
      <alignment horizontal="center" vertical="center"/>
    </xf>
    <xf numFmtId="0" fontId="29" fillId="0" borderId="14" xfId="18" applyFont="1" applyBorder="1" applyAlignment="1">
      <alignment horizontal="center" vertical="center"/>
    </xf>
    <xf numFmtId="0" fontId="21" fillId="7" borderId="14" xfId="0" applyFont="1" applyFill="1" applyBorder="1" applyAlignment="1">
      <alignment horizontal="center" vertical="center"/>
    </xf>
    <xf numFmtId="3" fontId="79" fillId="0" borderId="31" xfId="0" applyNumberFormat="1" applyFont="1" applyBorder="1" applyAlignment="1">
      <alignment horizontal="center" vertical="center" wrapText="1"/>
    </xf>
    <xf numFmtId="3" fontId="79" fillId="0" borderId="31" xfId="0" applyNumberFormat="1" applyFont="1" applyBorder="1" applyAlignment="1">
      <alignment horizontal="center" vertical="center" shrinkToFit="1"/>
    </xf>
    <xf numFmtId="3" fontId="79" fillId="9" borderId="31" xfId="3" applyNumberFormat="1" applyFont="1" applyFill="1" applyBorder="1" applyAlignment="1">
      <alignment horizontal="center" vertical="center"/>
    </xf>
    <xf numFmtId="3" fontId="79" fillId="0" borderId="34" xfId="0" applyNumberFormat="1" applyFont="1" applyBorder="1" applyAlignment="1">
      <alignment horizontal="center" vertical="center" wrapText="1"/>
    </xf>
    <xf numFmtId="0" fontId="29" fillId="0" borderId="32" xfId="18" applyFont="1" applyBorder="1" applyAlignment="1">
      <alignment horizontal="center" vertical="center"/>
    </xf>
    <xf numFmtId="0" fontId="20" fillId="19" borderId="14" xfId="3" applyFill="1" applyBorder="1" applyAlignment="1">
      <alignment horizontal="center" vertical="center"/>
    </xf>
    <xf numFmtId="0" fontId="20" fillId="19" borderId="32" xfId="3" applyFill="1" applyBorder="1" applyAlignment="1">
      <alignment horizontal="center" vertical="center"/>
    </xf>
    <xf numFmtId="3" fontId="46" fillId="6" borderId="14" xfId="0" applyNumberFormat="1" applyFont="1" applyFill="1" applyBorder="1" applyAlignment="1">
      <alignment horizontal="center" vertical="center" shrinkToFit="1"/>
    </xf>
    <xf numFmtId="3" fontId="46" fillId="0" borderId="14" xfId="3" applyNumberFormat="1" applyFont="1" applyBorder="1" applyAlignment="1">
      <alignment horizontal="center" vertical="center"/>
    </xf>
    <xf numFmtId="3" fontId="46" fillId="0" borderId="32" xfId="3" applyNumberFormat="1" applyFont="1" applyBorder="1" applyAlignment="1">
      <alignment horizontal="center" vertical="center"/>
    </xf>
    <xf numFmtId="3" fontId="80" fillId="16" borderId="14" xfId="0" applyNumberFormat="1" applyFont="1" applyFill="1" applyBorder="1" applyAlignment="1">
      <alignment horizontal="center" vertical="center" shrinkToFit="1"/>
    </xf>
    <xf numFmtId="0" fontId="64" fillId="0" borderId="0" xfId="0" applyFont="1"/>
    <xf numFmtId="0" fontId="233" fillId="0" borderId="0" xfId="0" applyFont="1"/>
    <xf numFmtId="3" fontId="42" fillId="0" borderId="31" xfId="8" applyNumberFormat="1" applyFont="1" applyBorder="1" applyAlignment="1">
      <alignment horizontal="center" vertical="center" shrinkToFit="1"/>
    </xf>
    <xf numFmtId="3" fontId="90" fillId="0" borderId="31" xfId="0" applyNumberFormat="1" applyFont="1" applyBorder="1" applyAlignment="1">
      <alignment horizontal="center" vertical="center" shrinkToFit="1"/>
    </xf>
    <xf numFmtId="1" fontId="81" fillId="16" borderId="31" xfId="8" applyNumberFormat="1" applyFont="1" applyFill="1" applyBorder="1" applyAlignment="1">
      <alignment horizontal="center" vertical="center"/>
    </xf>
    <xf numFmtId="1" fontId="102" fillId="0" borderId="14" xfId="14" applyNumberFormat="1" applyFont="1" applyBorder="1" applyAlignment="1">
      <alignment horizontal="center" vertical="center" shrinkToFit="1"/>
    </xf>
    <xf numFmtId="1" fontId="102" fillId="0" borderId="32" xfId="14" applyNumberFormat="1" applyFont="1" applyBorder="1" applyAlignment="1">
      <alignment horizontal="center" vertical="center" shrinkToFit="1"/>
    </xf>
    <xf numFmtId="1" fontId="11" fillId="0" borderId="14" xfId="14" applyNumberFormat="1" applyBorder="1" applyAlignment="1">
      <alignment horizontal="center" vertical="center"/>
    </xf>
    <xf numFmtId="1" fontId="90" fillId="16" borderId="32" xfId="14" applyNumberFormat="1" applyFont="1" applyFill="1" applyBorder="1" applyAlignment="1">
      <alignment horizontal="center" vertical="center"/>
    </xf>
    <xf numFmtId="1" fontId="90" fillId="16" borderId="34" xfId="14" applyNumberFormat="1" applyFont="1" applyFill="1" applyBorder="1" applyAlignment="1">
      <alignment horizontal="center" vertical="center"/>
    </xf>
    <xf numFmtId="49" fontId="188" fillId="16" borderId="14" xfId="14" applyNumberFormat="1" applyFont="1" applyFill="1" applyBorder="1" applyAlignment="1">
      <alignment horizontal="center" vertical="center" wrapText="1"/>
    </xf>
    <xf numFmtId="0" fontId="42" fillId="0" borderId="0" xfId="39"/>
    <xf numFmtId="1" fontId="42" fillId="16" borderId="14" xfId="39" applyNumberFormat="1" applyFill="1" applyBorder="1" applyAlignment="1">
      <alignment horizontal="center" vertical="center"/>
    </xf>
    <xf numFmtId="1" fontId="42" fillId="0" borderId="14" xfId="39" applyNumberFormat="1" applyBorder="1" applyAlignment="1">
      <alignment horizontal="center" vertical="center"/>
    </xf>
    <xf numFmtId="0" fontId="39" fillId="0" borderId="0" xfId="39" applyFont="1"/>
    <xf numFmtId="0" fontId="39" fillId="0" borderId="0" xfId="40" applyFont="1" applyAlignment="1">
      <alignment horizontal="center" vertical="center" shrinkToFit="1"/>
    </xf>
    <xf numFmtId="0" fontId="39" fillId="0" borderId="0" xfId="39" applyFont="1" applyAlignment="1">
      <alignment horizontal="center" vertical="center" shrinkToFit="1"/>
    </xf>
    <xf numFmtId="0" fontId="237" fillId="42" borderId="0" xfId="40" applyFont="1" applyFill="1" applyAlignment="1">
      <alignment vertical="center" wrapText="1"/>
    </xf>
    <xf numFmtId="0" fontId="39" fillId="0" borderId="0" xfId="39" applyFont="1" applyAlignment="1">
      <alignment vertical="center"/>
    </xf>
    <xf numFmtId="0" fontId="39" fillId="0" borderId="0" xfId="39" applyFont="1" applyAlignment="1">
      <alignment horizontal="center" vertical="center"/>
    </xf>
    <xf numFmtId="0" fontId="42" fillId="16" borderId="0" xfId="39" applyFill="1" applyAlignment="1">
      <alignment vertical="center"/>
    </xf>
    <xf numFmtId="0" fontId="42" fillId="16" borderId="0" xfId="39" applyFill="1"/>
    <xf numFmtId="0" fontId="42" fillId="16" borderId="0" xfId="39" applyFill="1" applyAlignment="1">
      <alignment horizontal="center" vertical="center" shrinkToFit="1"/>
    </xf>
    <xf numFmtId="0" fontId="50" fillId="9" borderId="30" xfId="0" applyFont="1" applyFill="1" applyBorder="1" applyAlignment="1">
      <alignment horizontal="center" vertical="center"/>
    </xf>
    <xf numFmtId="0" fontId="197" fillId="16" borderId="0" xfId="0" applyFont="1" applyFill="1" applyAlignment="1">
      <alignment horizontal="center" vertical="center" wrapText="1"/>
    </xf>
    <xf numFmtId="0" fontId="197" fillId="16" borderId="0" xfId="0" applyFont="1" applyFill="1" applyAlignment="1">
      <alignment horizontal="center" vertical="center"/>
    </xf>
    <xf numFmtId="1" fontId="7" fillId="16" borderId="12" xfId="39" applyNumberFormat="1" applyFont="1" applyFill="1" applyBorder="1" applyAlignment="1">
      <alignment horizontal="center" vertical="center"/>
    </xf>
    <xf numFmtId="1" fontId="41" fillId="40" borderId="14" xfId="39" applyNumberFormat="1" applyFont="1" applyFill="1" applyBorder="1" applyAlignment="1">
      <alignment horizontal="center" vertical="center"/>
    </xf>
    <xf numFmtId="0" fontId="0" fillId="0" borderId="44" xfId="0" applyBorder="1" applyAlignment="1">
      <alignment horizontal="center" vertical="center"/>
    </xf>
    <xf numFmtId="0" fontId="50" fillId="9" borderId="28" xfId="0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1" fontId="240" fillId="16" borderId="14" xfId="39" applyNumberFormat="1" applyFont="1" applyFill="1" applyBorder="1" applyAlignment="1">
      <alignment horizontal="center" vertical="center"/>
    </xf>
    <xf numFmtId="0" fontId="197" fillId="0" borderId="40" xfId="0" applyFont="1" applyBorder="1" applyAlignment="1">
      <alignment horizontal="center" vertical="center" wrapText="1"/>
    </xf>
    <xf numFmtId="0" fontId="197" fillId="0" borderId="14" xfId="0" applyFont="1" applyBorder="1" applyAlignment="1">
      <alignment horizontal="center" vertical="center"/>
    </xf>
    <xf numFmtId="0" fontId="197" fillId="0" borderId="31" xfId="0" applyFont="1" applyBorder="1" applyAlignment="1">
      <alignment horizontal="center" vertical="center"/>
    </xf>
    <xf numFmtId="0" fontId="197" fillId="0" borderId="14" xfId="0" applyFont="1" applyBorder="1" applyAlignment="1">
      <alignment horizontal="center" vertical="center" wrapText="1"/>
    </xf>
    <xf numFmtId="0" fontId="197" fillId="0" borderId="31" xfId="0" applyFont="1" applyBorder="1" applyAlignment="1">
      <alignment horizontal="center" vertical="center" wrapText="1"/>
    </xf>
    <xf numFmtId="0" fontId="197" fillId="0" borderId="40" xfId="0" applyFont="1" applyBorder="1" applyAlignment="1">
      <alignment horizontal="center" vertical="center"/>
    </xf>
    <xf numFmtId="9" fontId="197" fillId="0" borderId="14" xfId="0" applyNumberFormat="1" applyFont="1" applyBorder="1" applyAlignment="1">
      <alignment horizontal="center" vertical="center"/>
    </xf>
    <xf numFmtId="9" fontId="197" fillId="0" borderId="31" xfId="0" applyNumberFormat="1" applyFont="1" applyBorder="1" applyAlignment="1">
      <alignment horizontal="center" vertical="center"/>
    </xf>
    <xf numFmtId="0" fontId="197" fillId="0" borderId="44" xfId="0" applyFont="1" applyBorder="1" applyAlignment="1">
      <alignment horizontal="center" vertical="center" wrapText="1"/>
    </xf>
    <xf numFmtId="0" fontId="197" fillId="0" borderId="32" xfId="0" applyFont="1" applyBorder="1" applyAlignment="1">
      <alignment horizontal="center" vertical="center"/>
    </xf>
    <xf numFmtId="0" fontId="197" fillId="0" borderId="34" xfId="0" applyFont="1" applyBorder="1" applyAlignment="1">
      <alignment horizontal="center" vertical="center"/>
    </xf>
    <xf numFmtId="0" fontId="0" fillId="0" borderId="0" xfId="0" applyAlignment="1">
      <alignment horizontal="center" vertical="center" wrapText="1"/>
    </xf>
    <xf numFmtId="1" fontId="133" fillId="16" borderId="14" xfId="0" applyNumberFormat="1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0" fontId="0" fillId="0" borderId="0" xfId="0" applyAlignment="1">
      <alignment vertical="center" wrapText="1"/>
    </xf>
    <xf numFmtId="1" fontId="240" fillId="16" borderId="32" xfId="39" applyNumberFormat="1" applyFont="1" applyFill="1" applyBorder="1" applyAlignment="1">
      <alignment horizontal="center" vertical="center"/>
    </xf>
    <xf numFmtId="0" fontId="40" fillId="16" borderId="41" xfId="0" applyFont="1" applyFill="1" applyBorder="1" applyAlignment="1">
      <alignment horizontal="center" vertical="center"/>
    </xf>
    <xf numFmtId="0" fontId="40" fillId="16" borderId="0" xfId="0" applyFont="1" applyFill="1" applyAlignment="1">
      <alignment horizontal="center" vertical="center"/>
    </xf>
    <xf numFmtId="1" fontId="168" fillId="16" borderId="32" xfId="0" applyNumberFormat="1" applyFont="1" applyFill="1" applyBorder="1" applyAlignment="1">
      <alignment horizontal="center" vertical="center"/>
    </xf>
    <xf numFmtId="1" fontId="133" fillId="16" borderId="32" xfId="0" applyNumberFormat="1" applyFont="1" applyFill="1" applyBorder="1" applyAlignment="1">
      <alignment horizontal="center" vertical="center"/>
    </xf>
    <xf numFmtId="1" fontId="133" fillId="16" borderId="17" xfId="0" applyNumberFormat="1" applyFont="1" applyFill="1" applyBorder="1" applyAlignment="1">
      <alignment horizontal="center" vertical="center"/>
    </xf>
    <xf numFmtId="1" fontId="240" fillId="16" borderId="17" xfId="39" applyNumberFormat="1" applyFont="1" applyFill="1" applyBorder="1" applyAlignment="1">
      <alignment horizontal="center" vertical="center"/>
    </xf>
    <xf numFmtId="0" fontId="239" fillId="9" borderId="68" xfId="0" applyFont="1" applyFill="1" applyBorder="1" applyAlignment="1">
      <alignment horizontal="center" vertical="center"/>
    </xf>
    <xf numFmtId="0" fontId="239" fillId="9" borderId="69" xfId="0" applyFont="1" applyFill="1" applyBorder="1" applyAlignment="1">
      <alignment horizontal="center" vertical="center"/>
    </xf>
    <xf numFmtId="0" fontId="40" fillId="16" borderId="20" xfId="0" applyFont="1" applyFill="1" applyBorder="1" applyAlignment="1">
      <alignment horizontal="center" vertical="center"/>
    </xf>
    <xf numFmtId="0" fontId="40" fillId="16" borderId="21" xfId="0" applyFont="1" applyFill="1" applyBorder="1" applyAlignment="1">
      <alignment horizontal="center" vertical="center"/>
    </xf>
    <xf numFmtId="0" fontId="40" fillId="16" borderId="22" xfId="0" applyFont="1" applyFill="1" applyBorder="1" applyAlignment="1">
      <alignment horizontal="center" vertical="center"/>
    </xf>
    <xf numFmtId="0" fontId="40" fillId="16" borderId="56" xfId="0" applyFont="1" applyFill="1" applyBorder="1" applyAlignment="1">
      <alignment horizontal="center" vertical="center"/>
    </xf>
    <xf numFmtId="0" fontId="40" fillId="16" borderId="0" xfId="0" applyFont="1" applyFill="1" applyAlignment="1">
      <alignment horizontal="center" vertical="center" wrapText="1"/>
    </xf>
    <xf numFmtId="0" fontId="40" fillId="16" borderId="57" xfId="0" applyFont="1" applyFill="1" applyBorder="1" applyAlignment="1">
      <alignment horizontal="center" vertical="center"/>
    </xf>
    <xf numFmtId="0" fontId="40" fillId="16" borderId="64" xfId="0" applyFont="1" applyFill="1" applyBorder="1" applyAlignment="1">
      <alignment horizontal="center" vertical="center"/>
    </xf>
    <xf numFmtId="0" fontId="40" fillId="16" borderId="66" xfId="0" applyFont="1" applyFill="1" applyBorder="1" applyAlignment="1">
      <alignment horizontal="center" vertical="center"/>
    </xf>
    <xf numFmtId="0" fontId="0" fillId="0" borderId="67" xfId="0" applyBorder="1" applyAlignment="1">
      <alignment horizontal="center" vertical="center"/>
    </xf>
    <xf numFmtId="0" fontId="0" fillId="0" borderId="59" xfId="0" applyBorder="1" applyAlignment="1">
      <alignment horizontal="center" vertical="center"/>
    </xf>
    <xf numFmtId="1" fontId="133" fillId="16" borderId="28" xfId="0" applyNumberFormat="1" applyFont="1" applyFill="1" applyBorder="1" applyAlignment="1">
      <alignment horizontal="center" vertical="center"/>
    </xf>
    <xf numFmtId="1" fontId="133" fillId="16" borderId="30" xfId="0" applyNumberFormat="1" applyFont="1" applyFill="1" applyBorder="1" applyAlignment="1">
      <alignment horizontal="center" vertical="center"/>
    </xf>
    <xf numFmtId="1" fontId="133" fillId="16" borderId="31" xfId="0" applyNumberFormat="1" applyFont="1" applyFill="1" applyBorder="1" applyAlignment="1">
      <alignment horizontal="center" vertical="center"/>
    </xf>
    <xf numFmtId="1" fontId="133" fillId="16" borderId="53" xfId="0" applyNumberFormat="1" applyFont="1" applyFill="1" applyBorder="1" applyAlignment="1">
      <alignment horizontal="center" vertical="center"/>
    </xf>
    <xf numFmtId="1" fontId="133" fillId="16" borderId="34" xfId="0" applyNumberFormat="1" applyFont="1" applyFill="1" applyBorder="1" applyAlignment="1">
      <alignment horizontal="center" vertical="center"/>
    </xf>
    <xf numFmtId="0" fontId="49" fillId="0" borderId="0" xfId="0" applyFont="1" applyAlignment="1">
      <alignment vertical="center"/>
    </xf>
    <xf numFmtId="1" fontId="90" fillId="0" borderId="28" xfId="14" applyNumberFormat="1" applyFont="1" applyBorder="1" applyAlignment="1">
      <alignment horizontal="center" vertical="center"/>
    </xf>
    <xf numFmtId="1" fontId="90" fillId="0" borderId="14" xfId="14" applyNumberFormat="1" applyFont="1" applyBorder="1" applyAlignment="1">
      <alignment horizontal="center" vertical="center"/>
    </xf>
    <xf numFmtId="1" fontId="90" fillId="0" borderId="32" xfId="14" applyNumberFormat="1" applyFont="1" applyBorder="1" applyAlignment="1">
      <alignment horizontal="center" vertical="center"/>
    </xf>
    <xf numFmtId="1" fontId="214" fillId="0" borderId="14" xfId="0" applyNumberFormat="1" applyFont="1" applyBorder="1" applyAlignment="1">
      <alignment horizontal="center" vertical="center" wrapText="1"/>
    </xf>
    <xf numFmtId="167" fontId="145" fillId="0" borderId="0" xfId="26" applyNumberFormat="1"/>
    <xf numFmtId="0" fontId="103" fillId="9" borderId="17" xfId="27" applyFont="1" applyFill="1" applyBorder="1" applyAlignment="1">
      <alignment horizontal="center" vertical="center"/>
    </xf>
    <xf numFmtId="0" fontId="146" fillId="0" borderId="17" xfId="26" applyFont="1" applyBorder="1" applyAlignment="1">
      <alignment horizontal="center" vertical="center" wrapText="1"/>
    </xf>
    <xf numFmtId="0" fontId="153" fillId="0" borderId="17" xfId="26" applyFont="1" applyBorder="1" applyAlignment="1">
      <alignment horizontal="center" vertical="center" wrapText="1"/>
    </xf>
    <xf numFmtId="167" fontId="155" fillId="0" borderId="17" xfId="28" applyNumberFormat="1" applyFont="1" applyBorder="1" applyAlignment="1">
      <alignment horizontal="center" vertical="center"/>
    </xf>
    <xf numFmtId="167" fontId="155" fillId="0" borderId="39" xfId="28" applyNumberFormat="1" applyFont="1" applyBorder="1" applyAlignment="1">
      <alignment horizontal="center" vertical="center"/>
    </xf>
    <xf numFmtId="0" fontId="148" fillId="33" borderId="75" xfId="27" applyFont="1" applyFill="1" applyBorder="1" applyAlignment="1">
      <alignment horizontal="center" vertical="center" wrapText="1"/>
    </xf>
    <xf numFmtId="0" fontId="148" fillId="33" borderId="60" xfId="27" applyFont="1" applyFill="1" applyBorder="1" applyAlignment="1">
      <alignment horizontal="center" vertical="center"/>
    </xf>
    <xf numFmtId="167" fontId="148" fillId="33" borderId="75" xfId="27" applyNumberFormat="1" applyFont="1" applyFill="1" applyBorder="1" applyAlignment="1">
      <alignment horizontal="center" vertical="center" wrapText="1"/>
    </xf>
    <xf numFmtId="167" fontId="148" fillId="33" borderId="61" xfId="27" applyNumberFormat="1" applyFont="1" applyFill="1" applyBorder="1" applyAlignment="1">
      <alignment horizontal="center" vertical="center" wrapText="1"/>
    </xf>
    <xf numFmtId="1" fontId="90" fillId="0" borderId="39" xfId="6" applyNumberFormat="1" applyFont="1" applyBorder="1" applyAlignment="1">
      <alignment horizontal="center" vertical="center"/>
    </xf>
    <xf numFmtId="1" fontId="90" fillId="0" borderId="17" xfId="6" applyNumberFormat="1" applyFont="1" applyBorder="1" applyAlignment="1">
      <alignment horizontal="center" vertical="center"/>
    </xf>
    <xf numFmtId="49" fontId="31" fillId="16" borderId="17" xfId="6" applyNumberFormat="1" applyFont="1" applyFill="1" applyBorder="1" applyAlignment="1">
      <alignment horizontal="center" vertical="center" wrapText="1"/>
    </xf>
    <xf numFmtId="1" fontId="32" fillId="16" borderId="14" xfId="6" applyNumberFormat="1" applyFont="1" applyFill="1" applyBorder="1" applyAlignment="1">
      <alignment horizontal="center" vertical="center" wrapText="1"/>
    </xf>
    <xf numFmtId="1" fontId="12" fillId="0" borderId="31" xfId="6" applyNumberFormat="1" applyFont="1" applyBorder="1" applyAlignment="1">
      <alignment horizontal="center"/>
    </xf>
    <xf numFmtId="0" fontId="195" fillId="0" borderId="0" xfId="4" applyFont="1" applyAlignment="1">
      <alignment horizontal="center" vertical="center"/>
    </xf>
    <xf numFmtId="0" fontId="81" fillId="0" borderId="0" xfId="4" applyAlignment="1">
      <alignment vertical="center"/>
    </xf>
    <xf numFmtId="0" fontId="197" fillId="0" borderId="0" xfId="4" applyFont="1" applyAlignment="1">
      <alignment vertical="center"/>
    </xf>
    <xf numFmtId="2" fontId="46" fillId="0" borderId="0" xfId="4" applyNumberFormat="1" applyFont="1" applyAlignment="1">
      <alignment horizontal="left" vertical="center" wrapText="1"/>
    </xf>
    <xf numFmtId="0" fontId="46" fillId="0" borderId="0" xfId="4" applyFont="1" applyAlignment="1">
      <alignment horizontal="left" vertical="center" wrapText="1"/>
    </xf>
    <xf numFmtId="0" fontId="46" fillId="0" borderId="0" xfId="4" applyFont="1" applyAlignment="1">
      <alignment vertical="center" wrapText="1"/>
    </xf>
    <xf numFmtId="0" fontId="202" fillId="0" borderId="0" xfId="4" applyFont="1" applyAlignment="1">
      <alignment vertical="center" wrapText="1"/>
    </xf>
    <xf numFmtId="169" fontId="197" fillId="0" borderId="0" xfId="4" applyNumberFormat="1" applyFont="1" applyAlignment="1">
      <alignment vertical="center"/>
    </xf>
    <xf numFmtId="1" fontId="81" fillId="0" borderId="73" xfId="4" applyNumberFormat="1" applyBorder="1" applyAlignment="1">
      <alignment horizontal="center" vertical="center"/>
    </xf>
    <xf numFmtId="0" fontId="202" fillId="45" borderId="35" xfId="4" applyFont="1" applyFill="1" applyBorder="1" applyAlignment="1">
      <alignment horizontal="center" vertical="center"/>
    </xf>
    <xf numFmtId="0" fontId="195" fillId="36" borderId="73" xfId="4" applyFont="1" applyFill="1" applyBorder="1" applyAlignment="1">
      <alignment horizontal="center" vertical="center"/>
    </xf>
    <xf numFmtId="1" fontId="81" fillId="35" borderId="77" xfId="4" applyNumberFormat="1" applyFill="1" applyBorder="1" applyAlignment="1">
      <alignment horizontal="center" vertical="center"/>
    </xf>
    <xf numFmtId="0" fontId="202" fillId="45" borderId="11" xfId="4" applyFont="1" applyFill="1" applyBorder="1" applyAlignment="1">
      <alignment horizontal="center" vertical="center"/>
    </xf>
    <xf numFmtId="0" fontId="195" fillId="36" borderId="77" xfId="4" applyFont="1" applyFill="1" applyBorder="1" applyAlignment="1">
      <alignment horizontal="center" vertical="center"/>
    </xf>
    <xf numFmtId="1" fontId="81" fillId="0" borderId="77" xfId="4" applyNumberFormat="1" applyBorder="1" applyAlignment="1">
      <alignment horizontal="center" vertical="center"/>
    </xf>
    <xf numFmtId="0" fontId="202" fillId="45" borderId="18" xfId="4" applyFont="1" applyFill="1" applyBorder="1" applyAlignment="1">
      <alignment horizontal="center" vertical="center"/>
    </xf>
    <xf numFmtId="0" fontId="195" fillId="36" borderId="80" xfId="4" applyFont="1" applyFill="1" applyBorder="1" applyAlignment="1">
      <alignment horizontal="center" vertical="center"/>
    </xf>
    <xf numFmtId="1" fontId="81" fillId="16" borderId="77" xfId="4" applyNumberFormat="1" applyFill="1" applyBorder="1" applyAlignment="1">
      <alignment horizontal="center" vertical="center"/>
    </xf>
    <xf numFmtId="0" fontId="46" fillId="0" borderId="0" xfId="4" applyFont="1" applyAlignment="1">
      <alignment horizontal="center" vertical="center"/>
    </xf>
    <xf numFmtId="1" fontId="81" fillId="0" borderId="74" xfId="4" applyNumberFormat="1" applyBorder="1" applyAlignment="1">
      <alignment horizontal="center" vertical="center"/>
    </xf>
    <xf numFmtId="0" fontId="202" fillId="45" borderId="42" xfId="4" applyFont="1" applyFill="1" applyBorder="1" applyAlignment="1">
      <alignment horizontal="center" vertical="center"/>
    </xf>
    <xf numFmtId="0" fontId="195" fillId="36" borderId="74" xfId="4" applyFont="1" applyFill="1" applyBorder="1" applyAlignment="1">
      <alignment horizontal="center" vertical="center"/>
    </xf>
    <xf numFmtId="0" fontId="202" fillId="45" borderId="54" xfId="4" applyFont="1" applyFill="1" applyBorder="1" applyAlignment="1">
      <alignment horizontal="center" vertical="center"/>
    </xf>
    <xf numFmtId="0" fontId="202" fillId="45" borderId="15" xfId="4" applyFont="1" applyFill="1" applyBorder="1" applyAlignment="1">
      <alignment horizontal="center" vertical="center"/>
    </xf>
    <xf numFmtId="0" fontId="101" fillId="45" borderId="11" xfId="4" applyFont="1" applyFill="1" applyBorder="1" applyAlignment="1">
      <alignment horizontal="center" vertical="center"/>
    </xf>
    <xf numFmtId="1" fontId="81" fillId="35" borderId="76" xfId="4" applyNumberFormat="1" applyFill="1" applyBorder="1" applyAlignment="1">
      <alignment horizontal="center" vertical="center"/>
    </xf>
    <xf numFmtId="1" fontId="81" fillId="35" borderId="74" xfId="4" applyNumberFormat="1" applyFill="1" applyBorder="1" applyAlignment="1">
      <alignment horizontal="center" vertical="center"/>
    </xf>
    <xf numFmtId="0" fontId="202" fillId="14" borderId="42" xfId="4" applyFont="1" applyFill="1" applyBorder="1" applyAlignment="1">
      <alignment horizontal="center" vertical="center"/>
    </xf>
    <xf numFmtId="0" fontId="49" fillId="0" borderId="0" xfId="4" applyFont="1" applyAlignment="1">
      <alignment vertical="center"/>
    </xf>
    <xf numFmtId="0" fontId="94" fillId="0" borderId="0" xfId="4" applyFont="1" applyAlignment="1">
      <alignment vertical="center"/>
    </xf>
    <xf numFmtId="0" fontId="195" fillId="36" borderId="76" xfId="4" applyFont="1" applyFill="1" applyBorder="1" applyAlignment="1">
      <alignment horizontal="center" vertical="center"/>
    </xf>
    <xf numFmtId="1" fontId="81" fillId="35" borderId="80" xfId="4" applyNumberFormat="1" applyFill="1" applyBorder="1" applyAlignment="1">
      <alignment horizontal="center" vertical="center"/>
    </xf>
    <xf numFmtId="1" fontId="81" fillId="0" borderId="80" xfId="4" applyNumberFormat="1" applyBorder="1" applyAlignment="1">
      <alignment horizontal="center" vertical="center"/>
    </xf>
    <xf numFmtId="1" fontId="81" fillId="35" borderId="73" xfId="4" applyNumberFormat="1" applyFill="1" applyBorder="1" applyAlignment="1">
      <alignment horizontal="center" vertical="center"/>
    </xf>
    <xf numFmtId="1" fontId="81" fillId="16" borderId="73" xfId="4" applyNumberFormat="1" applyFill="1" applyBorder="1" applyAlignment="1">
      <alignment horizontal="center" vertical="center"/>
    </xf>
    <xf numFmtId="1" fontId="81" fillId="16" borderId="74" xfId="4" applyNumberFormat="1" applyFill="1" applyBorder="1" applyAlignment="1">
      <alignment horizontal="center" vertical="center"/>
    </xf>
    <xf numFmtId="0" fontId="76" fillId="0" borderId="0" xfId="4" applyFont="1" applyAlignment="1">
      <alignment horizontal="left" vertical="center" wrapText="1"/>
    </xf>
    <xf numFmtId="0" fontId="46" fillId="0" borderId="0" xfId="4" applyFont="1" applyAlignment="1">
      <alignment horizontal="center" vertical="center" wrapText="1"/>
    </xf>
    <xf numFmtId="0" fontId="81" fillId="0" borderId="0" xfId="4" applyAlignment="1">
      <alignment horizontal="center" vertical="center"/>
    </xf>
    <xf numFmtId="0" fontId="94" fillId="0" borderId="0" xfId="4" applyFont="1" applyAlignment="1">
      <alignment horizontal="center" vertical="center"/>
    </xf>
    <xf numFmtId="0" fontId="197" fillId="45" borderId="11" xfId="4" applyFont="1" applyFill="1" applyBorder="1" applyAlignment="1">
      <alignment horizontal="center" vertical="center"/>
    </xf>
    <xf numFmtId="0" fontId="197" fillId="16" borderId="11" xfId="4" applyFont="1" applyFill="1" applyBorder="1" applyAlignment="1">
      <alignment horizontal="center" vertical="center"/>
    </xf>
    <xf numFmtId="0" fontId="197" fillId="45" borderId="1" xfId="4" applyFont="1" applyFill="1" applyBorder="1" applyAlignment="1">
      <alignment horizontal="center" vertical="center"/>
    </xf>
    <xf numFmtId="0" fontId="195" fillId="36" borderId="72" xfId="4" applyFont="1" applyFill="1" applyBorder="1" applyAlignment="1">
      <alignment horizontal="center" vertical="center"/>
    </xf>
    <xf numFmtId="1" fontId="81" fillId="16" borderId="80" xfId="4" applyNumberFormat="1" applyFill="1" applyBorder="1" applyAlignment="1">
      <alignment horizontal="center" vertical="center"/>
    </xf>
    <xf numFmtId="0" fontId="202" fillId="16" borderId="11" xfId="4" applyFont="1" applyFill="1" applyBorder="1" applyAlignment="1">
      <alignment horizontal="center" vertical="center"/>
    </xf>
    <xf numFmtId="0" fontId="202" fillId="45" borderId="27" xfId="4" applyFont="1" applyFill="1" applyBorder="1" applyAlignment="1">
      <alignment horizontal="center" vertical="center"/>
    </xf>
    <xf numFmtId="0" fontId="197" fillId="0" borderId="0" xfId="4" applyFont="1" applyAlignment="1">
      <alignment horizontal="center" vertical="center" wrapText="1"/>
    </xf>
    <xf numFmtId="0" fontId="202" fillId="45" borderId="19" xfId="4" applyFont="1" applyFill="1" applyBorder="1" applyAlignment="1">
      <alignment horizontal="center" vertical="center"/>
    </xf>
    <xf numFmtId="0" fontId="202" fillId="16" borderId="19" xfId="4" applyFont="1" applyFill="1" applyBorder="1" applyAlignment="1">
      <alignment horizontal="center" vertical="center"/>
    </xf>
    <xf numFmtId="0" fontId="197" fillId="0" borderId="20" xfId="4" applyFont="1" applyBorder="1" applyAlignment="1">
      <alignment vertical="center" wrapText="1"/>
    </xf>
    <xf numFmtId="0" fontId="197" fillId="0" borderId="41" xfId="4" applyFont="1" applyBorder="1" applyAlignment="1">
      <alignment vertical="center" wrapText="1"/>
    </xf>
    <xf numFmtId="1" fontId="46" fillId="16" borderId="75" xfId="4" applyNumberFormat="1" applyFont="1" applyFill="1" applyBorder="1" applyAlignment="1">
      <alignment horizontal="center" vertical="center"/>
    </xf>
    <xf numFmtId="0" fontId="202" fillId="45" borderId="81" xfId="4" applyFont="1" applyFill="1" applyBorder="1" applyAlignment="1">
      <alignment horizontal="center" vertical="center"/>
    </xf>
    <xf numFmtId="0" fontId="195" fillId="36" borderId="75" xfId="4" applyFont="1" applyFill="1" applyBorder="1" applyAlignment="1">
      <alignment horizontal="center" vertical="center"/>
    </xf>
    <xf numFmtId="0" fontId="82" fillId="0" borderId="50" xfId="4" applyFont="1" applyBorder="1" applyAlignment="1">
      <alignment vertical="center" wrapText="1"/>
    </xf>
    <xf numFmtId="0" fontId="82" fillId="36" borderId="51" xfId="4" applyFont="1" applyFill="1" applyBorder="1" applyAlignment="1">
      <alignment horizontal="center" vertical="center" wrapText="1"/>
    </xf>
    <xf numFmtId="0" fontId="82" fillId="0" borderId="53" xfId="4" applyFont="1" applyBorder="1" applyAlignment="1">
      <alignment vertical="center" wrapText="1"/>
    </xf>
    <xf numFmtId="0" fontId="46" fillId="0" borderId="71" xfId="4" applyFont="1" applyBorder="1" applyAlignment="1">
      <alignment horizontal="center" vertical="center"/>
    </xf>
    <xf numFmtId="0" fontId="202" fillId="45" borderId="52" xfId="4" applyFont="1" applyFill="1" applyBorder="1" applyAlignment="1">
      <alignment horizontal="center" vertical="center"/>
    </xf>
    <xf numFmtId="0" fontId="195" fillId="16" borderId="71" xfId="4" applyFont="1" applyFill="1" applyBorder="1" applyAlignment="1">
      <alignment horizontal="center" vertical="center"/>
    </xf>
    <xf numFmtId="1" fontId="46" fillId="0" borderId="75" xfId="4" applyNumberFormat="1" applyFont="1" applyBorder="1" applyAlignment="1">
      <alignment horizontal="center" vertical="center"/>
    </xf>
    <xf numFmtId="0" fontId="195" fillId="36" borderId="69" xfId="4" applyFont="1" applyFill="1" applyBorder="1" applyAlignment="1">
      <alignment horizontal="center" vertical="center"/>
    </xf>
    <xf numFmtId="0" fontId="202" fillId="16" borderId="81" xfId="4" applyFont="1" applyFill="1" applyBorder="1" applyAlignment="1">
      <alignment horizontal="center" vertical="center"/>
    </xf>
    <xf numFmtId="0" fontId="82" fillId="16" borderId="50" xfId="4" applyFont="1" applyFill="1" applyBorder="1" applyAlignment="1">
      <alignment vertical="center" wrapText="1"/>
    </xf>
    <xf numFmtId="0" fontId="82" fillId="16" borderId="53" xfId="4" applyFont="1" applyFill="1" applyBorder="1" applyAlignment="1">
      <alignment vertical="center" wrapText="1"/>
    </xf>
    <xf numFmtId="0" fontId="46" fillId="16" borderId="71" xfId="4" applyFont="1" applyFill="1" applyBorder="1" applyAlignment="1">
      <alignment horizontal="center" vertical="center"/>
    </xf>
    <xf numFmtId="0" fontId="202" fillId="16" borderId="52" xfId="4" applyFont="1" applyFill="1" applyBorder="1" applyAlignment="1">
      <alignment horizontal="center" vertical="center"/>
    </xf>
    <xf numFmtId="1" fontId="46" fillId="16" borderId="73" xfId="4" applyNumberFormat="1" applyFont="1" applyFill="1" applyBorder="1" applyAlignment="1">
      <alignment horizontal="center" vertical="center"/>
    </xf>
    <xf numFmtId="1" fontId="46" fillId="16" borderId="77" xfId="4" applyNumberFormat="1" applyFont="1" applyFill="1" applyBorder="1" applyAlignment="1">
      <alignment horizontal="center" vertical="center"/>
    </xf>
    <xf numFmtId="1" fontId="46" fillId="16" borderId="71" xfId="4" applyNumberFormat="1" applyFont="1" applyFill="1" applyBorder="1" applyAlignment="1">
      <alignment horizontal="center" vertical="center"/>
    </xf>
    <xf numFmtId="0" fontId="195" fillId="36" borderId="71" xfId="4" applyFont="1" applyFill="1" applyBorder="1" applyAlignment="1">
      <alignment horizontal="center" vertical="center"/>
    </xf>
    <xf numFmtId="0" fontId="206" fillId="0" borderId="0" xfId="4" applyFont="1" applyAlignment="1">
      <alignment vertical="center"/>
    </xf>
    <xf numFmtId="0" fontId="46" fillId="0" borderId="0" xfId="4" applyFont="1" applyAlignment="1">
      <alignment horizontal="left" vertical="center"/>
    </xf>
    <xf numFmtId="0" fontId="46" fillId="0" borderId="0" xfId="4" applyFont="1" applyAlignment="1">
      <alignment vertical="center"/>
    </xf>
    <xf numFmtId="0" fontId="202" fillId="0" borderId="0" xfId="4" applyFont="1" applyAlignment="1">
      <alignment vertical="center"/>
    </xf>
    <xf numFmtId="0" fontId="201" fillId="0" borderId="0" xfId="4" applyFont="1" applyAlignment="1">
      <alignment horizontal="center" vertical="center" wrapText="1"/>
    </xf>
    <xf numFmtId="0" fontId="202" fillId="45" borderId="6" xfId="4" applyFont="1" applyFill="1" applyBorder="1" applyAlignment="1">
      <alignment horizontal="center" vertical="center"/>
    </xf>
    <xf numFmtId="0" fontId="214" fillId="0" borderId="0" xfId="4" applyFont="1" applyAlignment="1">
      <alignment vertical="center"/>
    </xf>
    <xf numFmtId="0" fontId="81" fillId="35" borderId="70" xfId="4" applyFill="1" applyBorder="1" applyAlignment="1">
      <alignment vertical="center"/>
    </xf>
    <xf numFmtId="0" fontId="81" fillId="35" borderId="71" xfId="4" applyFill="1" applyBorder="1" applyAlignment="1">
      <alignment vertical="center"/>
    </xf>
    <xf numFmtId="0" fontId="215" fillId="0" borderId="0" xfId="4" applyFont="1" applyAlignment="1">
      <alignment vertical="center"/>
    </xf>
    <xf numFmtId="0" fontId="216" fillId="0" borderId="0" xfId="4" applyFont="1" applyAlignment="1">
      <alignment vertical="center"/>
    </xf>
    <xf numFmtId="0" fontId="217" fillId="0" borderId="0" xfId="4" applyFont="1" applyAlignment="1">
      <alignment vertical="center"/>
    </xf>
    <xf numFmtId="0" fontId="218" fillId="0" borderId="0" xfId="4" applyFont="1" applyAlignment="1">
      <alignment vertical="center"/>
    </xf>
    <xf numFmtId="0" fontId="219" fillId="0" borderId="0" xfId="4" applyFont="1" applyAlignment="1">
      <alignment vertical="center"/>
    </xf>
    <xf numFmtId="0" fontId="196" fillId="0" borderId="0" xfId="4" applyFont="1" applyAlignment="1">
      <alignment vertical="center"/>
    </xf>
    <xf numFmtId="0" fontId="81" fillId="0" borderId="56" xfId="4" applyBorder="1" applyAlignment="1">
      <alignment vertical="center"/>
    </xf>
    <xf numFmtId="0" fontId="199" fillId="0" borderId="0" xfId="4" applyFont="1" applyAlignment="1">
      <alignment vertical="center"/>
    </xf>
    <xf numFmtId="0" fontId="195" fillId="35" borderId="0" xfId="4" applyFont="1" applyFill="1" applyAlignment="1">
      <alignment horizontal="center" vertical="center"/>
    </xf>
    <xf numFmtId="0" fontId="200" fillId="0" borderId="0" xfId="4" applyFont="1" applyAlignment="1">
      <alignment vertical="center"/>
    </xf>
    <xf numFmtId="0" fontId="196" fillId="0" borderId="41" xfId="4" applyFont="1" applyBorder="1" applyAlignment="1">
      <alignment vertical="center"/>
    </xf>
    <xf numFmtId="0" fontId="195" fillId="0" borderId="0" xfId="4" applyFont="1" applyAlignment="1">
      <alignment vertical="center"/>
    </xf>
    <xf numFmtId="0" fontId="81" fillId="0" borderId="41" xfId="4" applyBorder="1" applyAlignment="1">
      <alignment vertical="center"/>
    </xf>
    <xf numFmtId="0" fontId="244" fillId="0" borderId="56" xfId="4" applyFont="1" applyBorder="1" applyAlignment="1">
      <alignment horizontal="left" vertical="center" wrapText="1"/>
    </xf>
    <xf numFmtId="2" fontId="81" fillId="0" borderId="0" xfId="4" applyNumberFormat="1" applyAlignment="1">
      <alignment vertical="center"/>
    </xf>
    <xf numFmtId="2" fontId="81" fillId="16" borderId="0" xfId="4" applyNumberFormat="1" applyFill="1" applyAlignment="1">
      <alignment horizontal="center" vertical="center"/>
    </xf>
    <xf numFmtId="166" fontId="81" fillId="0" borderId="56" xfId="4" applyNumberFormat="1" applyBorder="1" applyAlignment="1">
      <alignment vertical="center"/>
    </xf>
    <xf numFmtId="0" fontId="197" fillId="0" borderId="56" xfId="4" applyFont="1" applyBorder="1" applyAlignment="1">
      <alignment vertical="center" wrapText="1"/>
    </xf>
    <xf numFmtId="0" fontId="197" fillId="0" borderId="0" xfId="4" applyFont="1" applyAlignment="1">
      <alignment vertical="center" wrapText="1"/>
    </xf>
    <xf numFmtId="0" fontId="195" fillId="16" borderId="0" xfId="4" applyFont="1" applyFill="1" applyAlignment="1">
      <alignment horizontal="center" vertical="center"/>
    </xf>
    <xf numFmtId="2" fontId="81" fillId="16" borderId="0" xfId="4" applyNumberFormat="1" applyFill="1" applyAlignment="1">
      <alignment vertical="center"/>
    </xf>
    <xf numFmtId="0" fontId="46" fillId="0" borderId="56" xfId="4" applyFont="1" applyBorder="1" applyAlignment="1">
      <alignment horizontal="left" vertical="center"/>
    </xf>
    <xf numFmtId="0" fontId="210" fillId="0" borderId="56" xfId="4" applyFont="1" applyBorder="1" applyAlignment="1">
      <alignment horizontal="justify" vertical="center"/>
    </xf>
    <xf numFmtId="0" fontId="211" fillId="0" borderId="56" xfId="4" applyFont="1" applyBorder="1" applyAlignment="1">
      <alignment horizontal="left" vertical="center"/>
    </xf>
    <xf numFmtId="168" fontId="213" fillId="16" borderId="0" xfId="4" applyNumberFormat="1" applyFont="1" applyFill="1" applyAlignment="1">
      <alignment horizontal="center" vertical="center" wrapText="1"/>
    </xf>
    <xf numFmtId="0" fontId="213" fillId="16" borderId="0" xfId="4" applyFont="1" applyFill="1" applyAlignment="1">
      <alignment horizontal="center" vertical="center" wrapText="1"/>
    </xf>
    <xf numFmtId="0" fontId="207" fillId="35" borderId="41" xfId="4" applyFont="1" applyFill="1" applyBorder="1" applyAlignment="1">
      <alignment vertical="center"/>
    </xf>
    <xf numFmtId="0" fontId="207" fillId="35" borderId="0" xfId="4" applyFont="1" applyFill="1" applyAlignment="1">
      <alignment vertical="center"/>
    </xf>
    <xf numFmtId="0" fontId="81" fillId="35" borderId="0" xfId="4" applyFill="1" applyAlignment="1">
      <alignment vertical="center"/>
    </xf>
    <xf numFmtId="0" fontId="197" fillId="35" borderId="0" xfId="4" applyFont="1" applyFill="1" applyAlignment="1">
      <alignment vertical="center"/>
    </xf>
    <xf numFmtId="0" fontId="214" fillId="0" borderId="56" xfId="4" applyFont="1" applyBorder="1" applyAlignment="1">
      <alignment horizontal="left" vertical="center"/>
    </xf>
    <xf numFmtId="0" fontId="214" fillId="0" borderId="56" xfId="4" applyFont="1" applyBorder="1" applyAlignment="1">
      <alignment vertical="center"/>
    </xf>
    <xf numFmtId="0" fontId="81" fillId="0" borderId="64" xfId="4" applyBorder="1" applyAlignment="1">
      <alignment vertical="center"/>
    </xf>
    <xf numFmtId="0" fontId="197" fillId="0" borderId="64" xfId="4" applyFont="1" applyBorder="1" applyAlignment="1">
      <alignment vertical="center"/>
    </xf>
    <xf numFmtId="0" fontId="195" fillId="0" borderId="64" xfId="4" applyFont="1" applyBorder="1" applyAlignment="1">
      <alignment horizontal="center" vertical="center"/>
    </xf>
    <xf numFmtId="0" fontId="214" fillId="0" borderId="66" xfId="4" applyFont="1" applyBorder="1" applyAlignment="1">
      <alignment vertical="center"/>
    </xf>
    <xf numFmtId="0" fontId="246" fillId="0" borderId="0" xfId="0" applyFont="1" applyAlignment="1">
      <alignment horizontal="left" vertical="center"/>
    </xf>
    <xf numFmtId="0" fontId="246" fillId="0" borderId="0" xfId="0" applyFont="1" applyAlignment="1">
      <alignment horizontal="left" vertical="center" wrapText="1"/>
    </xf>
    <xf numFmtId="1" fontId="10" fillId="19" borderId="14" xfId="15" applyNumberFormat="1" applyFill="1" applyBorder="1" applyAlignment="1">
      <alignment horizontal="center"/>
    </xf>
    <xf numFmtId="1" fontId="10" fillId="19" borderId="32" xfId="15" applyNumberFormat="1" applyFill="1" applyBorder="1" applyAlignment="1">
      <alignment horizontal="center"/>
    </xf>
    <xf numFmtId="0" fontId="21" fillId="0" borderId="0" xfId="15" applyFont="1" applyAlignment="1">
      <alignment vertical="center"/>
    </xf>
    <xf numFmtId="0" fontId="41" fillId="24" borderId="0" xfId="39" applyFont="1" applyFill="1" applyAlignment="1">
      <alignment horizontal="center" vertical="center" wrapText="1"/>
    </xf>
    <xf numFmtId="0" fontId="48" fillId="0" borderId="14" xfId="15" applyFont="1" applyBorder="1" applyAlignment="1">
      <alignment horizontal="center" vertical="center"/>
    </xf>
    <xf numFmtId="0" fontId="48" fillId="9" borderId="17" xfId="15" applyFont="1" applyFill="1" applyBorder="1" applyAlignment="1">
      <alignment horizontal="center" vertical="center"/>
    </xf>
    <xf numFmtId="0" fontId="48" fillId="9" borderId="17" xfId="15" applyFont="1" applyFill="1" applyBorder="1" applyAlignment="1">
      <alignment horizontal="center" vertical="center" wrapText="1"/>
    </xf>
    <xf numFmtId="0" fontId="153" fillId="0" borderId="17" xfId="15" applyFont="1" applyBorder="1" applyAlignment="1">
      <alignment horizontal="center" vertical="center"/>
    </xf>
    <xf numFmtId="0" fontId="48" fillId="0" borderId="17" xfId="15" applyFont="1" applyBorder="1" applyAlignment="1">
      <alignment horizontal="center" vertical="center"/>
    </xf>
    <xf numFmtId="49" fontId="159" fillId="0" borderId="40" xfId="15" applyNumberFormat="1" applyFont="1" applyBorder="1" applyAlignment="1">
      <alignment horizontal="left" vertical="center"/>
    </xf>
    <xf numFmtId="49" fontId="159" fillId="0" borderId="44" xfId="15" applyNumberFormat="1" applyFont="1" applyBorder="1" applyAlignment="1">
      <alignment horizontal="left" vertical="center"/>
    </xf>
    <xf numFmtId="0" fontId="48" fillId="0" borderId="32" xfId="15" applyFont="1" applyBorder="1" applyAlignment="1">
      <alignment horizontal="center" vertical="center"/>
    </xf>
    <xf numFmtId="49" fontId="159" fillId="0" borderId="49" xfId="15" applyNumberFormat="1" applyFont="1" applyBorder="1" applyAlignment="1">
      <alignment horizontal="left" vertical="center"/>
    </xf>
    <xf numFmtId="1" fontId="46" fillId="25" borderId="31" xfId="39" applyNumberFormat="1" applyFont="1" applyFill="1" applyBorder="1" applyAlignment="1">
      <alignment horizontal="center" vertical="center"/>
    </xf>
    <xf numFmtId="1" fontId="42" fillId="0" borderId="32" xfId="39" applyNumberFormat="1" applyBorder="1" applyAlignment="1">
      <alignment horizontal="center" vertical="center"/>
    </xf>
    <xf numFmtId="1" fontId="46" fillId="25" borderId="34" xfId="39" applyNumberFormat="1" applyFont="1" applyFill="1" applyBorder="1" applyAlignment="1">
      <alignment horizontal="center" vertical="center"/>
    </xf>
    <xf numFmtId="1" fontId="42" fillId="40" borderId="31" xfId="39" applyNumberFormat="1" applyFill="1" applyBorder="1" applyAlignment="1">
      <alignment horizontal="center" vertical="center"/>
    </xf>
    <xf numFmtId="1" fontId="42" fillId="40" borderId="34" xfId="39" applyNumberFormat="1" applyFill="1" applyBorder="1" applyAlignment="1">
      <alignment horizontal="center" vertical="center"/>
    </xf>
    <xf numFmtId="1" fontId="42" fillId="16" borderId="31" xfId="39" applyNumberFormat="1" applyFill="1" applyBorder="1" applyAlignment="1">
      <alignment horizontal="center" vertical="center"/>
    </xf>
    <xf numFmtId="1" fontId="42" fillId="16" borderId="32" xfId="39" applyNumberFormat="1" applyFill="1" applyBorder="1" applyAlignment="1">
      <alignment horizontal="center" vertical="center"/>
    </xf>
    <xf numFmtId="1" fontId="42" fillId="16" borderId="34" xfId="39" applyNumberFormat="1" applyFill="1" applyBorder="1" applyAlignment="1">
      <alignment horizontal="center" vertical="center"/>
    </xf>
    <xf numFmtId="0" fontId="247" fillId="16" borderId="49" xfId="0" applyFont="1" applyFill="1" applyBorder="1" applyAlignment="1">
      <alignment horizontal="center" vertical="center" wrapText="1"/>
    </xf>
    <xf numFmtId="0" fontId="247" fillId="16" borderId="17" xfId="0" applyFont="1" applyFill="1" applyBorder="1" applyAlignment="1">
      <alignment horizontal="center" vertical="center"/>
    </xf>
    <xf numFmtId="0" fontId="247" fillId="16" borderId="39" xfId="0" applyFont="1" applyFill="1" applyBorder="1" applyAlignment="1">
      <alignment horizontal="center" vertical="center"/>
    </xf>
    <xf numFmtId="0" fontId="247" fillId="16" borderId="40" xfId="0" applyFont="1" applyFill="1" applyBorder="1" applyAlignment="1">
      <alignment horizontal="center" vertical="center" wrapText="1"/>
    </xf>
    <xf numFmtId="0" fontId="247" fillId="16" borderId="14" xfId="0" applyFont="1" applyFill="1" applyBorder="1" applyAlignment="1">
      <alignment horizontal="center" vertical="center"/>
    </xf>
    <xf numFmtId="0" fontId="247" fillId="16" borderId="31" xfId="0" applyFont="1" applyFill="1" applyBorder="1" applyAlignment="1">
      <alignment horizontal="center" vertical="center"/>
    </xf>
    <xf numFmtId="9" fontId="247" fillId="16" borderId="14" xfId="0" applyNumberFormat="1" applyFont="1" applyFill="1" applyBorder="1" applyAlignment="1">
      <alignment horizontal="center" vertical="center" wrapText="1"/>
    </xf>
    <xf numFmtId="9" fontId="247" fillId="16" borderId="31" xfId="0" applyNumberFormat="1" applyFont="1" applyFill="1" applyBorder="1" applyAlignment="1">
      <alignment horizontal="center" vertical="center" wrapText="1"/>
    </xf>
    <xf numFmtId="0" fontId="249" fillId="0" borderId="14" xfId="44" applyFont="1" applyBorder="1" applyAlignment="1">
      <alignment horizontal="center" vertical="center" wrapText="1"/>
    </xf>
    <xf numFmtId="0" fontId="249" fillId="47" borderId="14" xfId="44" applyFont="1" applyFill="1" applyBorder="1" applyAlignment="1">
      <alignment horizontal="center" vertical="center" wrapText="1"/>
    </xf>
    <xf numFmtId="0" fontId="249" fillId="47" borderId="31" xfId="44" applyFont="1" applyFill="1" applyBorder="1" applyAlignment="1">
      <alignment horizontal="center" vertical="center" wrapText="1"/>
    </xf>
    <xf numFmtId="0" fontId="247" fillId="48" borderId="14" xfId="44" applyFont="1" applyFill="1" applyBorder="1" applyAlignment="1">
      <alignment horizontal="center" vertical="center" wrapText="1"/>
    </xf>
    <xf numFmtId="9" fontId="247" fillId="0" borderId="14" xfId="44" applyNumberFormat="1" applyFont="1" applyBorder="1" applyAlignment="1">
      <alignment horizontal="center" vertical="center" wrapText="1"/>
    </xf>
    <xf numFmtId="9" fontId="247" fillId="47" borderId="14" xfId="44" applyNumberFormat="1" applyFont="1" applyFill="1" applyBorder="1" applyAlignment="1">
      <alignment horizontal="center" vertical="center" wrapText="1"/>
    </xf>
    <xf numFmtId="9" fontId="247" fillId="47" borderId="31" xfId="44" applyNumberFormat="1" applyFont="1" applyFill="1" applyBorder="1" applyAlignment="1">
      <alignment horizontal="center" vertical="center" wrapText="1"/>
    </xf>
    <xf numFmtId="0" fontId="247" fillId="16" borderId="40" xfId="0" applyFont="1" applyFill="1" applyBorder="1" applyAlignment="1">
      <alignment horizontal="center" vertical="center"/>
    </xf>
    <xf numFmtId="9" fontId="247" fillId="16" borderId="14" xfId="0" applyNumberFormat="1" applyFont="1" applyFill="1" applyBorder="1" applyAlignment="1">
      <alignment horizontal="center" vertical="center"/>
    </xf>
    <xf numFmtId="9" fontId="247" fillId="16" borderId="31" xfId="0" applyNumberFormat="1" applyFont="1" applyFill="1" applyBorder="1" applyAlignment="1">
      <alignment horizontal="center" vertical="center"/>
    </xf>
    <xf numFmtId="0" fontId="247" fillId="16" borderId="44" xfId="0" applyFont="1" applyFill="1" applyBorder="1" applyAlignment="1">
      <alignment horizontal="center" vertical="center" wrapText="1"/>
    </xf>
    <xf numFmtId="9" fontId="247" fillId="16" borderId="32" xfId="0" applyNumberFormat="1" applyFont="1" applyFill="1" applyBorder="1" applyAlignment="1">
      <alignment horizontal="center" vertical="center"/>
    </xf>
    <xf numFmtId="9" fontId="247" fillId="16" borderId="34" xfId="0" applyNumberFormat="1" applyFont="1" applyFill="1" applyBorder="1" applyAlignment="1">
      <alignment horizontal="center" vertical="center" wrapText="1"/>
    </xf>
    <xf numFmtId="0" fontId="247" fillId="48" borderId="0" xfId="44" applyFont="1" applyFill="1" applyAlignment="1">
      <alignment horizontal="center" vertical="center" wrapText="1"/>
    </xf>
    <xf numFmtId="9" fontId="247" fillId="0" borderId="0" xfId="44" applyNumberFormat="1" applyFont="1" applyAlignment="1">
      <alignment horizontal="center" vertical="center" wrapText="1"/>
    </xf>
    <xf numFmtId="9" fontId="247" fillId="47" borderId="0" xfId="44" applyNumberFormat="1" applyFont="1" applyFill="1" applyAlignment="1">
      <alignment horizontal="center" vertical="center" wrapText="1"/>
    </xf>
    <xf numFmtId="0" fontId="32" fillId="39" borderId="41" xfId="39" applyFont="1" applyFill="1" applyBorder="1" applyAlignment="1">
      <alignment horizontal="left" vertical="center"/>
    </xf>
    <xf numFmtId="0" fontId="32" fillId="39" borderId="0" xfId="39" applyFont="1" applyFill="1" applyAlignment="1">
      <alignment horizontal="left" vertical="center"/>
    </xf>
    <xf numFmtId="1" fontId="42" fillId="0" borderId="10" xfId="39" applyNumberFormat="1" applyBorder="1" applyAlignment="1">
      <alignment horizontal="center" vertical="center"/>
    </xf>
    <xf numFmtId="1" fontId="42" fillId="0" borderId="0" xfId="39" applyNumberFormat="1" applyAlignment="1">
      <alignment horizontal="center" vertical="center"/>
    </xf>
    <xf numFmtId="0" fontId="249" fillId="0" borderId="0" xfId="44" applyFont="1" applyAlignment="1">
      <alignment horizontal="center" vertical="center" wrapText="1"/>
    </xf>
    <xf numFmtId="0" fontId="249" fillId="47" borderId="0" xfId="44" applyFont="1" applyFill="1" applyAlignment="1">
      <alignment horizontal="center" vertical="center" wrapText="1"/>
    </xf>
    <xf numFmtId="0" fontId="247" fillId="16" borderId="0" xfId="0" applyFont="1" applyFill="1" applyAlignment="1">
      <alignment horizontal="center" vertical="center" wrapText="1"/>
    </xf>
    <xf numFmtId="9" fontId="247" fillId="16" borderId="0" xfId="0" applyNumberFormat="1" applyFont="1" applyFill="1" applyAlignment="1">
      <alignment horizontal="center" vertical="center"/>
    </xf>
    <xf numFmtId="9" fontId="247" fillId="16" borderId="0" xfId="0" applyNumberFormat="1" applyFont="1" applyFill="1" applyAlignment="1">
      <alignment horizontal="center" vertical="center" wrapText="1"/>
    </xf>
    <xf numFmtId="0" fontId="179" fillId="5" borderId="43" xfId="15" applyFont="1" applyFill="1" applyBorder="1" applyAlignment="1">
      <alignment horizontal="center" vertical="center"/>
    </xf>
    <xf numFmtId="0" fontId="179" fillId="5" borderId="28" xfId="15" applyFont="1" applyFill="1" applyBorder="1" applyAlignment="1">
      <alignment horizontal="center" vertical="center"/>
    </xf>
    <xf numFmtId="0" fontId="179" fillId="5" borderId="28" xfId="15" applyFont="1" applyFill="1" applyBorder="1" applyAlignment="1">
      <alignment horizontal="center" vertical="center" wrapText="1"/>
    </xf>
    <xf numFmtId="3" fontId="179" fillId="5" borderId="28" xfId="15" applyNumberFormat="1" applyFont="1" applyFill="1" applyBorder="1" applyAlignment="1">
      <alignment horizontal="center" vertical="center" wrapText="1"/>
    </xf>
    <xf numFmtId="3" fontId="148" fillId="5" borderId="30" xfId="15" applyNumberFormat="1" applyFont="1" applyFill="1" applyBorder="1" applyAlignment="1">
      <alignment horizontal="center" vertical="center" wrapText="1"/>
    </xf>
    <xf numFmtId="0" fontId="2" fillId="0" borderId="14" xfId="0" applyFont="1" applyBorder="1" applyAlignment="1">
      <alignment horizontal="left" vertical="center"/>
    </xf>
    <xf numFmtId="0" fontId="250" fillId="0" borderId="14" xfId="26" applyFont="1" applyBorder="1" applyAlignment="1">
      <alignment horizontal="center" vertical="center" wrapText="1"/>
    </xf>
    <xf numFmtId="3" fontId="2" fillId="0" borderId="14" xfId="0" applyNumberFormat="1" applyFont="1" applyBorder="1" applyAlignment="1">
      <alignment horizontal="center" vertical="center"/>
    </xf>
    <xf numFmtId="3" fontId="2" fillId="0" borderId="31" xfId="0" applyNumberFormat="1" applyFont="1" applyBorder="1" applyAlignment="1">
      <alignment horizontal="center" vertical="center"/>
    </xf>
    <xf numFmtId="0" fontId="2" fillId="0" borderId="32" xfId="0" applyFont="1" applyBorder="1" applyAlignment="1">
      <alignment horizontal="left" vertical="center"/>
    </xf>
    <xf numFmtId="0" fontId="250" fillId="0" borderId="32" xfId="26" applyFont="1" applyBorder="1" applyAlignment="1">
      <alignment horizontal="center" vertical="center" wrapText="1"/>
    </xf>
    <xf numFmtId="3" fontId="2" fillId="0" borderId="32" xfId="0" applyNumberFormat="1" applyFont="1" applyBorder="1" applyAlignment="1">
      <alignment horizontal="center" vertical="center"/>
    </xf>
    <xf numFmtId="3" fontId="2" fillId="0" borderId="34" xfId="0" applyNumberFormat="1" applyFont="1" applyBorder="1" applyAlignment="1">
      <alignment horizontal="center" vertical="center"/>
    </xf>
    <xf numFmtId="49" fontId="159" fillId="0" borderId="71" xfId="15" applyNumberFormat="1" applyFont="1" applyBorder="1" applyAlignment="1">
      <alignment horizontal="left" vertical="center"/>
    </xf>
    <xf numFmtId="49" fontId="159" fillId="0" borderId="76" xfId="15" applyNumberFormat="1" applyFont="1" applyBorder="1" applyAlignment="1">
      <alignment horizontal="left" vertical="center"/>
    </xf>
    <xf numFmtId="0" fontId="141" fillId="0" borderId="59" xfId="1" quotePrefix="1" applyFont="1" applyBorder="1" applyAlignment="1">
      <alignment horizontal="center" vertical="center"/>
    </xf>
    <xf numFmtId="0" fontId="141" fillId="0" borderId="60" xfId="1" quotePrefix="1" applyFont="1" applyBorder="1" applyAlignment="1">
      <alignment horizontal="center" vertical="center"/>
    </xf>
    <xf numFmtId="0" fontId="141" fillId="0" borderId="61" xfId="1" quotePrefix="1" applyFont="1" applyBorder="1" applyAlignment="1">
      <alignment horizontal="center" vertical="center"/>
    </xf>
    <xf numFmtId="0" fontId="182" fillId="0" borderId="68" xfId="1" quotePrefix="1" applyFont="1" applyBorder="1" applyAlignment="1">
      <alignment horizontal="center" vertical="center"/>
    </xf>
    <xf numFmtId="0" fontId="182" fillId="0" borderId="69" xfId="1" quotePrefix="1" applyFont="1" applyBorder="1" applyAlignment="1">
      <alignment horizontal="center" vertical="center"/>
    </xf>
    <xf numFmtId="0" fontId="182" fillId="0" borderId="28" xfId="1" quotePrefix="1" applyFont="1" applyBorder="1" applyAlignment="1">
      <alignment horizontal="center" vertical="center"/>
    </xf>
    <xf numFmtId="0" fontId="182" fillId="0" borderId="30" xfId="1" quotePrefix="1" applyFont="1" applyBorder="1" applyAlignment="1">
      <alignment horizontal="center" vertical="center"/>
    </xf>
    <xf numFmtId="0" fontId="182" fillId="0" borderId="17" xfId="1" quotePrefix="1" applyFont="1" applyBorder="1" applyAlignment="1">
      <alignment horizontal="center" vertical="center"/>
    </xf>
    <xf numFmtId="0" fontId="182" fillId="0" borderId="17" xfId="1" applyFont="1" applyBorder="1" applyAlignment="1">
      <alignment horizontal="center" vertical="center"/>
    </xf>
    <xf numFmtId="0" fontId="182" fillId="0" borderId="39" xfId="1" applyFont="1" applyBorder="1" applyAlignment="1">
      <alignment horizontal="center" vertical="center"/>
    </xf>
    <xf numFmtId="0" fontId="182" fillId="0" borderId="14" xfId="1" quotePrefix="1" applyFont="1" applyBorder="1" applyAlignment="1">
      <alignment horizontal="center" vertical="center"/>
    </xf>
    <xf numFmtId="0" fontId="182" fillId="0" borderId="14" xfId="1" applyFont="1" applyBorder="1" applyAlignment="1">
      <alignment horizontal="center" vertical="center"/>
    </xf>
    <xf numFmtId="0" fontId="182" fillId="0" borderId="31" xfId="1" applyFont="1" applyBorder="1" applyAlignment="1">
      <alignment horizontal="center" vertical="center"/>
    </xf>
    <xf numFmtId="0" fontId="182" fillId="0" borderId="10" xfId="1" quotePrefix="1" applyFont="1" applyBorder="1" applyAlignment="1">
      <alignment horizontal="center" vertical="center"/>
    </xf>
    <xf numFmtId="0" fontId="182" fillId="0" borderId="10" xfId="1" applyFont="1" applyBorder="1" applyAlignment="1">
      <alignment horizontal="center" vertical="center"/>
    </xf>
    <xf numFmtId="0" fontId="182" fillId="0" borderId="58" xfId="1" applyFont="1" applyBorder="1" applyAlignment="1">
      <alignment horizontal="center" vertical="center"/>
    </xf>
    <xf numFmtId="0" fontId="141" fillId="0" borderId="57" xfId="1" applyFont="1" applyBorder="1" applyAlignment="1">
      <alignment horizontal="center" vertical="center"/>
    </xf>
    <xf numFmtId="0" fontId="141" fillId="0" borderId="64" xfId="1" applyFont="1" applyBorder="1" applyAlignment="1">
      <alignment horizontal="center" vertical="center"/>
    </xf>
    <xf numFmtId="0" fontId="141" fillId="0" borderId="66" xfId="1" applyFont="1" applyBorder="1" applyAlignment="1">
      <alignment horizontal="center" vertical="center"/>
    </xf>
    <xf numFmtId="0" fontId="0" fillId="0" borderId="0" xfId="0" applyAlignment="1">
      <alignment horizontal="center"/>
    </xf>
    <xf numFmtId="0" fontId="0" fillId="0" borderId="1" xfId="0" applyBorder="1" applyAlignment="1">
      <alignment horizontal="center"/>
    </xf>
    <xf numFmtId="0" fontId="0" fillId="0" borderId="64" xfId="0" applyBorder="1" applyAlignment="1">
      <alignment horizontal="center"/>
    </xf>
    <xf numFmtId="0" fontId="0" fillId="0" borderId="52" xfId="0" applyBorder="1" applyAlignment="1">
      <alignment horizontal="center"/>
    </xf>
    <xf numFmtId="0" fontId="141" fillId="0" borderId="20" xfId="0" applyFont="1" applyBorder="1" applyAlignment="1">
      <alignment horizontal="center" vertical="center"/>
    </xf>
    <xf numFmtId="0" fontId="141" fillId="0" borderId="21" xfId="0" applyFont="1" applyBorder="1" applyAlignment="1">
      <alignment horizontal="center" vertical="center"/>
    </xf>
    <xf numFmtId="0" fontId="141" fillId="0" borderId="22" xfId="0" applyFont="1" applyBorder="1" applyAlignment="1">
      <alignment horizontal="center" vertical="center"/>
    </xf>
    <xf numFmtId="0" fontId="182" fillId="0" borderId="32" xfId="1" quotePrefix="1" applyFont="1" applyBorder="1" applyAlignment="1">
      <alignment horizontal="center" vertical="center"/>
    </xf>
    <xf numFmtId="0" fontId="182" fillId="0" borderId="34" xfId="1" quotePrefix="1" applyFont="1" applyBorder="1" applyAlignment="1">
      <alignment horizontal="center" vertical="center"/>
    </xf>
    <xf numFmtId="0" fontId="183" fillId="0" borderId="14" xfId="1" applyFont="1" applyBorder="1" applyAlignment="1">
      <alignment horizontal="center" vertical="center"/>
    </xf>
    <xf numFmtId="0" fontId="183" fillId="0" borderId="31" xfId="1" applyFont="1" applyBorder="1" applyAlignment="1">
      <alignment horizontal="center" vertical="center"/>
    </xf>
    <xf numFmtId="0" fontId="183" fillId="0" borderId="10" xfId="1" quotePrefix="1" applyFont="1" applyBorder="1" applyAlignment="1">
      <alignment horizontal="center" vertical="center"/>
    </xf>
    <xf numFmtId="0" fontId="183" fillId="0" borderId="58" xfId="1" quotePrefix="1" applyFont="1" applyBorder="1" applyAlignment="1">
      <alignment horizontal="center" vertical="center"/>
    </xf>
    <xf numFmtId="0" fontId="182" fillId="0" borderId="39" xfId="1" quotePrefix="1" applyFont="1" applyBorder="1" applyAlignment="1">
      <alignment horizontal="center" vertical="center"/>
    </xf>
    <xf numFmtId="0" fontId="182" fillId="0" borderId="31" xfId="1" quotePrefix="1" applyFont="1" applyBorder="1" applyAlignment="1">
      <alignment horizontal="center" vertical="center"/>
    </xf>
    <xf numFmtId="0" fontId="184" fillId="0" borderId="14" xfId="1" quotePrefix="1" applyFont="1" applyBorder="1" applyAlignment="1">
      <alignment horizontal="center" vertical="center"/>
    </xf>
    <xf numFmtId="0" fontId="184" fillId="0" borderId="31" xfId="1" quotePrefix="1" applyFont="1" applyBorder="1" applyAlignment="1">
      <alignment horizontal="center" vertical="center"/>
    </xf>
    <xf numFmtId="0" fontId="141" fillId="0" borderId="59" xfId="1" applyFont="1" applyBorder="1" applyAlignment="1">
      <alignment horizontal="center" vertical="center"/>
    </xf>
    <xf numFmtId="0" fontId="141" fillId="0" borderId="60" xfId="1" applyFont="1" applyBorder="1" applyAlignment="1">
      <alignment horizontal="center" vertical="center"/>
    </xf>
    <xf numFmtId="0" fontId="141" fillId="0" borderId="61" xfId="1" applyFont="1" applyBorder="1" applyAlignment="1">
      <alignment horizontal="center" vertical="center"/>
    </xf>
    <xf numFmtId="0" fontId="182" fillId="0" borderId="64" xfId="1" quotePrefix="1" applyFont="1" applyBorder="1" applyAlignment="1">
      <alignment horizontal="center" vertical="center"/>
    </xf>
    <xf numFmtId="0" fontId="182" fillId="0" borderId="66" xfId="1" quotePrefix="1" applyFont="1" applyBorder="1" applyAlignment="1">
      <alignment horizontal="center" vertical="center"/>
    </xf>
    <xf numFmtId="0" fontId="141" fillId="0" borderId="57" xfId="1" quotePrefix="1" applyFont="1" applyBorder="1" applyAlignment="1">
      <alignment horizontal="center" vertical="center"/>
    </xf>
    <xf numFmtId="0" fontId="141" fillId="0" borderId="64" xfId="1" quotePrefix="1" applyFont="1" applyBorder="1" applyAlignment="1">
      <alignment horizontal="center" vertical="center"/>
    </xf>
    <xf numFmtId="0" fontId="141" fillId="0" borderId="66" xfId="1" quotePrefix="1" applyFont="1" applyBorder="1" applyAlignment="1">
      <alignment horizontal="center" vertical="center"/>
    </xf>
    <xf numFmtId="0" fontId="182" fillId="0" borderId="28" xfId="1" applyFont="1" applyBorder="1" applyAlignment="1">
      <alignment horizontal="center" vertical="center"/>
    </xf>
    <xf numFmtId="0" fontId="182" fillId="0" borderId="30" xfId="1" applyFont="1" applyBorder="1" applyAlignment="1">
      <alignment horizontal="center" vertical="center"/>
    </xf>
    <xf numFmtId="0" fontId="182" fillId="0" borderId="12" xfId="1" quotePrefix="1" applyFont="1" applyBorder="1" applyAlignment="1">
      <alignment horizontal="center" vertical="center"/>
    </xf>
    <xf numFmtId="0" fontId="182" fillId="0" borderId="19" xfId="1" quotePrefix="1" applyFont="1" applyBorder="1" applyAlignment="1">
      <alignment horizontal="center" vertical="center"/>
    </xf>
    <xf numFmtId="0" fontId="182" fillId="0" borderId="45" xfId="1" quotePrefix="1" applyFont="1" applyBorder="1" applyAlignment="1">
      <alignment horizontal="center" vertical="center"/>
    </xf>
    <xf numFmtId="0" fontId="182" fillId="0" borderId="14" xfId="1" applyFont="1" applyBorder="1" applyAlignment="1">
      <alignment horizontal="center"/>
    </xf>
    <xf numFmtId="0" fontId="182" fillId="0" borderId="31" xfId="1" applyFont="1" applyBorder="1" applyAlignment="1">
      <alignment horizontal="center"/>
    </xf>
    <xf numFmtId="0" fontId="141" fillId="0" borderId="59" xfId="0" applyFont="1" applyBorder="1" applyAlignment="1">
      <alignment horizontal="center" vertical="center"/>
    </xf>
    <xf numFmtId="0" fontId="141" fillId="0" borderId="60" xfId="0" applyFont="1" applyBorder="1" applyAlignment="1">
      <alignment horizontal="center" vertical="center"/>
    </xf>
    <xf numFmtId="0" fontId="141" fillId="0" borderId="61" xfId="0" applyFont="1" applyBorder="1" applyAlignment="1">
      <alignment horizontal="center" vertical="center"/>
    </xf>
    <xf numFmtId="0" fontId="184" fillId="0" borderId="17" xfId="1" applyFont="1" applyBorder="1" applyAlignment="1">
      <alignment horizontal="center" vertical="center"/>
    </xf>
    <xf numFmtId="0" fontId="184" fillId="0" borderId="39" xfId="1" applyFont="1" applyBorder="1" applyAlignment="1">
      <alignment horizontal="center" vertical="center"/>
    </xf>
    <xf numFmtId="0" fontId="184" fillId="0" borderId="14" xfId="1" applyFont="1" applyBorder="1" applyAlignment="1">
      <alignment horizontal="center" vertical="center"/>
    </xf>
    <xf numFmtId="0" fontId="184" fillId="0" borderId="31" xfId="1" applyFont="1" applyBorder="1" applyAlignment="1">
      <alignment horizontal="center" vertical="center"/>
    </xf>
    <xf numFmtId="0" fontId="182" fillId="0" borderId="53" xfId="1" quotePrefix="1" applyFont="1" applyBorder="1" applyAlignment="1">
      <alignment horizontal="center" vertical="center"/>
    </xf>
    <xf numFmtId="0" fontId="182" fillId="0" borderId="53" xfId="1" applyFont="1" applyBorder="1" applyAlignment="1">
      <alignment horizontal="center" vertical="center"/>
    </xf>
    <xf numFmtId="0" fontId="182" fillId="0" borderId="65" xfId="1" applyFont="1" applyBorder="1" applyAlignment="1">
      <alignment horizontal="center" vertical="center"/>
    </xf>
    <xf numFmtId="0" fontId="141" fillId="0" borderId="64" xfId="0" applyFont="1" applyBorder="1" applyAlignment="1">
      <alignment horizontal="center" vertical="center"/>
    </xf>
    <xf numFmtId="0" fontId="141" fillId="0" borderId="66" xfId="0" applyFont="1" applyBorder="1" applyAlignment="1">
      <alignment horizontal="center" vertical="center"/>
    </xf>
    <xf numFmtId="0" fontId="182" fillId="0" borderId="11" xfId="1" quotePrefix="1" applyFont="1" applyBorder="1" applyAlignment="1">
      <alignment horizontal="center" vertical="center"/>
    </xf>
    <xf numFmtId="0" fontId="50" fillId="41" borderId="26" xfId="39" applyFont="1" applyFill="1" applyBorder="1" applyAlignment="1">
      <alignment horizontal="center" vertical="center"/>
    </xf>
    <xf numFmtId="0" fontId="50" fillId="41" borderId="27" xfId="39" applyFont="1" applyFill="1" applyBorder="1" applyAlignment="1">
      <alignment horizontal="center" vertical="center"/>
    </xf>
    <xf numFmtId="0" fontId="50" fillId="41" borderId="54" xfId="39" applyFont="1" applyFill="1" applyBorder="1" applyAlignment="1">
      <alignment horizontal="center" vertical="center"/>
    </xf>
    <xf numFmtId="0" fontId="32" fillId="39" borderId="40" xfId="39" applyFont="1" applyFill="1" applyBorder="1" applyAlignment="1">
      <alignment horizontal="left" vertical="center"/>
    </xf>
    <xf numFmtId="0" fontId="32" fillId="39" borderId="14" xfId="39" applyFont="1" applyFill="1" applyBorder="1" applyAlignment="1">
      <alignment horizontal="left" vertical="center"/>
    </xf>
    <xf numFmtId="0" fontId="41" fillId="24" borderId="4" xfId="39" applyFont="1" applyFill="1" applyBorder="1" applyAlignment="1">
      <alignment horizontal="center" vertical="center" wrapText="1"/>
    </xf>
    <xf numFmtId="0" fontId="41" fillId="24" borderId="6" xfId="39" applyFont="1" applyFill="1" applyBorder="1" applyAlignment="1">
      <alignment horizontal="center" vertical="center" wrapText="1"/>
    </xf>
    <xf numFmtId="0" fontId="41" fillId="24" borderId="18" xfId="39" applyFont="1" applyFill="1" applyBorder="1" applyAlignment="1">
      <alignment horizontal="center" vertical="center" wrapText="1"/>
    </xf>
    <xf numFmtId="0" fontId="41" fillId="24" borderId="2" xfId="39" applyFont="1" applyFill="1" applyBorder="1" applyAlignment="1">
      <alignment horizontal="center" vertical="center" wrapText="1"/>
    </xf>
    <xf numFmtId="0" fontId="41" fillId="24" borderId="0" xfId="39" applyFont="1" applyFill="1" applyAlignment="1">
      <alignment horizontal="center" vertical="center" wrapText="1"/>
    </xf>
    <xf numFmtId="0" fontId="41" fillId="24" borderId="1" xfId="39" applyFont="1" applyFill="1" applyBorder="1" applyAlignment="1">
      <alignment horizontal="center" vertical="center" wrapText="1"/>
    </xf>
    <xf numFmtId="0" fontId="32" fillId="9" borderId="40" xfId="39" applyFont="1" applyFill="1" applyBorder="1" applyAlignment="1">
      <alignment horizontal="left" vertical="center"/>
    </xf>
    <xf numFmtId="0" fontId="32" fillId="9" borderId="14" xfId="39" applyFont="1" applyFill="1" applyBorder="1"/>
    <xf numFmtId="0" fontId="32" fillId="9" borderId="14" xfId="39" applyFont="1" applyFill="1" applyBorder="1" applyAlignment="1">
      <alignment horizontal="left" vertical="center"/>
    </xf>
    <xf numFmtId="0" fontId="32" fillId="39" borderId="10" xfId="39" applyFont="1" applyFill="1" applyBorder="1" applyAlignment="1">
      <alignment horizontal="left" vertical="center"/>
    </xf>
    <xf numFmtId="0" fontId="50" fillId="29" borderId="2" xfId="39" applyFont="1" applyFill="1" applyBorder="1" applyAlignment="1">
      <alignment horizontal="center" vertical="center" wrapText="1"/>
    </xf>
    <xf numFmtId="0" fontId="50" fillId="29" borderId="0" xfId="39" applyFont="1" applyFill="1" applyAlignment="1">
      <alignment horizontal="center" vertical="center" wrapText="1"/>
    </xf>
    <xf numFmtId="0" fontId="41" fillId="24" borderId="51" xfId="39" applyFont="1" applyFill="1" applyBorder="1" applyAlignment="1">
      <alignment horizontal="center" vertical="center" wrapText="1"/>
    </xf>
    <xf numFmtId="0" fontId="41" fillId="24" borderId="64" xfId="39" applyFont="1" applyFill="1" applyBorder="1" applyAlignment="1">
      <alignment horizontal="center" vertical="center" wrapText="1"/>
    </xf>
    <xf numFmtId="0" fontId="41" fillId="24" borderId="52" xfId="39" applyFont="1" applyFill="1" applyBorder="1" applyAlignment="1">
      <alignment horizontal="center" vertical="center" wrapText="1"/>
    </xf>
    <xf numFmtId="0" fontId="32" fillId="39" borderId="44" xfId="39" applyFont="1" applyFill="1" applyBorder="1" applyAlignment="1">
      <alignment horizontal="left" vertical="center"/>
    </xf>
    <xf numFmtId="0" fontId="32" fillId="39" borderId="32" xfId="39" applyFont="1" applyFill="1" applyBorder="1" applyAlignment="1">
      <alignment horizontal="left" vertical="center"/>
    </xf>
    <xf numFmtId="0" fontId="41" fillId="16" borderId="40" xfId="39" applyFont="1" applyFill="1" applyBorder="1" applyAlignment="1">
      <alignment horizontal="left" vertical="center" wrapText="1"/>
    </xf>
    <xf numFmtId="0" fontId="41" fillId="16" borderId="14" xfId="39" applyFont="1" applyFill="1" applyBorder="1" applyAlignment="1">
      <alignment horizontal="left" vertical="center" wrapText="1"/>
    </xf>
    <xf numFmtId="0" fontId="41" fillId="43" borderId="14" xfId="39" applyFont="1" applyFill="1" applyBorder="1" applyAlignment="1">
      <alignment horizontal="center" vertical="center" wrapText="1"/>
    </xf>
    <xf numFmtId="0" fontId="41" fillId="44" borderId="14" xfId="39" applyFont="1" applyFill="1" applyBorder="1" applyAlignment="1">
      <alignment horizontal="center" vertical="center" wrapText="1"/>
    </xf>
    <xf numFmtId="0" fontId="41" fillId="16" borderId="44" xfId="39" applyFont="1" applyFill="1" applyBorder="1" applyAlignment="1">
      <alignment horizontal="left" vertical="center" wrapText="1"/>
    </xf>
    <xf numFmtId="0" fontId="41" fillId="16" borderId="32" xfId="39" applyFont="1" applyFill="1" applyBorder="1" applyAlignment="1">
      <alignment horizontal="left" vertical="center" wrapText="1"/>
    </xf>
    <xf numFmtId="0" fontId="41" fillId="43" borderId="32" xfId="39" applyFont="1" applyFill="1" applyBorder="1" applyAlignment="1">
      <alignment horizontal="center" vertical="center" wrapText="1"/>
    </xf>
    <xf numFmtId="0" fontId="41" fillId="44" borderId="32" xfId="39" applyFont="1" applyFill="1" applyBorder="1" applyAlignment="1">
      <alignment horizontal="center" vertical="center" wrapText="1"/>
    </xf>
    <xf numFmtId="0" fontId="41" fillId="43" borderId="40" xfId="39" applyFont="1" applyFill="1" applyBorder="1" applyAlignment="1">
      <alignment horizontal="left" vertical="center" wrapText="1"/>
    </xf>
    <xf numFmtId="0" fontId="41" fillId="43" borderId="14" xfId="39" applyFont="1" applyFill="1" applyBorder="1" applyAlignment="1">
      <alignment horizontal="left" vertical="center" wrapText="1"/>
    </xf>
    <xf numFmtId="0" fontId="248" fillId="22" borderId="67" xfId="39" applyFont="1" applyFill="1" applyBorder="1" applyAlignment="1">
      <alignment vertical="center"/>
    </xf>
    <xf numFmtId="0" fontId="248" fillId="22" borderId="68" xfId="39" applyFont="1" applyFill="1" applyBorder="1" applyAlignment="1">
      <alignment vertical="center"/>
    </xf>
    <xf numFmtId="0" fontId="248" fillId="22" borderId="69" xfId="39" applyFont="1" applyFill="1" applyBorder="1" applyAlignment="1">
      <alignment vertical="center"/>
    </xf>
    <xf numFmtId="0" fontId="247" fillId="0" borderId="49" xfId="44" applyFont="1" applyBorder="1" applyAlignment="1">
      <alignment horizontal="center" vertical="center" wrapText="1"/>
    </xf>
    <xf numFmtId="0" fontId="247" fillId="0" borderId="40" xfId="44" applyFont="1" applyBorder="1" applyAlignment="1">
      <alignment horizontal="center" vertical="center" wrapText="1"/>
    </xf>
    <xf numFmtId="0" fontId="247" fillId="0" borderId="17" xfId="44" applyFont="1" applyBorder="1" applyAlignment="1">
      <alignment horizontal="center" vertical="center" wrapText="1"/>
    </xf>
    <xf numFmtId="0" fontId="247" fillId="0" borderId="14" xfId="44" applyFont="1" applyBorder="1" applyAlignment="1">
      <alignment horizontal="center" vertical="center" wrapText="1"/>
    </xf>
    <xf numFmtId="0" fontId="197" fillId="16" borderId="0" xfId="0" applyFont="1" applyFill="1" applyAlignment="1">
      <alignment horizontal="center" vertical="center"/>
    </xf>
    <xf numFmtId="0" fontId="39" fillId="0" borderId="14" xfId="39" applyFont="1" applyBorder="1" applyAlignment="1">
      <alignment horizontal="center" vertical="center"/>
    </xf>
    <xf numFmtId="0" fontId="39" fillId="0" borderId="10" xfId="39" applyFont="1" applyBorder="1" applyAlignment="1">
      <alignment horizontal="center" vertical="center"/>
    </xf>
    <xf numFmtId="0" fontId="95" fillId="39" borderId="67" xfId="40" applyFont="1" applyFill="1" applyBorder="1" applyAlignment="1">
      <alignment horizontal="center" vertical="center" wrapText="1"/>
    </xf>
    <xf numFmtId="0" fontId="95" fillId="39" borderId="68" xfId="40" applyFont="1" applyFill="1" applyBorder="1" applyAlignment="1">
      <alignment horizontal="center" vertical="center" wrapText="1"/>
    </xf>
    <xf numFmtId="0" fontId="95" fillId="39" borderId="69" xfId="40" applyFont="1" applyFill="1" applyBorder="1" applyAlignment="1">
      <alignment horizontal="center" vertical="center" wrapText="1"/>
    </xf>
    <xf numFmtId="0" fontId="27" fillId="39" borderId="50" xfId="40" applyFont="1" applyFill="1" applyBorder="1" applyAlignment="1">
      <alignment horizontal="center" vertical="center" wrapText="1"/>
    </xf>
    <xf numFmtId="0" fontId="27" fillId="39" borderId="53" xfId="40" applyFont="1" applyFill="1" applyBorder="1" applyAlignment="1">
      <alignment horizontal="center" vertical="center" wrapText="1"/>
    </xf>
    <xf numFmtId="0" fontId="27" fillId="39" borderId="65" xfId="40" applyFont="1" applyFill="1" applyBorder="1" applyAlignment="1">
      <alignment horizontal="center" vertical="center" wrapText="1"/>
    </xf>
    <xf numFmtId="0" fontId="238" fillId="0" borderId="20" xfId="40" applyFont="1" applyBorder="1" applyAlignment="1">
      <alignment horizontal="center" vertical="center" shrinkToFit="1"/>
    </xf>
    <xf numFmtId="0" fontId="238" fillId="0" borderId="21" xfId="40" applyFont="1" applyBorder="1" applyAlignment="1">
      <alignment horizontal="center" vertical="center" shrinkToFit="1"/>
    </xf>
    <xf numFmtId="0" fontId="238" fillId="0" borderId="22" xfId="40" applyFont="1" applyBorder="1" applyAlignment="1">
      <alignment horizontal="center" vertical="center" shrinkToFit="1"/>
    </xf>
    <xf numFmtId="0" fontId="50" fillId="16" borderId="43" xfId="40" applyFont="1" applyFill="1" applyBorder="1" applyAlignment="1">
      <alignment horizontal="center" vertical="center" shrinkToFit="1"/>
    </xf>
    <xf numFmtId="0" fontId="50" fillId="16" borderId="28" xfId="40" applyFont="1" applyFill="1" applyBorder="1" applyAlignment="1">
      <alignment horizontal="center" vertical="center" shrinkToFit="1"/>
    </xf>
    <xf numFmtId="0" fontId="197" fillId="16" borderId="0" xfId="0" applyFont="1" applyFill="1" applyAlignment="1">
      <alignment horizontal="center" vertical="center" wrapText="1"/>
    </xf>
    <xf numFmtId="0" fontId="248" fillId="22" borderId="59" xfId="39" applyFont="1" applyFill="1" applyBorder="1" applyAlignment="1">
      <alignment horizontal="left" vertical="center"/>
    </xf>
    <xf numFmtId="0" fontId="248" fillId="22" borderId="60" xfId="39" applyFont="1" applyFill="1" applyBorder="1" applyAlignment="1">
      <alignment horizontal="left" vertical="center"/>
    </xf>
    <xf numFmtId="0" fontId="248" fillId="22" borderId="61" xfId="39" applyFont="1" applyFill="1" applyBorder="1" applyAlignment="1">
      <alignment horizontal="left" vertical="center"/>
    </xf>
    <xf numFmtId="0" fontId="247" fillId="16" borderId="49" xfId="0" applyFont="1" applyFill="1" applyBorder="1" applyAlignment="1">
      <alignment horizontal="center" vertical="center" wrapText="1"/>
    </xf>
    <xf numFmtId="0" fontId="247" fillId="16" borderId="40" xfId="0" applyFont="1" applyFill="1" applyBorder="1" applyAlignment="1">
      <alignment horizontal="center" vertical="center" wrapText="1"/>
    </xf>
    <xf numFmtId="0" fontId="247" fillId="16" borderId="17" xfId="0" applyFont="1" applyFill="1" applyBorder="1" applyAlignment="1">
      <alignment horizontal="center" vertical="center"/>
    </xf>
    <xf numFmtId="0" fontId="247" fillId="16" borderId="14" xfId="0" applyFont="1" applyFill="1" applyBorder="1" applyAlignment="1">
      <alignment horizontal="center" vertical="center"/>
    </xf>
    <xf numFmtId="0" fontId="247" fillId="16" borderId="39" xfId="0" applyFont="1" applyFill="1" applyBorder="1" applyAlignment="1">
      <alignment horizontal="center" vertical="center"/>
    </xf>
    <xf numFmtId="0" fontId="247" fillId="16" borderId="31" xfId="0" applyFont="1" applyFill="1" applyBorder="1" applyAlignment="1">
      <alignment horizontal="center" vertical="center"/>
    </xf>
    <xf numFmtId="170" fontId="247" fillId="0" borderId="17" xfId="44" applyNumberFormat="1" applyFont="1" applyBorder="1" applyAlignment="1">
      <alignment horizontal="center" vertical="center" wrapText="1"/>
    </xf>
    <xf numFmtId="170" fontId="247" fillId="0" borderId="14" xfId="44" applyNumberFormat="1" applyFont="1" applyBorder="1" applyAlignment="1">
      <alignment horizontal="center" vertical="center" wrapText="1"/>
    </xf>
    <xf numFmtId="170" fontId="247" fillId="0" borderId="39" xfId="44" applyNumberFormat="1" applyFont="1" applyBorder="1" applyAlignment="1">
      <alignment horizontal="center" vertical="center" wrapText="1"/>
    </xf>
    <xf numFmtId="170" fontId="247" fillId="0" borderId="31" xfId="44" applyNumberFormat="1" applyFont="1" applyBorder="1" applyAlignment="1">
      <alignment horizontal="center" vertical="center" wrapText="1"/>
    </xf>
    <xf numFmtId="9" fontId="247" fillId="47" borderId="14" xfId="44" applyNumberFormat="1" applyFont="1" applyFill="1" applyBorder="1" applyAlignment="1">
      <alignment horizontal="center" vertical="center" wrapText="1"/>
    </xf>
    <xf numFmtId="9" fontId="247" fillId="47" borderId="32" xfId="44" applyNumberFormat="1" applyFont="1" applyFill="1" applyBorder="1" applyAlignment="1">
      <alignment horizontal="center" vertical="center" wrapText="1"/>
    </xf>
    <xf numFmtId="9" fontId="247" fillId="47" borderId="31" xfId="44" applyNumberFormat="1" applyFont="1" applyFill="1" applyBorder="1" applyAlignment="1">
      <alignment horizontal="center" vertical="center" wrapText="1"/>
    </xf>
    <xf numFmtId="9" fontId="247" fillId="47" borderId="34" xfId="44" applyNumberFormat="1" applyFont="1" applyFill="1" applyBorder="1" applyAlignment="1">
      <alignment horizontal="center" vertical="center" wrapText="1"/>
    </xf>
    <xf numFmtId="0" fontId="247" fillId="0" borderId="44" xfId="44" applyFont="1" applyBorder="1" applyAlignment="1">
      <alignment horizontal="center" vertical="center" wrapText="1"/>
    </xf>
    <xf numFmtId="0" fontId="247" fillId="48" borderId="14" xfId="44" applyFont="1" applyFill="1" applyBorder="1" applyAlignment="1">
      <alignment horizontal="center" vertical="center" wrapText="1"/>
    </xf>
    <xf numFmtId="0" fontId="247" fillId="48" borderId="32" xfId="44" applyFont="1" applyFill="1" applyBorder="1" applyAlignment="1">
      <alignment horizontal="center" vertical="center" wrapText="1"/>
    </xf>
    <xf numFmtId="9" fontId="247" fillId="0" borderId="14" xfId="44" applyNumberFormat="1" applyFont="1" applyBorder="1" applyAlignment="1">
      <alignment horizontal="center" vertical="center" wrapText="1"/>
    </xf>
    <xf numFmtId="9" fontId="247" fillId="0" borderId="32" xfId="44" applyNumberFormat="1" applyFont="1" applyBorder="1" applyAlignment="1">
      <alignment horizontal="center" vertical="center" wrapText="1"/>
    </xf>
    <xf numFmtId="0" fontId="182" fillId="0" borderId="19" xfId="1" applyFont="1" applyBorder="1" applyAlignment="1">
      <alignment horizontal="center" vertical="center"/>
    </xf>
    <xf numFmtId="0" fontId="42" fillId="39" borderId="4" xfId="39" applyFill="1" applyBorder="1" applyAlignment="1">
      <alignment horizontal="center" vertical="center" wrapText="1"/>
    </xf>
    <xf numFmtId="0" fontId="42" fillId="39" borderId="6" xfId="39" applyFill="1" applyBorder="1" applyAlignment="1">
      <alignment horizontal="center" vertical="center" wrapText="1"/>
    </xf>
    <xf numFmtId="0" fontId="42" fillId="39" borderId="18" xfId="39" applyFill="1" applyBorder="1" applyAlignment="1">
      <alignment horizontal="center" vertical="center" wrapText="1"/>
    </xf>
    <xf numFmtId="0" fontId="42" fillId="39" borderId="16" xfId="39" applyFill="1" applyBorder="1" applyAlignment="1">
      <alignment horizontal="center" vertical="center" wrapText="1"/>
    </xf>
    <xf numFmtId="0" fontId="42" fillId="39" borderId="3" xfId="39" applyFill="1" applyBorder="1" applyAlignment="1">
      <alignment horizontal="center" vertical="center" wrapText="1"/>
    </xf>
    <xf numFmtId="0" fontId="42" fillId="39" borderId="15" xfId="39" applyFill="1" applyBorder="1" applyAlignment="1">
      <alignment horizontal="center" vertical="center" wrapText="1"/>
    </xf>
    <xf numFmtId="0" fontId="42" fillId="16" borderId="12" xfId="39" applyFill="1" applyBorder="1" applyAlignment="1">
      <alignment horizontal="center" vertical="center" wrapText="1"/>
    </xf>
    <xf numFmtId="0" fontId="42" fillId="16" borderId="19" xfId="39" applyFill="1" applyBorder="1" applyAlignment="1">
      <alignment horizontal="center" vertical="center" wrapText="1"/>
    </xf>
    <xf numFmtId="0" fontId="42" fillId="16" borderId="11" xfId="39" applyFill="1" applyBorder="1" applyAlignment="1">
      <alignment horizontal="center" vertical="center" wrapText="1"/>
    </xf>
    <xf numFmtId="0" fontId="42" fillId="39" borderId="33" xfId="39" applyFill="1" applyBorder="1" applyAlignment="1">
      <alignment horizontal="center" vertical="center" wrapText="1"/>
    </xf>
    <xf numFmtId="0" fontId="42" fillId="39" borderId="24" xfId="39" applyFill="1" applyBorder="1" applyAlignment="1">
      <alignment horizontal="center" vertical="center" wrapText="1"/>
    </xf>
    <xf numFmtId="0" fontId="42" fillId="39" borderId="42" xfId="39" applyFill="1" applyBorder="1" applyAlignment="1">
      <alignment horizontal="center" vertical="center" wrapText="1"/>
    </xf>
    <xf numFmtId="0" fontId="39" fillId="0" borderId="0" xfId="39" applyFont="1" applyAlignment="1">
      <alignment horizontal="center" vertical="center"/>
    </xf>
    <xf numFmtId="0" fontId="39" fillId="0" borderId="3" xfId="39" applyFont="1" applyBorder="1" applyAlignment="1">
      <alignment horizontal="center" vertical="center"/>
    </xf>
    <xf numFmtId="0" fontId="42" fillId="16" borderId="2" xfId="39" applyFill="1" applyBorder="1" applyAlignment="1">
      <alignment horizontal="center" vertical="center"/>
    </xf>
    <xf numFmtId="0" fontId="42" fillId="16" borderId="0" xfId="39" applyFill="1" applyAlignment="1">
      <alignment horizontal="center" vertical="center"/>
    </xf>
    <xf numFmtId="0" fontId="42" fillId="16" borderId="2" xfId="39" applyFill="1" applyBorder="1" applyAlignment="1">
      <alignment horizontal="center" vertical="center" wrapText="1"/>
    </xf>
    <xf numFmtId="0" fontId="42" fillId="16" borderId="0" xfId="39" applyFill="1" applyAlignment="1">
      <alignment horizontal="center" vertical="center" wrapText="1"/>
    </xf>
    <xf numFmtId="0" fontId="42" fillId="39" borderId="51" xfId="39" applyFill="1" applyBorder="1" applyAlignment="1">
      <alignment horizontal="center" vertical="center" wrapText="1"/>
    </xf>
    <xf numFmtId="0" fontId="42" fillId="39" borderId="64" xfId="39" applyFill="1" applyBorder="1" applyAlignment="1">
      <alignment horizontal="center" vertical="center" wrapText="1"/>
    </xf>
    <xf numFmtId="0" fontId="42" fillId="39" borderId="52" xfId="39" applyFill="1" applyBorder="1" applyAlignment="1">
      <alignment horizontal="center" vertical="center" wrapText="1"/>
    </xf>
    <xf numFmtId="0" fontId="42" fillId="9" borderId="4" xfId="39" applyFill="1" applyBorder="1" applyAlignment="1">
      <alignment horizontal="center" vertical="center" wrapText="1"/>
    </xf>
    <xf numFmtId="0" fontId="42" fillId="9" borderId="6" xfId="39" applyFill="1" applyBorder="1" applyAlignment="1">
      <alignment horizontal="center" vertical="center" wrapText="1"/>
    </xf>
    <xf numFmtId="0" fontId="42" fillId="9" borderId="18" xfId="39" applyFill="1" applyBorder="1" applyAlignment="1">
      <alignment horizontal="center" vertical="center" wrapText="1"/>
    </xf>
    <xf numFmtId="0" fontId="42" fillId="9" borderId="2" xfId="39" applyFill="1" applyBorder="1" applyAlignment="1">
      <alignment horizontal="center" vertical="center" wrapText="1"/>
    </xf>
    <xf numFmtId="0" fontId="42" fillId="9" borderId="0" xfId="39" applyFill="1" applyAlignment="1">
      <alignment horizontal="center" vertical="center" wrapText="1"/>
    </xf>
    <xf numFmtId="0" fontId="42" fillId="9" borderId="1" xfId="39" applyFill="1" applyBorder="1" applyAlignment="1">
      <alignment horizontal="center" vertical="center" wrapText="1"/>
    </xf>
    <xf numFmtId="0" fontId="42" fillId="9" borderId="51" xfId="39" applyFill="1" applyBorder="1" applyAlignment="1">
      <alignment horizontal="center" vertical="center" wrapText="1"/>
    </xf>
    <xf numFmtId="0" fontId="42" fillId="9" borderId="64" xfId="39" applyFill="1" applyBorder="1" applyAlignment="1">
      <alignment horizontal="center" vertical="center" wrapText="1"/>
    </xf>
    <xf numFmtId="0" fontId="42" fillId="9" borderId="52" xfId="39" applyFill="1" applyBorder="1" applyAlignment="1">
      <alignment horizontal="center" vertical="center" wrapText="1"/>
    </xf>
    <xf numFmtId="0" fontId="42" fillId="41" borderId="26" xfId="39" applyFill="1" applyBorder="1" applyAlignment="1">
      <alignment horizontal="center" vertical="center"/>
    </xf>
    <xf numFmtId="0" fontId="42" fillId="41" borderId="27" xfId="39" applyFill="1" applyBorder="1" applyAlignment="1">
      <alignment horizontal="center" vertical="center"/>
    </xf>
    <xf numFmtId="0" fontId="42" fillId="41" borderId="54" xfId="39" applyFill="1" applyBorder="1" applyAlignment="1">
      <alignment horizontal="center" vertical="center"/>
    </xf>
    <xf numFmtId="0" fontId="131" fillId="39" borderId="14" xfId="40" applyFont="1" applyFill="1" applyBorder="1" applyAlignment="1">
      <alignment horizontal="center" vertical="center" wrapText="1"/>
    </xf>
    <xf numFmtId="0" fontId="42" fillId="41" borderId="40" xfId="39" applyFill="1" applyBorder="1" applyAlignment="1">
      <alignment horizontal="center" vertical="center" wrapText="1"/>
    </xf>
    <xf numFmtId="0" fontId="42" fillId="41" borderId="14" xfId="39" applyFill="1" applyBorder="1" applyAlignment="1">
      <alignment horizontal="center" vertical="center" wrapText="1"/>
    </xf>
    <xf numFmtId="0" fontId="42" fillId="16" borderId="40" xfId="39" applyFill="1" applyBorder="1" applyAlignment="1">
      <alignment horizontal="center" vertical="center" wrapText="1"/>
    </xf>
    <xf numFmtId="0" fontId="42" fillId="16" borderId="14" xfId="39" applyFill="1" applyBorder="1" applyAlignment="1">
      <alignment horizontal="center" vertical="center" wrapText="1"/>
    </xf>
    <xf numFmtId="0" fontId="42" fillId="41" borderId="44" xfId="39" applyFill="1" applyBorder="1" applyAlignment="1">
      <alignment horizontal="center" vertical="center" wrapText="1"/>
    </xf>
    <xf numFmtId="0" fontId="42" fillId="41" borderId="32" xfId="39" applyFill="1" applyBorder="1" applyAlignment="1">
      <alignment horizontal="center" vertical="center" wrapText="1"/>
    </xf>
    <xf numFmtId="0" fontId="20" fillId="16" borderId="40" xfId="39" applyFont="1" applyFill="1" applyBorder="1" applyAlignment="1">
      <alignment horizontal="center" vertical="center"/>
    </xf>
    <xf numFmtId="0" fontId="20" fillId="16" borderId="14" xfId="39" applyFont="1" applyFill="1" applyBorder="1" applyAlignment="1">
      <alignment horizontal="center" vertical="center"/>
    </xf>
    <xf numFmtId="0" fontId="20" fillId="39" borderId="40" xfId="39" applyFont="1" applyFill="1" applyBorder="1" applyAlignment="1">
      <alignment horizontal="center" vertical="center"/>
    </xf>
    <xf numFmtId="0" fontId="20" fillId="39" borderId="14" xfId="39" applyFont="1" applyFill="1" applyBorder="1" applyAlignment="1">
      <alignment horizontal="center" vertical="center"/>
    </xf>
    <xf numFmtId="0" fontId="20" fillId="39" borderId="44" xfId="39" applyFont="1" applyFill="1" applyBorder="1" applyAlignment="1">
      <alignment horizontal="center" vertical="center"/>
    </xf>
    <xf numFmtId="0" fontId="20" fillId="39" borderId="32" xfId="39" applyFont="1" applyFill="1" applyBorder="1" applyAlignment="1">
      <alignment horizontal="center" vertical="center"/>
    </xf>
    <xf numFmtId="0" fontId="236" fillId="16" borderId="14" xfId="39" applyFont="1" applyFill="1" applyBorder="1" applyAlignment="1">
      <alignment horizontal="center" vertical="center" wrapText="1"/>
    </xf>
    <xf numFmtId="0" fontId="236" fillId="16" borderId="32" xfId="39" applyFont="1" applyFill="1" applyBorder="1" applyAlignment="1">
      <alignment horizontal="center" vertical="center" wrapText="1"/>
    </xf>
    <xf numFmtId="0" fontId="20" fillId="9" borderId="26" xfId="39" applyFont="1" applyFill="1" applyBorder="1" applyAlignment="1">
      <alignment horizontal="center" vertical="center"/>
    </xf>
    <xf numFmtId="0" fontId="20" fillId="9" borderId="27" xfId="39" applyFont="1" applyFill="1" applyBorder="1" applyAlignment="1">
      <alignment horizontal="center" vertical="center"/>
    </xf>
    <xf numFmtId="0" fontId="20" fillId="9" borderId="54" xfId="39" applyFont="1" applyFill="1" applyBorder="1" applyAlignment="1">
      <alignment horizontal="center" vertical="center"/>
    </xf>
    <xf numFmtId="0" fontId="237" fillId="42" borderId="0" xfId="40" applyFont="1" applyFill="1" applyAlignment="1">
      <alignment horizontal="center" vertical="center" wrapText="1"/>
    </xf>
    <xf numFmtId="0" fontId="42" fillId="16" borderId="29" xfId="40" applyFont="1" applyFill="1" applyBorder="1" applyAlignment="1">
      <alignment horizontal="center" vertical="center" shrinkToFit="1"/>
    </xf>
    <xf numFmtId="0" fontId="42" fillId="16" borderId="27" xfId="40" applyFont="1" applyFill="1" applyBorder="1" applyAlignment="1">
      <alignment horizontal="center" vertical="center" shrinkToFit="1"/>
    </xf>
    <xf numFmtId="0" fontId="42" fillId="16" borderId="54" xfId="40" applyFont="1" applyFill="1" applyBorder="1" applyAlignment="1">
      <alignment horizontal="center" vertical="center" shrinkToFit="1"/>
    </xf>
    <xf numFmtId="0" fontId="20" fillId="9" borderId="40" xfId="39" applyFont="1" applyFill="1" applyBorder="1" applyAlignment="1">
      <alignment horizontal="center" vertical="center"/>
    </xf>
    <xf numFmtId="0" fontId="20" fillId="9" borderId="14" xfId="39" applyFont="1" applyFill="1" applyBorder="1" applyAlignment="1">
      <alignment horizontal="center" vertical="center"/>
    </xf>
    <xf numFmtId="0" fontId="39" fillId="0" borderId="0" xfId="40" applyFont="1" applyAlignment="1">
      <alignment horizontal="center" vertical="center" shrinkToFit="1"/>
    </xf>
    <xf numFmtId="0" fontId="42" fillId="16" borderId="43" xfId="40" applyFont="1" applyFill="1" applyBorder="1" applyAlignment="1">
      <alignment horizontal="center" vertical="center" shrinkToFit="1"/>
    </xf>
    <xf numFmtId="0" fontId="42" fillId="16" borderId="28" xfId="40" applyFont="1" applyFill="1" applyBorder="1" applyAlignment="1">
      <alignment horizontal="center" vertical="center" shrinkToFit="1"/>
    </xf>
    <xf numFmtId="0" fontId="42" fillId="9" borderId="40" xfId="39" applyFill="1" applyBorder="1" applyAlignment="1">
      <alignment horizontal="center" vertical="center" wrapText="1"/>
    </xf>
    <xf numFmtId="0" fontId="42" fillId="9" borderId="14" xfId="39" applyFill="1" applyBorder="1" applyAlignment="1">
      <alignment horizontal="center" vertical="center" wrapText="1"/>
    </xf>
    <xf numFmtId="0" fontId="20" fillId="9" borderId="44" xfId="39" applyFont="1" applyFill="1" applyBorder="1" applyAlignment="1">
      <alignment horizontal="center" vertical="center"/>
    </xf>
    <xf numFmtId="0" fontId="20" fillId="9" borderId="32" xfId="39" applyFont="1" applyFill="1" applyBorder="1" applyAlignment="1">
      <alignment horizontal="center" vertical="center"/>
    </xf>
    <xf numFmtId="0" fontId="247" fillId="0" borderId="0" xfId="44" applyFont="1" applyAlignment="1">
      <alignment horizontal="center" vertical="center" wrapText="1"/>
    </xf>
    <xf numFmtId="0" fontId="247" fillId="48" borderId="0" xfId="44" applyFont="1" applyFill="1" applyAlignment="1">
      <alignment horizontal="center" vertical="center" wrapText="1"/>
    </xf>
    <xf numFmtId="9" fontId="247" fillId="0" borderId="0" xfId="44" applyNumberFormat="1" applyFont="1" applyAlignment="1">
      <alignment horizontal="center" vertical="center" wrapText="1"/>
    </xf>
    <xf numFmtId="9" fontId="247" fillId="47" borderId="0" xfId="44" applyNumberFormat="1" applyFont="1" applyFill="1" applyAlignment="1">
      <alignment horizontal="center" vertical="center" wrapText="1"/>
    </xf>
    <xf numFmtId="0" fontId="248" fillId="22" borderId="59" xfId="39" applyFont="1" applyFill="1" applyBorder="1" applyAlignment="1">
      <alignment horizontal="center" vertical="center"/>
    </xf>
    <xf numFmtId="0" fontId="248" fillId="22" borderId="60" xfId="39" applyFont="1" applyFill="1" applyBorder="1" applyAlignment="1">
      <alignment horizontal="center" vertical="center"/>
    </xf>
    <xf numFmtId="0" fontId="248" fillId="22" borderId="61" xfId="39" applyFont="1" applyFill="1" applyBorder="1" applyAlignment="1">
      <alignment horizontal="center" vertical="center"/>
    </xf>
    <xf numFmtId="0" fontId="248" fillId="22" borderId="0" xfId="39" applyFont="1" applyFill="1" applyAlignment="1">
      <alignment vertical="center"/>
    </xf>
    <xf numFmtId="170" fontId="247" fillId="0" borderId="0" xfId="44" applyNumberFormat="1" applyFont="1" applyAlignment="1">
      <alignment horizontal="center" vertical="center" wrapText="1"/>
    </xf>
    <xf numFmtId="0" fontId="248" fillId="22" borderId="67" xfId="39" applyFont="1" applyFill="1" applyBorder="1" applyAlignment="1">
      <alignment horizontal="center" vertical="center"/>
    </xf>
    <xf numFmtId="0" fontId="248" fillId="22" borderId="68" xfId="39" applyFont="1" applyFill="1" applyBorder="1" applyAlignment="1">
      <alignment horizontal="center" vertical="center"/>
    </xf>
    <xf numFmtId="0" fontId="248" fillId="22" borderId="69" xfId="39" applyFont="1" applyFill="1" applyBorder="1" applyAlignment="1">
      <alignment horizontal="center" vertical="center"/>
    </xf>
    <xf numFmtId="0" fontId="185" fillId="27" borderId="40" xfId="4" applyFont="1" applyFill="1" applyBorder="1" applyAlignment="1">
      <alignment horizontal="left" vertical="center" wrapText="1"/>
    </xf>
    <xf numFmtId="0" fontId="185" fillId="27" borderId="14" xfId="4" applyFont="1" applyFill="1" applyBorder="1" applyAlignment="1">
      <alignment horizontal="left" vertical="center" wrapText="1"/>
    </xf>
    <xf numFmtId="0" fontId="118" fillId="27" borderId="59" xfId="19" applyFont="1" applyFill="1" applyBorder="1" applyAlignment="1">
      <alignment horizontal="center" vertical="center" wrapText="1"/>
    </xf>
    <xf numFmtId="0" fontId="118" fillId="27" borderId="60" xfId="19" applyFont="1" applyFill="1" applyBorder="1" applyAlignment="1">
      <alignment horizontal="center" vertical="center" wrapText="1"/>
    </xf>
    <xf numFmtId="0" fontId="118" fillId="27" borderId="61" xfId="19" applyFont="1" applyFill="1" applyBorder="1" applyAlignment="1">
      <alignment horizontal="center" vertical="center" wrapText="1"/>
    </xf>
    <xf numFmtId="0" fontId="185" fillId="0" borderId="40" xfId="8" applyFont="1" applyBorder="1" applyAlignment="1">
      <alignment horizontal="left" vertical="top" wrapText="1"/>
    </xf>
    <xf numFmtId="0" fontId="185" fillId="0" borderId="14" xfId="8" applyFont="1" applyBorder="1" applyAlignment="1">
      <alignment horizontal="left" vertical="top" wrapText="1"/>
    </xf>
    <xf numFmtId="0" fontId="115" fillId="5" borderId="59" xfId="18" applyFont="1" applyFill="1" applyBorder="1" applyAlignment="1">
      <alignment horizontal="center" vertical="center"/>
    </xf>
    <xf numFmtId="0" fontId="115" fillId="5" borderId="60" xfId="18" applyFont="1" applyFill="1" applyBorder="1" applyAlignment="1">
      <alignment horizontal="center" vertical="center"/>
    </xf>
    <xf numFmtId="0" fontId="115" fillId="5" borderId="61" xfId="18" applyFont="1" applyFill="1" applyBorder="1" applyAlignment="1">
      <alignment horizontal="center" vertical="center"/>
    </xf>
    <xf numFmtId="0" fontId="118" fillId="27" borderId="57" xfId="19" applyFont="1" applyFill="1" applyBorder="1" applyAlignment="1">
      <alignment horizontal="center" vertical="center" wrapText="1"/>
    </xf>
    <xf numFmtId="0" fontId="118" fillId="27" borderId="64" xfId="19" applyFont="1" applyFill="1" applyBorder="1" applyAlignment="1">
      <alignment horizontal="center" vertical="center" wrapText="1"/>
    </xf>
    <xf numFmtId="0" fontId="118" fillId="27" borderId="66" xfId="19" applyFont="1" applyFill="1" applyBorder="1" applyAlignment="1">
      <alignment horizontal="center" vertical="center" wrapText="1"/>
    </xf>
    <xf numFmtId="0" fontId="124" fillId="9" borderId="40" xfId="20" applyFont="1" applyFill="1" applyBorder="1" applyAlignment="1">
      <alignment horizontal="left" vertical="center"/>
    </xf>
    <xf numFmtId="0" fontId="124" fillId="9" borderId="14" xfId="20" applyFont="1" applyFill="1" applyBorder="1" applyAlignment="1">
      <alignment horizontal="left" vertical="center"/>
    </xf>
    <xf numFmtId="0" fontId="0" fillId="9" borderId="14" xfId="20" applyFont="1" applyFill="1" applyBorder="1" applyAlignment="1">
      <alignment horizontal="center" vertical="center"/>
    </xf>
    <xf numFmtId="0" fontId="41" fillId="9" borderId="14" xfId="17" applyFont="1" applyFill="1" applyBorder="1" applyAlignment="1">
      <alignment horizontal="center" vertical="center"/>
    </xf>
    <xf numFmtId="0" fontId="122" fillId="9" borderId="14" xfId="17" applyFont="1" applyFill="1" applyBorder="1" applyAlignment="1">
      <alignment horizontal="center" vertical="center"/>
    </xf>
    <xf numFmtId="0" fontId="124" fillId="9" borderId="44" xfId="20" applyFont="1" applyFill="1" applyBorder="1" applyAlignment="1">
      <alignment horizontal="left" vertical="center"/>
    </xf>
    <xf numFmtId="0" fontId="124" fillId="9" borderId="32" xfId="20" applyFont="1" applyFill="1" applyBorder="1" applyAlignment="1">
      <alignment horizontal="left" vertical="center"/>
    </xf>
    <xf numFmtId="0" fontId="0" fillId="9" borderId="32" xfId="20" applyFont="1" applyFill="1" applyBorder="1" applyAlignment="1">
      <alignment horizontal="center" vertical="center"/>
    </xf>
    <xf numFmtId="0" fontId="93" fillId="28" borderId="59" xfId="4" applyFont="1" applyFill="1" applyBorder="1" applyAlignment="1">
      <alignment horizontal="center" vertical="center" wrapText="1"/>
    </xf>
    <xf numFmtId="0" fontId="93" fillId="28" borderId="60" xfId="4" applyFont="1" applyFill="1" applyBorder="1" applyAlignment="1">
      <alignment horizontal="center" vertical="center" wrapText="1"/>
    </xf>
    <xf numFmtId="0" fontId="93" fillId="28" borderId="61" xfId="4" applyFont="1" applyFill="1" applyBorder="1" applyAlignment="1">
      <alignment horizontal="center" vertical="center" wrapText="1"/>
    </xf>
    <xf numFmtId="0" fontId="115" fillId="0" borderId="43" xfId="18" applyFont="1" applyBorder="1" applyAlignment="1">
      <alignment horizontal="center" vertical="center"/>
    </xf>
    <xf numFmtId="0" fontId="115" fillId="0" borderId="28" xfId="18" applyFont="1" applyBorder="1" applyAlignment="1">
      <alignment horizontal="center" vertical="center"/>
    </xf>
    <xf numFmtId="0" fontId="115" fillId="0" borderId="44" xfId="18" applyFont="1" applyBorder="1" applyAlignment="1">
      <alignment horizontal="center" vertical="center"/>
    </xf>
    <xf numFmtId="0" fontId="115" fillId="0" borderId="32" xfId="18" applyFont="1" applyBorder="1" applyAlignment="1">
      <alignment horizontal="center" vertical="center"/>
    </xf>
    <xf numFmtId="3" fontId="115" fillId="0" borderId="30" xfId="18" applyNumberFormat="1" applyFont="1" applyBorder="1" applyAlignment="1">
      <alignment horizontal="center" vertical="center"/>
    </xf>
    <xf numFmtId="3" fontId="115" fillId="0" borderId="34" xfId="18" applyNumberFormat="1" applyFont="1" applyBorder="1" applyAlignment="1">
      <alignment horizontal="center" vertical="center"/>
    </xf>
    <xf numFmtId="0" fontId="49" fillId="29" borderId="59" xfId="0" applyFont="1" applyFill="1" applyBorder="1" applyAlignment="1">
      <alignment horizontal="center" vertical="center"/>
    </xf>
    <xf numFmtId="0" fontId="49" fillId="29" borderId="61" xfId="0" applyFont="1" applyFill="1" applyBorder="1" applyAlignment="1">
      <alignment horizontal="center" vertical="center"/>
    </xf>
    <xf numFmtId="0" fontId="49" fillId="29" borderId="20" xfId="0" applyFont="1" applyFill="1" applyBorder="1" applyAlignment="1">
      <alignment horizontal="center" vertical="center"/>
    </xf>
    <xf numFmtId="0" fontId="49" fillId="29" borderId="22" xfId="0" applyFont="1" applyFill="1" applyBorder="1" applyAlignment="1">
      <alignment horizontal="center" vertical="center"/>
    </xf>
    <xf numFmtId="0" fontId="49" fillId="29" borderId="60" xfId="0" applyFont="1" applyFill="1" applyBorder="1" applyAlignment="1">
      <alignment horizontal="center" vertical="center"/>
    </xf>
    <xf numFmtId="0" fontId="0" fillId="0" borderId="26" xfId="0" applyBorder="1" applyAlignment="1">
      <alignment horizontal="center" vertical="center"/>
    </xf>
    <xf numFmtId="0" fontId="0" fillId="0" borderId="55" xfId="0" applyBorder="1" applyAlignment="1">
      <alignment horizontal="center" vertical="center"/>
    </xf>
    <xf numFmtId="0" fontId="115" fillId="0" borderId="20" xfId="18" applyFont="1" applyBorder="1" applyAlignment="1">
      <alignment horizontal="center" vertical="center"/>
    </xf>
    <xf numFmtId="0" fontId="115" fillId="0" borderId="21" xfId="18" applyFont="1" applyBorder="1" applyAlignment="1">
      <alignment horizontal="center" vertical="center"/>
    </xf>
    <xf numFmtId="0" fontId="115" fillId="0" borderId="35" xfId="18" applyFont="1" applyBorder="1" applyAlignment="1">
      <alignment horizontal="center" vertical="center"/>
    </xf>
    <xf numFmtId="0" fontId="115" fillId="0" borderId="57" xfId="18" applyFont="1" applyBorder="1" applyAlignment="1">
      <alignment horizontal="center" vertical="center"/>
    </xf>
    <xf numFmtId="0" fontId="115" fillId="0" borderId="64" xfId="18" applyFont="1" applyBorder="1" applyAlignment="1">
      <alignment horizontal="center" vertical="center"/>
    </xf>
    <xf numFmtId="0" fontId="115" fillId="0" borderId="52" xfId="18" applyFont="1" applyBorder="1" applyAlignment="1">
      <alignment horizontal="center" vertical="center"/>
    </xf>
    <xf numFmtId="0" fontId="115" fillId="0" borderId="46" xfId="18" applyFont="1" applyBorder="1" applyAlignment="1">
      <alignment horizontal="center" vertical="center"/>
    </xf>
    <xf numFmtId="0" fontId="115" fillId="0" borderId="53" xfId="18" applyFont="1" applyBorder="1" applyAlignment="1">
      <alignment horizontal="center" vertical="center"/>
    </xf>
    <xf numFmtId="0" fontId="115" fillId="0" borderId="36" xfId="18" applyFont="1" applyBorder="1" applyAlignment="1">
      <alignment horizontal="center" vertical="center"/>
    </xf>
    <xf numFmtId="0" fontId="115" fillId="0" borderId="51" xfId="18" applyFont="1" applyBorder="1" applyAlignment="1">
      <alignment horizontal="center" vertical="center"/>
    </xf>
    <xf numFmtId="3" fontId="120" fillId="16" borderId="38" xfId="18" applyNumberFormat="1" applyFont="1" applyFill="1" applyBorder="1" applyAlignment="1">
      <alignment horizontal="center" vertical="center"/>
    </xf>
    <xf numFmtId="3" fontId="120" fillId="16" borderId="65" xfId="18" applyNumberFormat="1" applyFont="1" applyFill="1" applyBorder="1" applyAlignment="1">
      <alignment horizontal="center" vertical="center"/>
    </xf>
    <xf numFmtId="0" fontId="121" fillId="9" borderId="49" xfId="17" applyFont="1" applyFill="1" applyBorder="1" applyAlignment="1">
      <alignment horizontal="left" vertical="center"/>
    </xf>
    <xf numFmtId="0" fontId="121" fillId="9" borderId="17" xfId="17" applyFont="1" applyFill="1" applyBorder="1" applyAlignment="1">
      <alignment horizontal="left" vertical="center"/>
    </xf>
    <xf numFmtId="0" fontId="41" fillId="9" borderId="17" xfId="17" applyFont="1" applyFill="1" applyBorder="1" applyAlignment="1">
      <alignment horizontal="center" vertical="center"/>
    </xf>
    <xf numFmtId="0" fontId="122" fillId="9" borderId="17" xfId="17" applyFont="1" applyFill="1" applyBorder="1" applyAlignment="1">
      <alignment horizontal="center" vertical="center"/>
    </xf>
    <xf numFmtId="0" fontId="121" fillId="9" borderId="40" xfId="17" applyFont="1" applyFill="1" applyBorder="1" applyAlignment="1">
      <alignment horizontal="left" vertical="center"/>
    </xf>
    <xf numFmtId="0" fontId="121" fillId="9" borderId="14" xfId="17" applyFont="1" applyFill="1" applyBorder="1" applyAlignment="1">
      <alignment horizontal="left" vertical="center"/>
    </xf>
    <xf numFmtId="0" fontId="122" fillId="9" borderId="12" xfId="17" applyFont="1" applyFill="1" applyBorder="1" applyAlignment="1">
      <alignment horizontal="center" vertical="center"/>
    </xf>
    <xf numFmtId="0" fontId="122" fillId="9" borderId="11" xfId="17" applyFont="1" applyFill="1" applyBorder="1" applyAlignment="1">
      <alignment horizontal="center" vertical="center"/>
    </xf>
    <xf numFmtId="0" fontId="39" fillId="9" borderId="49" xfId="17" applyFont="1" applyFill="1" applyBorder="1" applyAlignment="1">
      <alignment horizontal="left" vertical="center"/>
    </xf>
    <xf numFmtId="0" fontId="118" fillId="27" borderId="40" xfId="19" applyFont="1" applyFill="1" applyBorder="1" applyAlignment="1">
      <alignment horizontal="center" vertical="center" wrapText="1"/>
    </xf>
    <xf numFmtId="0" fontId="118" fillId="27" borderId="14" xfId="19" applyFont="1" applyFill="1" applyBorder="1" applyAlignment="1">
      <alignment horizontal="center" vertical="center" wrapText="1"/>
    </xf>
    <xf numFmtId="0" fontId="117" fillId="0" borderId="14" xfId="18" applyFont="1" applyBorder="1" applyAlignment="1">
      <alignment horizontal="center" vertical="center"/>
    </xf>
    <xf numFmtId="0" fontId="118" fillId="27" borderId="44" xfId="19" applyFont="1" applyFill="1" applyBorder="1" applyAlignment="1">
      <alignment horizontal="center" vertical="center" wrapText="1"/>
    </xf>
    <xf numFmtId="0" fontId="118" fillId="27" borderId="32" xfId="19" applyFont="1" applyFill="1" applyBorder="1" applyAlignment="1">
      <alignment horizontal="center" vertical="center" wrapText="1"/>
    </xf>
    <xf numFmtId="0" fontId="117" fillId="0" borderId="32" xfId="18" applyFont="1" applyBorder="1" applyAlignment="1">
      <alignment horizontal="center" vertical="center"/>
    </xf>
    <xf numFmtId="0" fontId="116" fillId="9" borderId="40" xfId="18" applyFont="1" applyFill="1" applyBorder="1" applyAlignment="1">
      <alignment horizontal="center" vertical="center" wrapText="1"/>
    </xf>
    <xf numFmtId="0" fontId="116" fillId="9" borderId="44" xfId="18" applyFont="1" applyFill="1" applyBorder="1" applyAlignment="1">
      <alignment horizontal="center" vertical="center" wrapText="1"/>
    </xf>
    <xf numFmtId="0" fontId="116" fillId="0" borderId="14" xfId="18" applyFont="1" applyBorder="1" applyAlignment="1">
      <alignment horizontal="center" vertical="center"/>
    </xf>
    <xf numFmtId="0" fontId="116" fillId="0" borderId="32" xfId="18" applyFont="1" applyBorder="1" applyAlignment="1">
      <alignment horizontal="center" vertical="center"/>
    </xf>
    <xf numFmtId="0" fontId="115" fillId="0" borderId="41" xfId="18" applyFont="1" applyBorder="1" applyAlignment="1">
      <alignment horizontal="center" vertical="center"/>
    </xf>
    <xf numFmtId="0" fontId="115" fillId="0" borderId="0" xfId="18" applyFont="1" applyAlignment="1">
      <alignment horizontal="center" vertical="center"/>
    </xf>
    <xf numFmtId="0" fontId="115" fillId="0" borderId="1" xfId="18" applyFont="1" applyBorder="1" applyAlignment="1">
      <alignment horizontal="center" vertical="center"/>
    </xf>
    <xf numFmtId="0" fontId="115" fillId="0" borderId="9" xfId="18" applyFont="1" applyBorder="1" applyAlignment="1">
      <alignment horizontal="center" vertical="center"/>
    </xf>
    <xf numFmtId="3" fontId="115" fillId="16" borderId="38" xfId="18" applyNumberFormat="1" applyFont="1" applyFill="1" applyBorder="1" applyAlignment="1">
      <alignment horizontal="center" vertical="center"/>
    </xf>
    <xf numFmtId="3" fontId="115" fillId="16" borderId="63" xfId="18" applyNumberFormat="1" applyFont="1" applyFill="1" applyBorder="1" applyAlignment="1">
      <alignment horizontal="center" vertical="center"/>
    </xf>
    <xf numFmtId="0" fontId="115" fillId="0" borderId="47" xfId="18" applyFont="1" applyBorder="1" applyAlignment="1">
      <alignment horizontal="center" vertical="center"/>
    </xf>
    <xf numFmtId="0" fontId="115" fillId="0" borderId="10" xfId="18" applyFont="1" applyBorder="1" applyAlignment="1">
      <alignment horizontal="center" vertical="center"/>
    </xf>
    <xf numFmtId="3" fontId="115" fillId="0" borderId="58" xfId="18" applyNumberFormat="1" applyFont="1" applyBorder="1" applyAlignment="1">
      <alignment horizontal="center" vertical="center"/>
    </xf>
    <xf numFmtId="0" fontId="111" fillId="9" borderId="20" xfId="17" applyFont="1" applyFill="1" applyBorder="1" applyAlignment="1">
      <alignment horizontal="center" vertical="center"/>
    </xf>
    <xf numFmtId="0" fontId="111" fillId="9" borderId="21" xfId="17" applyFont="1" applyFill="1" applyBorder="1" applyAlignment="1">
      <alignment horizontal="center" vertical="center"/>
    </xf>
    <xf numFmtId="0" fontId="111" fillId="9" borderId="22" xfId="17" applyFont="1" applyFill="1" applyBorder="1" applyAlignment="1">
      <alignment horizontal="center" vertical="center"/>
    </xf>
    <xf numFmtId="0" fontId="111" fillId="9" borderId="41" xfId="17" applyFont="1" applyFill="1" applyBorder="1" applyAlignment="1">
      <alignment horizontal="center" vertical="center"/>
    </xf>
    <xf numFmtId="0" fontId="111" fillId="9" borderId="0" xfId="17" applyFont="1" applyFill="1" applyAlignment="1">
      <alignment horizontal="center" vertical="center"/>
    </xf>
    <xf numFmtId="0" fontId="111" fillId="9" borderId="56" xfId="17" applyFont="1" applyFill="1" applyBorder="1" applyAlignment="1">
      <alignment horizontal="center" vertical="center"/>
    </xf>
    <xf numFmtId="0" fontId="111" fillId="9" borderId="57" xfId="17" applyFont="1" applyFill="1" applyBorder="1" applyAlignment="1">
      <alignment horizontal="center" vertical="center"/>
    </xf>
    <xf numFmtId="0" fontId="111" fillId="9" borderId="64" xfId="17" applyFont="1" applyFill="1" applyBorder="1" applyAlignment="1">
      <alignment horizontal="center" vertical="center"/>
    </xf>
    <xf numFmtId="0" fontId="111" fillId="9" borderId="66" xfId="17" applyFont="1" applyFill="1" applyBorder="1" applyAlignment="1">
      <alignment horizontal="center" vertical="center"/>
    </xf>
    <xf numFmtId="0" fontId="106" fillId="0" borderId="20" xfId="17" applyFont="1" applyBorder="1" applyAlignment="1">
      <alignment horizontal="center"/>
    </xf>
    <xf numFmtId="0" fontId="106" fillId="0" borderId="21" xfId="17" applyFont="1" applyBorder="1" applyAlignment="1">
      <alignment horizontal="center"/>
    </xf>
    <xf numFmtId="0" fontId="106" fillId="0" borderId="22" xfId="17" applyFont="1" applyBorder="1" applyAlignment="1">
      <alignment horizontal="center"/>
    </xf>
    <xf numFmtId="0" fontId="106" fillId="0" borderId="41" xfId="17" applyFont="1" applyBorder="1" applyAlignment="1">
      <alignment horizontal="center"/>
    </xf>
    <xf numFmtId="0" fontId="106" fillId="0" borderId="0" xfId="17" applyFont="1" applyAlignment="1">
      <alignment horizontal="center"/>
    </xf>
    <xf numFmtId="0" fontId="106" fillId="0" borderId="56" xfId="17" applyFont="1" applyBorder="1" applyAlignment="1">
      <alignment horizontal="center"/>
    </xf>
    <xf numFmtId="0" fontId="106" fillId="0" borderId="57" xfId="17" applyFont="1" applyBorder="1" applyAlignment="1">
      <alignment horizontal="center"/>
    </xf>
    <xf numFmtId="0" fontId="106" fillId="0" borderId="64" xfId="17" applyFont="1" applyBorder="1" applyAlignment="1">
      <alignment horizontal="center"/>
    </xf>
    <xf numFmtId="0" fontId="106" fillId="0" borderId="66" xfId="17" applyFont="1" applyBorder="1" applyAlignment="1">
      <alignment horizontal="center"/>
    </xf>
    <xf numFmtId="0" fontId="107" fillId="9" borderId="43" xfId="17" applyFont="1" applyFill="1" applyBorder="1" applyAlignment="1">
      <alignment horizontal="center" vertical="center"/>
    </xf>
    <xf numFmtId="0" fontId="107" fillId="9" borderId="28" xfId="17" applyFont="1" applyFill="1" applyBorder="1" applyAlignment="1">
      <alignment horizontal="center" vertical="center"/>
    </xf>
    <xf numFmtId="0" fontId="107" fillId="9" borderId="30" xfId="17" applyFont="1" applyFill="1" applyBorder="1" applyAlignment="1">
      <alignment horizontal="center" vertical="center"/>
    </xf>
    <xf numFmtId="0" fontId="107" fillId="9" borderId="40" xfId="17" applyFont="1" applyFill="1" applyBorder="1" applyAlignment="1">
      <alignment horizontal="center" vertical="center"/>
    </xf>
    <xf numFmtId="0" fontId="107" fillId="9" borderId="14" xfId="17" applyFont="1" applyFill="1" applyBorder="1" applyAlignment="1">
      <alignment horizontal="center" vertical="center"/>
    </xf>
    <xf numFmtId="0" fontId="107" fillId="9" borderId="31" xfId="17" applyFont="1" applyFill="1" applyBorder="1" applyAlignment="1">
      <alignment horizontal="center" vertical="center"/>
    </xf>
    <xf numFmtId="0" fontId="107" fillId="9" borderId="44" xfId="17" applyFont="1" applyFill="1" applyBorder="1" applyAlignment="1">
      <alignment horizontal="center" vertical="center"/>
    </xf>
    <xf numFmtId="0" fontId="107" fillId="9" borderId="32" xfId="17" applyFont="1" applyFill="1" applyBorder="1" applyAlignment="1">
      <alignment horizontal="center" vertical="center"/>
    </xf>
    <xf numFmtId="0" fontId="107" fillId="9" borderId="34" xfId="17" applyFont="1" applyFill="1" applyBorder="1" applyAlignment="1">
      <alignment horizontal="center" vertical="center"/>
    </xf>
    <xf numFmtId="0" fontId="108" fillId="9" borderId="20" xfId="17" applyFont="1" applyFill="1" applyBorder="1" applyAlignment="1">
      <alignment horizontal="center" vertical="center" wrapText="1"/>
    </xf>
    <xf numFmtId="0" fontId="108" fillId="9" borderId="21" xfId="17" applyFont="1" applyFill="1" applyBorder="1" applyAlignment="1">
      <alignment horizontal="center" vertical="center" wrapText="1"/>
    </xf>
    <xf numFmtId="0" fontId="108" fillId="9" borderId="22" xfId="17" applyFont="1" applyFill="1" applyBorder="1" applyAlignment="1">
      <alignment horizontal="center" vertical="center" wrapText="1"/>
    </xf>
    <xf numFmtId="0" fontId="108" fillId="9" borderId="41" xfId="17" applyFont="1" applyFill="1" applyBorder="1" applyAlignment="1">
      <alignment horizontal="center" vertical="center" wrapText="1"/>
    </xf>
    <xf numFmtId="0" fontId="108" fillId="9" borderId="0" xfId="17" applyFont="1" applyFill="1" applyAlignment="1">
      <alignment horizontal="center" vertical="center" wrapText="1"/>
    </xf>
    <xf numFmtId="0" fontId="108" fillId="9" borderId="56" xfId="17" applyFont="1" applyFill="1" applyBorder="1" applyAlignment="1">
      <alignment horizontal="center" vertical="center" wrapText="1"/>
    </xf>
    <xf numFmtId="0" fontId="108" fillId="9" borderId="57" xfId="17" applyFont="1" applyFill="1" applyBorder="1" applyAlignment="1">
      <alignment horizontal="center" vertical="center" wrapText="1"/>
    </xf>
    <xf numFmtId="0" fontId="108" fillId="9" borderId="64" xfId="17" applyFont="1" applyFill="1" applyBorder="1" applyAlignment="1">
      <alignment horizontal="center" vertical="center" wrapText="1"/>
    </xf>
    <xf numFmtId="0" fontId="108" fillId="9" borderId="66" xfId="17" applyFont="1" applyFill="1" applyBorder="1" applyAlignment="1">
      <alignment horizontal="center" vertical="center" wrapText="1"/>
    </xf>
    <xf numFmtId="0" fontId="107" fillId="9" borderId="67" xfId="17" applyFont="1" applyFill="1" applyBorder="1" applyAlignment="1">
      <alignment horizontal="center" vertical="center"/>
    </xf>
    <xf numFmtId="0" fontId="107" fillId="9" borderId="68" xfId="17" applyFont="1" applyFill="1" applyBorder="1" applyAlignment="1">
      <alignment horizontal="center" vertical="center"/>
    </xf>
    <xf numFmtId="0" fontId="107" fillId="9" borderId="69" xfId="17" applyFont="1" applyFill="1" applyBorder="1" applyAlignment="1">
      <alignment horizontal="center" vertical="center"/>
    </xf>
    <xf numFmtId="0" fontId="108" fillId="9" borderId="59" xfId="17" applyFont="1" applyFill="1" applyBorder="1" applyAlignment="1">
      <alignment horizontal="center" vertical="center" wrapText="1"/>
    </xf>
    <xf numFmtId="0" fontId="108" fillId="9" borderId="60" xfId="17" applyFont="1" applyFill="1" applyBorder="1" applyAlignment="1">
      <alignment horizontal="center" vertical="center" wrapText="1"/>
    </xf>
    <xf numFmtId="0" fontId="108" fillId="9" borderId="61" xfId="17" applyFont="1" applyFill="1" applyBorder="1" applyAlignment="1">
      <alignment horizontal="center" vertical="center" wrapText="1"/>
    </xf>
    <xf numFmtId="0" fontId="107" fillId="9" borderId="43" xfId="17" applyFont="1" applyFill="1" applyBorder="1" applyAlignment="1">
      <alignment horizontal="center" vertical="center" wrapText="1"/>
    </xf>
    <xf numFmtId="0" fontId="107" fillId="9" borderId="28" xfId="17" applyFont="1" applyFill="1" applyBorder="1" applyAlignment="1">
      <alignment horizontal="center" vertical="center" wrapText="1"/>
    </xf>
    <xf numFmtId="0" fontId="107" fillId="9" borderId="30" xfId="17" applyFont="1" applyFill="1" applyBorder="1" applyAlignment="1">
      <alignment horizontal="center" vertical="center" wrapText="1"/>
    </xf>
    <xf numFmtId="0" fontId="107" fillId="9" borderId="40" xfId="17" applyFont="1" applyFill="1" applyBorder="1" applyAlignment="1">
      <alignment horizontal="center" vertical="center" wrapText="1"/>
    </xf>
    <xf numFmtId="0" fontId="107" fillId="9" borderId="14" xfId="17" applyFont="1" applyFill="1" applyBorder="1" applyAlignment="1">
      <alignment horizontal="center" vertical="center" wrapText="1"/>
    </xf>
    <xf numFmtId="0" fontId="107" fillId="9" borderId="31" xfId="17" applyFont="1" applyFill="1" applyBorder="1" applyAlignment="1">
      <alignment horizontal="center" vertical="center" wrapText="1"/>
    </xf>
    <xf numFmtId="0" fontId="107" fillId="9" borderId="44" xfId="17" applyFont="1" applyFill="1" applyBorder="1" applyAlignment="1">
      <alignment horizontal="center" vertical="center" wrapText="1"/>
    </xf>
    <xf numFmtId="0" fontId="107" fillId="9" borderId="32" xfId="17" applyFont="1" applyFill="1" applyBorder="1" applyAlignment="1">
      <alignment horizontal="center" vertical="center" wrapText="1"/>
    </xf>
    <xf numFmtId="0" fontId="107" fillId="9" borderId="34" xfId="17" applyFont="1" applyFill="1" applyBorder="1" applyAlignment="1">
      <alignment horizontal="center" vertical="center" wrapText="1"/>
    </xf>
    <xf numFmtId="0" fontId="109" fillId="9" borderId="43" xfId="17" applyFont="1" applyFill="1" applyBorder="1" applyAlignment="1">
      <alignment horizontal="center" vertical="center" wrapText="1"/>
    </xf>
    <xf numFmtId="0" fontId="109" fillId="9" borderId="28" xfId="17" applyFont="1" applyFill="1" applyBorder="1" applyAlignment="1">
      <alignment horizontal="center" vertical="center" wrapText="1"/>
    </xf>
    <xf numFmtId="0" fontId="109" fillId="9" borderId="30" xfId="17" applyFont="1" applyFill="1" applyBorder="1" applyAlignment="1">
      <alignment horizontal="center" vertical="center" wrapText="1"/>
    </xf>
    <xf numFmtId="0" fontId="109" fillId="9" borderId="40" xfId="17" applyFont="1" applyFill="1" applyBorder="1" applyAlignment="1">
      <alignment horizontal="center" vertical="center" wrapText="1"/>
    </xf>
    <xf numFmtId="0" fontId="109" fillId="9" borderId="14" xfId="17" applyFont="1" applyFill="1" applyBorder="1" applyAlignment="1">
      <alignment horizontal="center" vertical="center" wrapText="1"/>
    </xf>
    <xf numFmtId="0" fontId="109" fillId="9" borderId="31" xfId="17" applyFont="1" applyFill="1" applyBorder="1" applyAlignment="1">
      <alignment horizontal="center" vertical="center" wrapText="1"/>
    </xf>
    <xf numFmtId="0" fontId="109" fillId="9" borderId="44" xfId="17" applyFont="1" applyFill="1" applyBorder="1" applyAlignment="1">
      <alignment horizontal="center" vertical="center" wrapText="1"/>
    </xf>
    <xf numFmtId="0" fontId="109" fillId="9" borderId="32" xfId="17" applyFont="1" applyFill="1" applyBorder="1" applyAlignment="1">
      <alignment horizontal="center" vertical="center" wrapText="1"/>
    </xf>
    <xf numFmtId="0" fontId="109" fillId="9" borderId="34" xfId="17" applyFont="1" applyFill="1" applyBorder="1" applyAlignment="1">
      <alignment horizontal="center" vertical="center" wrapText="1"/>
    </xf>
    <xf numFmtId="0" fontId="69" fillId="9" borderId="59" xfId="17" applyFont="1" applyFill="1" applyBorder="1" applyAlignment="1">
      <alignment horizontal="center" vertical="center" wrapText="1"/>
    </xf>
    <xf numFmtId="0" fontId="110" fillId="9" borderId="60" xfId="17" applyFont="1" applyFill="1" applyBorder="1" applyAlignment="1">
      <alignment horizontal="center" vertical="center" wrapText="1"/>
    </xf>
    <xf numFmtId="0" fontId="110" fillId="9" borderId="61" xfId="17" applyFont="1" applyFill="1" applyBorder="1" applyAlignment="1">
      <alignment horizontal="center" vertical="center" wrapText="1"/>
    </xf>
    <xf numFmtId="0" fontId="109" fillId="4" borderId="59" xfId="17" applyFont="1" applyFill="1" applyBorder="1" applyAlignment="1">
      <alignment horizontal="center" vertical="center" wrapText="1"/>
    </xf>
    <xf numFmtId="0" fontId="109" fillId="4" borderId="60" xfId="17" applyFont="1" applyFill="1" applyBorder="1" applyAlignment="1">
      <alignment horizontal="center" vertical="center" wrapText="1"/>
    </xf>
    <xf numFmtId="0" fontId="109" fillId="4" borderId="61" xfId="17" applyFont="1" applyFill="1" applyBorder="1" applyAlignment="1">
      <alignment horizontal="center" vertical="center" wrapText="1"/>
    </xf>
    <xf numFmtId="0" fontId="109" fillId="4" borderId="59" xfId="17" applyFont="1" applyFill="1" applyBorder="1" applyAlignment="1">
      <alignment vertical="center"/>
    </xf>
    <xf numFmtId="0" fontId="109" fillId="4" borderId="60" xfId="17" applyFont="1" applyFill="1" applyBorder="1" applyAlignment="1">
      <alignment vertical="center"/>
    </xf>
    <xf numFmtId="0" fontId="109" fillId="4" borderId="61" xfId="17" applyFont="1" applyFill="1" applyBorder="1" applyAlignment="1">
      <alignment vertical="center"/>
    </xf>
    <xf numFmtId="0" fontId="109" fillId="4" borderId="59" xfId="17" applyFont="1" applyFill="1" applyBorder="1" applyAlignment="1">
      <alignment horizontal="center" vertical="center"/>
    </xf>
    <xf numFmtId="0" fontId="109" fillId="4" borderId="60" xfId="17" applyFont="1" applyFill="1" applyBorder="1" applyAlignment="1">
      <alignment horizontal="center" vertical="center"/>
    </xf>
    <xf numFmtId="0" fontId="109" fillId="4" borderId="61" xfId="17" applyFont="1" applyFill="1" applyBorder="1" applyAlignment="1">
      <alignment horizontal="center" vertical="center"/>
    </xf>
    <xf numFmtId="0" fontId="85" fillId="0" borderId="59" xfId="1" applyFont="1" applyBorder="1" applyAlignment="1">
      <alignment horizontal="center" vertical="center"/>
    </xf>
    <xf numFmtId="0" fontId="85" fillId="0" borderId="60" xfId="1" applyFont="1" applyBorder="1" applyAlignment="1">
      <alignment horizontal="center" vertical="center"/>
    </xf>
    <xf numFmtId="0" fontId="85" fillId="0" borderId="61" xfId="1" applyFont="1" applyBorder="1" applyAlignment="1">
      <alignment horizontal="center" vertical="center"/>
    </xf>
    <xf numFmtId="0" fontId="185" fillId="0" borderId="23" xfId="8" applyFont="1" applyBorder="1" applyAlignment="1">
      <alignment horizontal="left" vertical="top" wrapText="1"/>
    </xf>
    <xf numFmtId="0" fontId="185" fillId="0" borderId="24" xfId="8" applyFont="1" applyBorder="1" applyAlignment="1">
      <alignment horizontal="left" vertical="top" wrapText="1"/>
    </xf>
    <xf numFmtId="0" fontId="185" fillId="0" borderId="42" xfId="8" applyFont="1" applyBorder="1" applyAlignment="1">
      <alignment horizontal="left" vertical="top" wrapText="1"/>
    </xf>
    <xf numFmtId="0" fontId="0" fillId="0" borderId="23" xfId="0" applyBorder="1" applyAlignment="1">
      <alignment horizontal="center" vertical="center"/>
    </xf>
    <xf numFmtId="0" fontId="0" fillId="0" borderId="25" xfId="0" applyBorder="1" applyAlignment="1">
      <alignment horizontal="center" vertical="center"/>
    </xf>
    <xf numFmtId="0" fontId="0" fillId="0" borderId="24" xfId="0" applyBorder="1" applyAlignment="1">
      <alignment horizontal="center" vertical="center"/>
    </xf>
    <xf numFmtId="0" fontId="0" fillId="0" borderId="27" xfId="0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0" fillId="0" borderId="45" xfId="0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185" fillId="0" borderId="13" xfId="8" applyFont="1" applyBorder="1" applyAlignment="1">
      <alignment horizontal="left" vertical="center" wrapText="1"/>
    </xf>
    <xf numFmtId="0" fontId="185" fillId="0" borderId="19" xfId="8" applyFont="1" applyBorder="1" applyAlignment="1">
      <alignment horizontal="left" vertical="center" wrapText="1"/>
    </xf>
    <xf numFmtId="0" fontId="185" fillId="0" borderId="11" xfId="8" applyFont="1" applyBorder="1" applyAlignment="1">
      <alignment horizontal="left" vertical="center" wrapText="1"/>
    </xf>
    <xf numFmtId="0" fontId="185" fillId="16" borderId="8" xfId="8" applyFont="1" applyFill="1" applyBorder="1" applyAlignment="1">
      <alignment horizontal="left" vertical="center" wrapText="1"/>
    </xf>
    <xf numFmtId="0" fontId="185" fillId="16" borderId="3" xfId="8" applyFont="1" applyFill="1" applyBorder="1" applyAlignment="1">
      <alignment horizontal="left" vertical="center" wrapText="1"/>
    </xf>
    <xf numFmtId="0" fontId="185" fillId="16" borderId="15" xfId="8" applyFont="1" applyFill="1" applyBorder="1" applyAlignment="1">
      <alignment horizontal="left" vertical="center" wrapText="1"/>
    </xf>
    <xf numFmtId="0" fontId="185" fillId="0" borderId="13" xfId="8" applyFont="1" applyBorder="1" applyAlignment="1">
      <alignment horizontal="left" vertical="top" wrapText="1"/>
    </xf>
    <xf numFmtId="0" fontId="185" fillId="0" borderId="19" xfId="8" applyFont="1" applyBorder="1" applyAlignment="1">
      <alignment horizontal="left" vertical="top" wrapText="1"/>
    </xf>
    <xf numFmtId="0" fontId="185" fillId="0" borderId="11" xfId="8" applyFont="1" applyBorder="1" applyAlignment="1">
      <alignment horizontal="left" vertical="top" wrapText="1"/>
    </xf>
    <xf numFmtId="0" fontId="185" fillId="27" borderId="13" xfId="4" applyFont="1" applyFill="1" applyBorder="1" applyAlignment="1">
      <alignment horizontal="left" vertical="center" wrapText="1"/>
    </xf>
    <xf numFmtId="0" fontId="185" fillId="27" borderId="19" xfId="4" applyFont="1" applyFill="1" applyBorder="1" applyAlignment="1">
      <alignment horizontal="left" vertical="center" wrapText="1"/>
    </xf>
    <xf numFmtId="0" fontId="185" fillId="27" borderId="11" xfId="4" applyFont="1" applyFill="1" applyBorder="1" applyAlignment="1">
      <alignment horizontal="left" vertical="center" wrapText="1"/>
    </xf>
    <xf numFmtId="0" fontId="125" fillId="28" borderId="20" xfId="19" applyFont="1" applyFill="1" applyBorder="1" applyAlignment="1">
      <alignment horizontal="center" vertical="center" wrapText="1"/>
    </xf>
    <xf numFmtId="0" fontId="125" fillId="28" borderId="21" xfId="19" applyFont="1" applyFill="1" applyBorder="1" applyAlignment="1">
      <alignment horizontal="center" vertical="center" wrapText="1"/>
    </xf>
    <xf numFmtId="0" fontId="125" fillId="28" borderId="22" xfId="19" applyFont="1" applyFill="1" applyBorder="1" applyAlignment="1">
      <alignment horizontal="center" vertical="center" wrapText="1"/>
    </xf>
    <xf numFmtId="0" fontId="125" fillId="28" borderId="41" xfId="19" applyFont="1" applyFill="1" applyBorder="1" applyAlignment="1">
      <alignment horizontal="center" vertical="center" wrapText="1"/>
    </xf>
    <xf numFmtId="0" fontId="125" fillId="28" borderId="0" xfId="19" applyFont="1" applyFill="1" applyAlignment="1">
      <alignment horizontal="center" vertical="center" wrapText="1"/>
    </xf>
    <xf numFmtId="0" fontId="125" fillId="28" borderId="56" xfId="19" applyFont="1" applyFill="1" applyBorder="1" applyAlignment="1">
      <alignment horizontal="center" vertical="center" wrapText="1"/>
    </xf>
    <xf numFmtId="0" fontId="125" fillId="28" borderId="57" xfId="19" applyFont="1" applyFill="1" applyBorder="1" applyAlignment="1">
      <alignment horizontal="center" vertical="center" wrapText="1"/>
    </xf>
    <xf numFmtId="0" fontId="125" fillId="28" borderId="64" xfId="19" applyFont="1" applyFill="1" applyBorder="1" applyAlignment="1">
      <alignment horizontal="center" vertical="center" wrapText="1"/>
    </xf>
    <xf numFmtId="0" fontId="125" fillId="28" borderId="66" xfId="19" applyFont="1" applyFill="1" applyBorder="1" applyAlignment="1">
      <alignment horizontal="center" vertical="center" wrapText="1"/>
    </xf>
    <xf numFmtId="0" fontId="185" fillId="16" borderId="26" xfId="8" applyFont="1" applyFill="1" applyBorder="1" applyAlignment="1">
      <alignment horizontal="left" vertical="center" wrapText="1"/>
    </xf>
    <xf numFmtId="0" fontId="185" fillId="16" borderId="27" xfId="8" applyFont="1" applyFill="1" applyBorder="1" applyAlignment="1">
      <alignment horizontal="left" vertical="center" wrapText="1"/>
    </xf>
    <xf numFmtId="0" fontId="185" fillId="16" borderId="54" xfId="8" applyFont="1" applyFill="1" applyBorder="1" applyAlignment="1">
      <alignment horizontal="left" vertical="center" wrapText="1"/>
    </xf>
    <xf numFmtId="3" fontId="115" fillId="0" borderId="70" xfId="18" applyNumberFormat="1" applyFont="1" applyBorder="1" applyAlignment="1">
      <alignment horizontal="center" vertical="center"/>
    </xf>
    <xf numFmtId="3" fontId="115" fillId="0" borderId="72" xfId="18" applyNumberFormat="1" applyFont="1" applyBorder="1" applyAlignment="1">
      <alignment horizontal="center" vertical="center"/>
    </xf>
    <xf numFmtId="0" fontId="115" fillId="0" borderId="40" xfId="18" applyFont="1" applyBorder="1" applyAlignment="1">
      <alignment horizontal="center" vertical="center"/>
    </xf>
    <xf numFmtId="0" fontId="115" fillId="0" borderId="14" xfId="18" applyFont="1" applyBorder="1" applyAlignment="1">
      <alignment horizontal="center" vertical="center"/>
    </xf>
    <xf numFmtId="3" fontId="120" fillId="0" borderId="30" xfId="18" applyNumberFormat="1" applyFont="1" applyBorder="1" applyAlignment="1">
      <alignment horizontal="center" vertical="center"/>
    </xf>
    <xf numFmtId="3" fontId="120" fillId="0" borderId="31" xfId="18" applyNumberFormat="1" applyFont="1" applyBorder="1" applyAlignment="1">
      <alignment horizontal="center" vertical="center"/>
    </xf>
    <xf numFmtId="0" fontId="124" fillId="9" borderId="13" xfId="20" applyFont="1" applyFill="1" applyBorder="1" applyAlignment="1">
      <alignment horizontal="left" vertical="center"/>
    </xf>
    <xf numFmtId="0" fontId="124" fillId="9" borderId="19" xfId="20" applyFont="1" applyFill="1" applyBorder="1" applyAlignment="1">
      <alignment horizontal="left" vertical="center"/>
    </xf>
    <xf numFmtId="0" fontId="124" fillId="9" borderId="11" xfId="20" applyFont="1" applyFill="1" applyBorder="1" applyAlignment="1">
      <alignment horizontal="left" vertical="center"/>
    </xf>
    <xf numFmtId="0" fontId="118" fillId="27" borderId="50" xfId="19" applyFont="1" applyFill="1" applyBorder="1" applyAlignment="1">
      <alignment horizontal="center" vertical="center" wrapText="1"/>
    </xf>
    <xf numFmtId="0" fontId="118" fillId="27" borderId="53" xfId="19" applyFont="1" applyFill="1" applyBorder="1" applyAlignment="1">
      <alignment horizontal="center" vertical="center" wrapText="1"/>
    </xf>
    <xf numFmtId="0" fontId="118" fillId="27" borderId="48" xfId="19" applyFont="1" applyFill="1" applyBorder="1" applyAlignment="1">
      <alignment horizontal="center" vertical="center" wrapText="1"/>
    </xf>
    <xf numFmtId="0" fontId="118" fillId="27" borderId="9" xfId="19" applyFont="1" applyFill="1" applyBorder="1" applyAlignment="1">
      <alignment horizontal="center" vertical="center" wrapText="1"/>
    </xf>
    <xf numFmtId="0" fontId="118" fillId="27" borderId="43" xfId="19" applyFont="1" applyFill="1" applyBorder="1" applyAlignment="1">
      <alignment horizontal="center" vertical="center" wrapText="1"/>
    </xf>
    <xf numFmtId="0" fontId="118" fillId="27" borderId="28" xfId="19" applyFont="1" applyFill="1" applyBorder="1" applyAlignment="1">
      <alignment horizontal="center" vertical="center" wrapText="1"/>
    </xf>
    <xf numFmtId="0" fontId="117" fillId="0" borderId="17" xfId="18" applyFont="1" applyBorder="1" applyAlignment="1">
      <alignment horizontal="center" vertical="center"/>
    </xf>
    <xf numFmtId="0" fontId="118" fillId="27" borderId="47" xfId="19" applyFont="1" applyFill="1" applyBorder="1" applyAlignment="1">
      <alignment horizontal="center" vertical="center" wrapText="1"/>
    </xf>
    <xf numFmtId="0" fontId="118" fillId="27" borderId="10" xfId="19" applyFont="1" applyFill="1" applyBorder="1" applyAlignment="1">
      <alignment horizontal="center" vertical="center" wrapText="1"/>
    </xf>
    <xf numFmtId="0" fontId="117" fillId="0" borderId="10" xfId="18" applyFont="1" applyBorder="1" applyAlignment="1">
      <alignment horizontal="center" vertical="center"/>
    </xf>
    <xf numFmtId="0" fontId="115" fillId="5" borderId="20" xfId="18" applyFont="1" applyFill="1" applyBorder="1" applyAlignment="1">
      <alignment horizontal="center" vertical="center"/>
    </xf>
    <xf numFmtId="0" fontId="115" fillId="5" borderId="21" xfId="18" applyFont="1" applyFill="1" applyBorder="1" applyAlignment="1">
      <alignment horizontal="center" vertical="center"/>
    </xf>
    <xf numFmtId="0" fontId="115" fillId="5" borderId="22" xfId="18" applyFont="1" applyFill="1" applyBorder="1" applyAlignment="1">
      <alignment horizontal="center" vertical="center"/>
    </xf>
    <xf numFmtId="0" fontId="116" fillId="9" borderId="47" xfId="18" applyFont="1" applyFill="1" applyBorder="1" applyAlignment="1">
      <alignment horizontal="center" vertical="center" wrapText="1"/>
    </xf>
    <xf numFmtId="0" fontId="116" fillId="0" borderId="10" xfId="18" applyFont="1" applyBorder="1" applyAlignment="1">
      <alignment horizontal="center" vertical="center"/>
    </xf>
    <xf numFmtId="3" fontId="115" fillId="0" borderId="71" xfId="18" applyNumberFormat="1" applyFont="1" applyBorder="1" applyAlignment="1">
      <alignment horizontal="center" vertical="center"/>
    </xf>
    <xf numFmtId="0" fontId="107" fillId="9" borderId="17" xfId="17" applyFont="1" applyFill="1" applyBorder="1" applyAlignment="1">
      <alignment horizontal="center" vertical="center"/>
    </xf>
    <xf numFmtId="0" fontId="107" fillId="9" borderId="16" xfId="17" applyFont="1" applyFill="1" applyBorder="1" applyAlignment="1">
      <alignment horizontal="center" vertical="center"/>
    </xf>
    <xf numFmtId="0" fontId="107" fillId="9" borderId="12" xfId="17" applyFont="1" applyFill="1" applyBorder="1" applyAlignment="1">
      <alignment horizontal="center" vertical="center" wrapText="1"/>
    </xf>
    <xf numFmtId="0" fontId="107" fillId="9" borderId="10" xfId="17" applyFont="1" applyFill="1" applyBorder="1" applyAlignment="1">
      <alignment horizontal="center" vertical="center"/>
    </xf>
    <xf numFmtId="0" fontId="107" fillId="9" borderId="4" xfId="17" applyFont="1" applyFill="1" applyBorder="1" applyAlignment="1">
      <alignment horizontal="center" vertical="center"/>
    </xf>
    <xf numFmtId="0" fontId="109" fillId="4" borderId="59" xfId="17" applyFont="1" applyFill="1" applyBorder="1"/>
    <xf numFmtId="0" fontId="109" fillId="4" borderId="60" xfId="17" applyFont="1" applyFill="1" applyBorder="1"/>
    <xf numFmtId="0" fontId="115" fillId="0" borderId="17" xfId="18" applyFont="1" applyBorder="1" applyAlignment="1">
      <alignment horizontal="center" vertical="center"/>
    </xf>
    <xf numFmtId="0" fontId="106" fillId="5" borderId="20" xfId="17" applyFont="1" applyFill="1" applyBorder="1" applyAlignment="1">
      <alignment horizontal="center"/>
    </xf>
    <xf numFmtId="0" fontId="106" fillId="5" borderId="21" xfId="17" applyFont="1" applyFill="1" applyBorder="1" applyAlignment="1">
      <alignment horizontal="center"/>
    </xf>
    <xf numFmtId="0" fontId="106" fillId="5" borderId="22" xfId="17" applyFont="1" applyFill="1" applyBorder="1" applyAlignment="1">
      <alignment horizontal="center"/>
    </xf>
    <xf numFmtId="0" fontId="106" fillId="5" borderId="41" xfId="17" applyFont="1" applyFill="1" applyBorder="1" applyAlignment="1">
      <alignment horizontal="center"/>
    </xf>
    <xf numFmtId="0" fontId="106" fillId="5" borderId="0" xfId="17" applyFont="1" applyFill="1" applyAlignment="1">
      <alignment horizontal="center"/>
    </xf>
    <xf numFmtId="0" fontId="106" fillId="5" borderId="56" xfId="17" applyFont="1" applyFill="1" applyBorder="1" applyAlignment="1">
      <alignment horizontal="center"/>
    </xf>
    <xf numFmtId="0" fontId="106" fillId="5" borderId="57" xfId="17" applyFont="1" applyFill="1" applyBorder="1" applyAlignment="1">
      <alignment horizontal="center"/>
    </xf>
    <xf numFmtId="0" fontId="106" fillId="5" borderId="64" xfId="17" applyFont="1" applyFill="1" applyBorder="1" applyAlignment="1">
      <alignment horizontal="center"/>
    </xf>
    <xf numFmtId="0" fontId="106" fillId="5" borderId="66" xfId="17" applyFont="1" applyFill="1" applyBorder="1" applyAlignment="1">
      <alignment horizontal="center"/>
    </xf>
    <xf numFmtId="0" fontId="115" fillId="5" borderId="67" xfId="18" applyFont="1" applyFill="1" applyBorder="1" applyAlignment="1">
      <alignment horizontal="center" vertical="center"/>
    </xf>
    <xf numFmtId="0" fontId="115" fillId="5" borderId="68" xfId="18" applyFont="1" applyFill="1" applyBorder="1" applyAlignment="1">
      <alignment horizontal="center" vertical="center"/>
    </xf>
    <xf numFmtId="0" fontId="115" fillId="5" borderId="69" xfId="18" applyFont="1" applyFill="1" applyBorder="1" applyAlignment="1">
      <alignment horizontal="center" vertical="center"/>
    </xf>
    <xf numFmtId="0" fontId="118" fillId="27" borderId="67" xfId="19" applyFont="1" applyFill="1" applyBorder="1" applyAlignment="1">
      <alignment horizontal="center" vertical="center" wrapText="1"/>
    </xf>
    <xf numFmtId="0" fontId="118" fillId="27" borderId="68" xfId="19" applyFont="1" applyFill="1" applyBorder="1" applyAlignment="1">
      <alignment horizontal="center" vertical="center" wrapText="1"/>
    </xf>
    <xf numFmtId="0" fontId="118" fillId="27" borderId="69" xfId="19" applyFont="1" applyFill="1" applyBorder="1" applyAlignment="1">
      <alignment horizontal="center" vertical="center" wrapText="1"/>
    </xf>
    <xf numFmtId="0" fontId="124" fillId="9" borderId="47" xfId="20" applyFont="1" applyFill="1" applyBorder="1" applyAlignment="1">
      <alignment horizontal="left" vertical="center"/>
    </xf>
    <xf numFmtId="0" fontId="124" fillId="9" borderId="10" xfId="20" applyFont="1" applyFill="1" applyBorder="1" applyAlignment="1">
      <alignment horizontal="left" vertical="center"/>
    </xf>
    <xf numFmtId="0" fontId="0" fillId="9" borderId="33" xfId="20" applyFont="1" applyFill="1" applyBorder="1" applyAlignment="1">
      <alignment horizontal="center" vertical="center"/>
    </xf>
    <xf numFmtId="0" fontId="0" fillId="9" borderId="42" xfId="20" applyFont="1" applyFill="1" applyBorder="1" applyAlignment="1">
      <alignment horizontal="center" vertical="center"/>
    </xf>
    <xf numFmtId="0" fontId="121" fillId="0" borderId="49" xfId="17" applyFont="1" applyBorder="1" applyAlignment="1">
      <alignment horizontal="left" vertical="center"/>
    </xf>
    <xf numFmtId="0" fontId="121" fillId="0" borderId="17" xfId="17" applyFont="1" applyBorder="1" applyAlignment="1">
      <alignment horizontal="left" vertical="center"/>
    </xf>
    <xf numFmtId="0" fontId="122" fillId="0" borderId="17" xfId="17" applyFont="1" applyBorder="1" applyAlignment="1">
      <alignment horizontal="center" vertical="center"/>
    </xf>
    <xf numFmtId="3" fontId="120" fillId="0" borderId="38" xfId="18" applyNumberFormat="1" applyFont="1" applyBorder="1" applyAlignment="1">
      <alignment horizontal="center" vertical="center"/>
    </xf>
    <xf numFmtId="3" fontId="120" fillId="0" borderId="65" xfId="18" applyNumberFormat="1" applyFont="1" applyBorder="1" applyAlignment="1">
      <alignment horizontal="center" vertical="center"/>
    </xf>
    <xf numFmtId="0" fontId="117" fillId="0" borderId="28" xfId="18" applyFont="1" applyBorder="1" applyAlignment="1">
      <alignment horizontal="center" vertical="center"/>
    </xf>
    <xf numFmtId="3" fontId="115" fillId="0" borderId="38" xfId="18" applyNumberFormat="1" applyFont="1" applyBorder="1" applyAlignment="1">
      <alignment horizontal="center" vertical="center"/>
    </xf>
    <xf numFmtId="3" fontId="115" fillId="0" borderId="65" xfId="18" applyNumberFormat="1" applyFont="1" applyBorder="1" applyAlignment="1">
      <alignment horizontal="center" vertical="center"/>
    </xf>
    <xf numFmtId="0" fontId="128" fillId="0" borderId="14" xfId="18" applyFont="1" applyBorder="1" applyAlignment="1">
      <alignment horizontal="center" vertical="center" wrapText="1"/>
    </xf>
    <xf numFmtId="0" fontId="128" fillId="0" borderId="10" xfId="18" applyFont="1" applyBorder="1" applyAlignment="1">
      <alignment horizontal="center" vertical="center" wrapText="1"/>
    </xf>
    <xf numFmtId="0" fontId="127" fillId="0" borderId="10" xfId="18" applyFont="1" applyBorder="1" applyAlignment="1">
      <alignment horizontal="center" vertical="center"/>
    </xf>
    <xf numFmtId="0" fontId="127" fillId="0" borderId="9" xfId="18" applyFont="1" applyBorder="1" applyAlignment="1">
      <alignment horizontal="center" vertical="center"/>
    </xf>
    <xf numFmtId="0" fontId="127" fillId="0" borderId="17" xfId="18" applyFont="1" applyBorder="1" applyAlignment="1">
      <alignment horizontal="center" vertical="center"/>
    </xf>
    <xf numFmtId="0" fontId="116" fillId="0" borderId="14" xfId="18" applyFont="1" applyBorder="1" applyAlignment="1">
      <alignment horizontal="center" vertical="center" wrapText="1"/>
    </xf>
    <xf numFmtId="0" fontId="112" fillId="9" borderId="43" xfId="17" applyFont="1" applyFill="1" applyBorder="1" applyAlignment="1">
      <alignment horizontal="center" vertical="center"/>
    </xf>
    <xf numFmtId="0" fontId="112" fillId="9" borderId="28" xfId="17" applyFont="1" applyFill="1" applyBorder="1" applyAlignment="1">
      <alignment horizontal="center" vertical="center"/>
    </xf>
    <xf numFmtId="0" fontId="112" fillId="9" borderId="30" xfId="17" applyFont="1" applyFill="1" applyBorder="1" applyAlignment="1">
      <alignment horizontal="center" vertical="center"/>
    </xf>
    <xf numFmtId="0" fontId="112" fillId="9" borderId="40" xfId="17" applyFont="1" applyFill="1" applyBorder="1" applyAlignment="1">
      <alignment horizontal="center" vertical="center"/>
    </xf>
    <xf numFmtId="0" fontId="112" fillId="9" borderId="14" xfId="17" applyFont="1" applyFill="1" applyBorder="1" applyAlignment="1">
      <alignment horizontal="center" vertical="center"/>
    </xf>
    <xf numFmtId="0" fontId="112" fillId="9" borderId="31" xfId="17" applyFont="1" applyFill="1" applyBorder="1" applyAlignment="1">
      <alignment horizontal="center" vertical="center"/>
    </xf>
    <xf numFmtId="0" fontId="112" fillId="9" borderId="44" xfId="17" applyFont="1" applyFill="1" applyBorder="1" applyAlignment="1">
      <alignment horizontal="center" vertical="center"/>
    </xf>
    <xf numFmtId="0" fontId="112" fillId="9" borderId="32" xfId="17" applyFont="1" applyFill="1" applyBorder="1" applyAlignment="1">
      <alignment horizontal="center" vertical="center"/>
    </xf>
    <xf numFmtId="0" fontId="112" fillId="9" borderId="34" xfId="17" applyFont="1" applyFill="1" applyBorder="1" applyAlignment="1">
      <alignment horizontal="center" vertical="center"/>
    </xf>
    <xf numFmtId="0" fontId="115" fillId="0" borderId="49" xfId="18" applyFont="1" applyBorder="1" applyAlignment="1">
      <alignment horizontal="center" vertical="center"/>
    </xf>
    <xf numFmtId="3" fontId="115" fillId="0" borderId="39" xfId="18" applyNumberFormat="1" applyFont="1" applyBorder="1" applyAlignment="1">
      <alignment horizontal="center" vertical="center"/>
    </xf>
    <xf numFmtId="3" fontId="115" fillId="0" borderId="31" xfId="18" applyNumberFormat="1" applyFont="1" applyBorder="1" applyAlignment="1">
      <alignment horizontal="center" vertical="center"/>
    </xf>
    <xf numFmtId="0" fontId="69" fillId="9" borderId="67" xfId="17" applyFont="1" applyFill="1" applyBorder="1" applyAlignment="1">
      <alignment horizontal="center" vertical="center" wrapText="1"/>
    </xf>
    <xf numFmtId="0" fontId="110" fillId="9" borderId="68" xfId="17" applyFont="1" applyFill="1" applyBorder="1" applyAlignment="1">
      <alignment horizontal="center" vertical="center" wrapText="1"/>
    </xf>
    <xf numFmtId="0" fontId="110" fillId="9" borderId="69" xfId="17" applyFont="1" applyFill="1" applyBorder="1" applyAlignment="1">
      <alignment horizontal="center" vertical="center" wrapText="1"/>
    </xf>
    <xf numFmtId="0" fontId="106" fillId="0" borderId="14" xfId="17" applyFont="1" applyBorder="1" applyAlignment="1">
      <alignment horizontal="center"/>
    </xf>
    <xf numFmtId="0" fontId="106" fillId="0" borderId="10" xfId="17" applyFont="1" applyBorder="1" applyAlignment="1">
      <alignment horizontal="center"/>
    </xf>
    <xf numFmtId="0" fontId="108" fillId="9" borderId="43" xfId="17" applyFont="1" applyFill="1" applyBorder="1" applyAlignment="1">
      <alignment horizontal="center" vertical="center" wrapText="1"/>
    </xf>
    <xf numFmtId="0" fontId="108" fillId="9" borderId="28" xfId="17" applyFont="1" applyFill="1" applyBorder="1" applyAlignment="1">
      <alignment horizontal="center" vertical="center" wrapText="1"/>
    </xf>
    <xf numFmtId="0" fontId="108" fillId="9" borderId="30" xfId="17" applyFont="1" applyFill="1" applyBorder="1" applyAlignment="1">
      <alignment horizontal="center" vertical="center" wrapText="1"/>
    </xf>
    <xf numFmtId="0" fontId="108" fillId="9" borderId="40" xfId="17" applyFont="1" applyFill="1" applyBorder="1" applyAlignment="1">
      <alignment horizontal="center" vertical="center" wrapText="1"/>
    </xf>
    <xf numFmtId="0" fontId="108" fillId="9" borderId="14" xfId="17" applyFont="1" applyFill="1" applyBorder="1" applyAlignment="1">
      <alignment horizontal="center" vertical="center" wrapText="1"/>
    </xf>
    <xf numFmtId="0" fontId="108" fillId="9" borderId="31" xfId="17" applyFont="1" applyFill="1" applyBorder="1" applyAlignment="1">
      <alignment horizontal="center" vertical="center" wrapText="1"/>
    </xf>
    <xf numFmtId="0" fontId="108" fillId="9" borderId="44" xfId="17" applyFont="1" applyFill="1" applyBorder="1" applyAlignment="1">
      <alignment horizontal="center" vertical="center" wrapText="1"/>
    </xf>
    <xf numFmtId="0" fontId="108" fillId="9" borderId="32" xfId="17" applyFont="1" applyFill="1" applyBorder="1" applyAlignment="1">
      <alignment horizontal="center" vertical="center" wrapText="1"/>
    </xf>
    <xf numFmtId="0" fontId="108" fillId="9" borderId="34" xfId="17" applyFont="1" applyFill="1" applyBorder="1" applyAlignment="1">
      <alignment horizontal="center" vertical="center" wrapText="1"/>
    </xf>
    <xf numFmtId="0" fontId="108" fillId="9" borderId="67" xfId="17" applyFont="1" applyFill="1" applyBorder="1" applyAlignment="1">
      <alignment horizontal="center" vertical="center" wrapText="1"/>
    </xf>
    <xf numFmtId="0" fontId="108" fillId="9" borderId="68" xfId="17" applyFont="1" applyFill="1" applyBorder="1" applyAlignment="1">
      <alignment horizontal="center" vertical="center" wrapText="1"/>
    </xf>
    <xf numFmtId="0" fontId="108" fillId="9" borderId="69" xfId="17" applyFont="1" applyFill="1" applyBorder="1" applyAlignment="1">
      <alignment horizontal="center" vertical="center" wrapText="1"/>
    </xf>
    <xf numFmtId="0" fontId="85" fillId="0" borderId="24" xfId="1" quotePrefix="1" applyFont="1" applyBorder="1" applyAlignment="1">
      <alignment horizontal="center" vertical="center"/>
    </xf>
    <xf numFmtId="0" fontId="85" fillId="0" borderId="24" xfId="1" applyFont="1" applyBorder="1" applyAlignment="1">
      <alignment horizontal="center" vertical="center"/>
    </xf>
    <xf numFmtId="0" fontId="185" fillId="27" borderId="43" xfId="4" applyFont="1" applyFill="1" applyBorder="1" applyAlignment="1">
      <alignment horizontal="left" vertical="center" wrapText="1"/>
    </xf>
    <xf numFmtId="0" fontId="185" fillId="27" borderId="28" xfId="4" applyFont="1" applyFill="1" applyBorder="1" applyAlignment="1">
      <alignment horizontal="left" vertical="center" wrapText="1"/>
    </xf>
    <xf numFmtId="0" fontId="185" fillId="0" borderId="40" xfId="8" applyFont="1" applyBorder="1" applyAlignment="1">
      <alignment horizontal="left" vertical="center" wrapText="1"/>
    </xf>
    <xf numFmtId="0" fontId="185" fillId="0" borderId="14" xfId="8" applyFont="1" applyBorder="1" applyAlignment="1">
      <alignment horizontal="left" vertical="center" wrapText="1"/>
    </xf>
    <xf numFmtId="0" fontId="185" fillId="16" borderId="40" xfId="8" applyFont="1" applyFill="1" applyBorder="1" applyAlignment="1">
      <alignment horizontal="left" vertical="center" wrapText="1"/>
    </xf>
    <xf numFmtId="0" fontId="185" fillId="16" borderId="14" xfId="8" applyFont="1" applyFill="1" applyBorder="1" applyAlignment="1">
      <alignment horizontal="left" vertical="center" wrapText="1"/>
    </xf>
    <xf numFmtId="0" fontId="118" fillId="27" borderId="20" xfId="19" applyFont="1" applyFill="1" applyBorder="1" applyAlignment="1">
      <alignment horizontal="center" vertical="center" wrapText="1"/>
    </xf>
    <xf numFmtId="0" fontId="118" fillId="27" borderId="21" xfId="19" applyFont="1" applyFill="1" applyBorder="1" applyAlignment="1">
      <alignment horizontal="center" vertical="center" wrapText="1"/>
    </xf>
    <xf numFmtId="0" fontId="115" fillId="5" borderId="57" xfId="18" applyFont="1" applyFill="1" applyBorder="1" applyAlignment="1">
      <alignment horizontal="center" vertical="center"/>
    </xf>
    <xf numFmtId="0" fontId="115" fillId="5" borderId="64" xfId="18" applyFont="1" applyFill="1" applyBorder="1" applyAlignment="1">
      <alignment horizontal="center" vertical="center"/>
    </xf>
    <xf numFmtId="0" fontId="115" fillId="5" borderId="66" xfId="18" applyFont="1" applyFill="1" applyBorder="1" applyAlignment="1">
      <alignment horizontal="center" vertical="center"/>
    </xf>
    <xf numFmtId="0" fontId="122" fillId="9" borderId="10" xfId="17" applyFont="1" applyFill="1" applyBorder="1" applyAlignment="1">
      <alignment horizontal="center" vertical="center"/>
    </xf>
    <xf numFmtId="0" fontId="118" fillId="27" borderId="49" xfId="19" applyFont="1" applyFill="1" applyBorder="1" applyAlignment="1">
      <alignment horizontal="center" vertical="center" wrapText="1"/>
    </xf>
    <xf numFmtId="0" fontId="118" fillId="27" borderId="17" xfId="19" applyFont="1" applyFill="1" applyBorder="1" applyAlignment="1">
      <alignment horizontal="center" vertical="center" wrapText="1"/>
    </xf>
    <xf numFmtId="0" fontId="116" fillId="9" borderId="49" xfId="18" applyFont="1" applyFill="1" applyBorder="1" applyAlignment="1">
      <alignment horizontal="center" vertical="center" wrapText="1"/>
    </xf>
    <xf numFmtId="0" fontId="116" fillId="0" borderId="17" xfId="18" applyFont="1" applyBorder="1" applyAlignment="1">
      <alignment horizontal="center" vertical="center"/>
    </xf>
    <xf numFmtId="0" fontId="116" fillId="0" borderId="17" xfId="18" applyFont="1" applyBorder="1" applyAlignment="1">
      <alignment horizontal="center" vertical="center" wrapText="1"/>
    </xf>
    <xf numFmtId="0" fontId="112" fillId="9" borderId="20" xfId="17" applyFont="1" applyFill="1" applyBorder="1" applyAlignment="1">
      <alignment horizontal="center" vertical="center"/>
    </xf>
    <xf numFmtId="0" fontId="112" fillId="9" borderId="21" xfId="17" applyFont="1" applyFill="1" applyBorder="1" applyAlignment="1">
      <alignment horizontal="center" vertical="center"/>
    </xf>
    <xf numFmtId="0" fontId="112" fillId="9" borderId="22" xfId="17" applyFont="1" applyFill="1" applyBorder="1" applyAlignment="1">
      <alignment horizontal="center" vertical="center"/>
    </xf>
    <xf numFmtId="0" fontId="112" fillId="9" borderId="41" xfId="17" applyFont="1" applyFill="1" applyBorder="1" applyAlignment="1">
      <alignment horizontal="center" vertical="center"/>
    </xf>
    <xf numFmtId="0" fontId="112" fillId="9" borderId="0" xfId="17" applyFont="1" applyFill="1" applyAlignment="1">
      <alignment horizontal="center" vertical="center"/>
    </xf>
    <xf numFmtId="0" fontId="112" fillId="9" borderId="56" xfId="17" applyFont="1" applyFill="1" applyBorder="1" applyAlignment="1">
      <alignment horizontal="center" vertical="center"/>
    </xf>
    <xf numFmtId="0" fontId="112" fillId="9" borderId="57" xfId="17" applyFont="1" applyFill="1" applyBorder="1" applyAlignment="1">
      <alignment horizontal="center" vertical="center"/>
    </xf>
    <xf numFmtId="0" fontId="112" fillId="9" borderId="64" xfId="17" applyFont="1" applyFill="1" applyBorder="1" applyAlignment="1">
      <alignment horizontal="center" vertical="center"/>
    </xf>
    <xf numFmtId="0" fontId="112" fillId="9" borderId="66" xfId="17" applyFont="1" applyFill="1" applyBorder="1" applyAlignment="1">
      <alignment horizontal="center" vertical="center"/>
    </xf>
    <xf numFmtId="0" fontId="111" fillId="9" borderId="59" xfId="17" applyFont="1" applyFill="1" applyBorder="1" applyAlignment="1">
      <alignment horizontal="center" vertical="center"/>
    </xf>
    <xf numFmtId="0" fontId="111" fillId="9" borderId="60" xfId="17" applyFont="1" applyFill="1" applyBorder="1" applyAlignment="1">
      <alignment horizontal="center" vertical="center"/>
    </xf>
    <xf numFmtId="0" fontId="111" fillId="9" borderId="61" xfId="17" applyFont="1" applyFill="1" applyBorder="1" applyAlignment="1">
      <alignment horizontal="center" vertical="center"/>
    </xf>
    <xf numFmtId="0" fontId="21" fillId="0" borderId="0" xfId="15" applyFont="1" applyAlignment="1">
      <alignment horizontal="left" vertical="center"/>
    </xf>
    <xf numFmtId="0" fontId="21" fillId="22" borderId="12" xfId="15" applyFont="1" applyFill="1" applyBorder="1" applyAlignment="1">
      <alignment horizontal="center"/>
    </xf>
    <xf numFmtId="0" fontId="21" fillId="22" borderId="11" xfId="15" applyFont="1" applyFill="1" applyBorder="1" applyAlignment="1">
      <alignment horizontal="center"/>
    </xf>
    <xf numFmtId="49" fontId="31" fillId="0" borderId="40" xfId="15" applyNumberFormat="1" applyFont="1" applyBorder="1" applyAlignment="1">
      <alignment horizontal="left" vertical="center" wrapText="1"/>
    </xf>
    <xf numFmtId="49" fontId="31" fillId="0" borderId="14" xfId="15" applyNumberFormat="1" applyFont="1" applyBorder="1" applyAlignment="1">
      <alignment horizontal="left" vertical="center" wrapText="1"/>
    </xf>
    <xf numFmtId="49" fontId="31" fillId="0" borderId="14" xfId="15" applyNumberFormat="1" applyFont="1" applyBorder="1" applyAlignment="1">
      <alignment horizontal="center" vertical="center" wrapText="1"/>
    </xf>
    <xf numFmtId="0" fontId="21" fillId="7" borderId="14" xfId="15" applyFont="1" applyFill="1" applyBorder="1" applyAlignment="1">
      <alignment horizontal="center"/>
    </xf>
    <xf numFmtId="49" fontId="31" fillId="0" borderId="44" xfId="15" applyNumberFormat="1" applyFont="1" applyBorder="1" applyAlignment="1">
      <alignment horizontal="left" vertical="center" wrapText="1"/>
    </xf>
    <xf numFmtId="49" fontId="31" fillId="0" borderId="32" xfId="15" applyNumberFormat="1" applyFont="1" applyBorder="1" applyAlignment="1">
      <alignment horizontal="left" vertical="center" wrapText="1"/>
    </xf>
    <xf numFmtId="49" fontId="31" fillId="0" borderId="32" xfId="15" applyNumberFormat="1" applyFont="1" applyBorder="1" applyAlignment="1">
      <alignment horizontal="center" vertical="center" wrapText="1"/>
    </xf>
    <xf numFmtId="0" fontId="21" fillId="46" borderId="32" xfId="15" applyFont="1" applyFill="1" applyBorder="1" applyAlignment="1">
      <alignment horizontal="center"/>
    </xf>
    <xf numFmtId="49" fontId="31" fillId="0" borderId="57" xfId="15" applyNumberFormat="1" applyFont="1" applyBorder="1" applyAlignment="1">
      <alignment horizontal="center" vertical="center" wrapText="1"/>
    </xf>
    <xf numFmtId="49" fontId="31" fillId="0" borderId="64" xfId="15" applyNumberFormat="1" applyFont="1" applyBorder="1" applyAlignment="1">
      <alignment horizontal="center" vertical="center" wrapText="1"/>
    </xf>
    <xf numFmtId="49" fontId="31" fillId="0" borderId="66" xfId="15" applyNumberFormat="1" applyFont="1" applyBorder="1" applyAlignment="1">
      <alignment horizontal="center" vertical="center" wrapText="1"/>
    </xf>
    <xf numFmtId="0" fontId="21" fillId="3" borderId="20" xfId="15" applyFont="1" applyFill="1" applyBorder="1" applyAlignment="1">
      <alignment horizontal="center"/>
    </xf>
    <xf numFmtId="0" fontId="21" fillId="3" borderId="21" xfId="15" applyFont="1" applyFill="1" applyBorder="1" applyAlignment="1">
      <alignment horizontal="center"/>
    </xf>
    <xf numFmtId="0" fontId="21" fillId="3" borderId="22" xfId="15" applyFont="1" applyFill="1" applyBorder="1" applyAlignment="1">
      <alignment horizontal="center"/>
    </xf>
    <xf numFmtId="0" fontId="27" fillId="5" borderId="41" xfId="3" applyFont="1" applyFill="1" applyBorder="1" applyAlignment="1">
      <alignment horizontal="center" vertical="center"/>
    </xf>
    <xf numFmtId="0" fontId="27" fillId="5" borderId="0" xfId="3" applyFont="1" applyFill="1" applyAlignment="1">
      <alignment horizontal="center" vertical="center"/>
    </xf>
    <xf numFmtId="0" fontId="27" fillId="5" borderId="56" xfId="3" applyFont="1" applyFill="1" applyBorder="1" applyAlignment="1">
      <alignment horizontal="center" vertical="center"/>
    </xf>
    <xf numFmtId="0" fontId="27" fillId="0" borderId="43" xfId="3" applyFont="1" applyBorder="1" applyAlignment="1">
      <alignment horizontal="center" vertical="center"/>
    </xf>
    <xf numFmtId="0" fontId="27" fillId="0" borderId="28" xfId="3" applyFont="1" applyBorder="1" applyAlignment="1">
      <alignment horizontal="center" vertical="center"/>
    </xf>
    <xf numFmtId="0" fontId="27" fillId="0" borderId="40" xfId="3" applyFont="1" applyBorder="1" applyAlignment="1">
      <alignment horizontal="center" vertical="center"/>
    </xf>
    <xf numFmtId="0" fontId="27" fillId="0" borderId="14" xfId="3" applyFont="1" applyBorder="1" applyAlignment="1">
      <alignment horizontal="center" vertical="center"/>
    </xf>
    <xf numFmtId="0" fontId="88" fillId="16" borderId="30" xfId="15" applyFont="1" applyFill="1" applyBorder="1" applyAlignment="1">
      <alignment horizontal="center" vertical="center" wrapText="1"/>
    </xf>
    <xf numFmtId="0" fontId="88" fillId="16" borderId="31" xfId="15" applyFont="1" applyFill="1" applyBorder="1" applyAlignment="1">
      <alignment horizontal="center" vertical="center" wrapText="1"/>
    </xf>
    <xf numFmtId="0" fontId="30" fillId="9" borderId="40" xfId="15" applyFont="1" applyFill="1" applyBorder="1" applyAlignment="1">
      <alignment horizontal="center" vertical="center"/>
    </xf>
    <xf numFmtId="0" fontId="30" fillId="9" borderId="14" xfId="15" applyFont="1" applyFill="1" applyBorder="1" applyAlignment="1">
      <alignment horizontal="center" vertical="center"/>
    </xf>
    <xf numFmtId="0" fontId="21" fillId="7" borderId="12" xfId="15" applyFont="1" applyFill="1" applyBorder="1" applyAlignment="1">
      <alignment horizontal="center"/>
    </xf>
    <xf numFmtId="0" fontId="21" fillId="7" borderId="19" xfId="15" applyFont="1" applyFill="1" applyBorder="1" applyAlignment="1">
      <alignment horizontal="center"/>
    </xf>
    <xf numFmtId="0" fontId="21" fillId="7" borderId="11" xfId="15" applyFont="1" applyFill="1" applyBorder="1" applyAlignment="1">
      <alignment horizontal="center"/>
    </xf>
    <xf numFmtId="0" fontId="89" fillId="22" borderId="23" xfId="4" applyFont="1" applyFill="1" applyBorder="1" applyAlignment="1">
      <alignment horizontal="center" vertical="center" wrapText="1"/>
    </xf>
    <xf numFmtId="0" fontId="89" fillId="22" borderId="24" xfId="4" applyFont="1" applyFill="1" applyBorder="1" applyAlignment="1">
      <alignment horizontal="center" vertical="center" wrapText="1"/>
    </xf>
    <xf numFmtId="0" fontId="89" fillId="22" borderId="25" xfId="4" applyFont="1" applyFill="1" applyBorder="1" applyAlignment="1">
      <alignment horizontal="center" vertical="center" wrapText="1"/>
    </xf>
    <xf numFmtId="0" fontId="49" fillId="9" borderId="41" xfId="15" applyFont="1" applyFill="1" applyBorder="1" applyAlignment="1">
      <alignment horizontal="center"/>
    </xf>
    <xf numFmtId="0" fontId="49" fillId="9" borderId="0" xfId="15" applyFont="1" applyFill="1" applyAlignment="1">
      <alignment horizontal="center"/>
    </xf>
    <xf numFmtId="0" fontId="49" fillId="9" borderId="56" xfId="15" applyFont="1" applyFill="1" applyBorder="1" applyAlignment="1">
      <alignment horizontal="center"/>
    </xf>
    <xf numFmtId="0" fontId="82" fillId="9" borderId="0" xfId="15" applyFont="1" applyFill="1" applyAlignment="1">
      <alignment horizontal="center"/>
    </xf>
    <xf numFmtId="0" fontId="27" fillId="0" borderId="36" xfId="3" applyFont="1" applyBorder="1" applyAlignment="1">
      <alignment horizontal="center" vertical="center"/>
    </xf>
    <xf numFmtId="0" fontId="27" fillId="0" borderId="16" xfId="3" applyFont="1" applyBorder="1" applyAlignment="1">
      <alignment horizontal="center" vertical="center"/>
    </xf>
    <xf numFmtId="0" fontId="27" fillId="0" borderId="46" xfId="3" applyFont="1" applyBorder="1" applyAlignment="1">
      <alignment horizontal="center" vertical="center"/>
    </xf>
    <xf numFmtId="0" fontId="27" fillId="0" borderId="17" xfId="3" applyFont="1" applyBorder="1" applyAlignment="1">
      <alignment horizontal="center" vertical="center"/>
    </xf>
    <xf numFmtId="0" fontId="88" fillId="16" borderId="38" xfId="15" applyFont="1" applyFill="1" applyBorder="1" applyAlignment="1">
      <alignment horizontal="center" vertical="center" wrapText="1"/>
    </xf>
    <xf numFmtId="0" fontId="88" fillId="16" borderId="39" xfId="15" applyFont="1" applyFill="1" applyBorder="1" applyAlignment="1">
      <alignment horizontal="center" vertical="center" wrapText="1"/>
    </xf>
    <xf numFmtId="0" fontId="27" fillId="0" borderId="12" xfId="3" applyFont="1" applyBorder="1" applyAlignment="1">
      <alignment horizontal="center" vertical="center"/>
    </xf>
    <xf numFmtId="0" fontId="27" fillId="0" borderId="19" xfId="3" applyFont="1" applyBorder="1" applyAlignment="1">
      <alignment horizontal="center" vertical="center"/>
    </xf>
    <xf numFmtId="0" fontId="27" fillId="0" borderId="11" xfId="3" applyFont="1" applyBorder="1" applyAlignment="1">
      <alignment horizontal="center" vertical="center"/>
    </xf>
    <xf numFmtId="0" fontId="25" fillId="11" borderId="20" xfId="15" applyFont="1" applyFill="1" applyBorder="1" applyAlignment="1">
      <alignment horizontal="center" vertical="center" wrapText="1"/>
    </xf>
    <xf numFmtId="0" fontId="25" fillId="11" borderId="21" xfId="15" applyFont="1" applyFill="1" applyBorder="1" applyAlignment="1">
      <alignment horizontal="center" vertical="center" wrapText="1"/>
    </xf>
    <xf numFmtId="0" fontId="25" fillId="11" borderId="22" xfId="15" applyFont="1" applyFill="1" applyBorder="1" applyAlignment="1">
      <alignment horizontal="center" vertical="center" wrapText="1"/>
    </xf>
    <xf numFmtId="0" fontId="26" fillId="9" borderId="41" xfId="15" applyFont="1" applyFill="1" applyBorder="1" applyAlignment="1">
      <alignment horizontal="center"/>
    </xf>
    <xf numFmtId="0" fontId="26" fillId="9" borderId="0" xfId="15" applyFont="1" applyFill="1" applyAlignment="1">
      <alignment horizontal="center"/>
    </xf>
    <xf numFmtId="0" fontId="26" fillId="9" borderId="56" xfId="15" applyFont="1" applyFill="1" applyBorder="1" applyAlignment="1">
      <alignment horizontal="center"/>
    </xf>
    <xf numFmtId="0" fontId="21" fillId="9" borderId="0" xfId="15" applyFont="1" applyFill="1" applyAlignment="1">
      <alignment horizontal="center"/>
    </xf>
    <xf numFmtId="49" fontId="31" fillId="0" borderId="13" xfId="15" applyNumberFormat="1" applyFont="1" applyBorder="1" applyAlignment="1">
      <alignment horizontal="left" vertical="center" wrapText="1"/>
    </xf>
    <xf numFmtId="49" fontId="31" fillId="0" borderId="19" xfId="15" applyNumberFormat="1" applyFont="1" applyBorder="1" applyAlignment="1">
      <alignment horizontal="left" vertical="center" wrapText="1"/>
    </xf>
    <xf numFmtId="49" fontId="31" fillId="0" borderId="12" xfId="15" applyNumberFormat="1" applyFont="1" applyBorder="1" applyAlignment="1">
      <alignment horizontal="center" vertical="center" wrapText="1"/>
    </xf>
    <xf numFmtId="49" fontId="31" fillId="0" borderId="19" xfId="15" applyNumberFormat="1" applyFont="1" applyBorder="1" applyAlignment="1">
      <alignment horizontal="center" vertical="center" wrapText="1"/>
    </xf>
    <xf numFmtId="0" fontId="21" fillId="14" borderId="23" xfId="15" applyFont="1" applyFill="1" applyBorder="1" applyAlignment="1">
      <alignment horizontal="center"/>
    </xf>
    <xf numFmtId="0" fontId="21" fillId="14" borderId="42" xfId="15" applyFont="1" applyFill="1" applyBorder="1" applyAlignment="1">
      <alignment horizontal="center"/>
    </xf>
    <xf numFmtId="0" fontId="21" fillId="0" borderId="51" xfId="15" applyFont="1" applyBorder="1" applyAlignment="1">
      <alignment horizontal="left" vertical="center"/>
    </xf>
    <xf numFmtId="0" fontId="21" fillId="0" borderId="64" xfId="15" applyFont="1" applyBorder="1" applyAlignment="1">
      <alignment horizontal="left" vertical="center"/>
    </xf>
    <xf numFmtId="0" fontId="88" fillId="16" borderId="58" xfId="15" applyFont="1" applyFill="1" applyBorder="1" applyAlignment="1">
      <alignment horizontal="center" vertical="center" wrapText="1"/>
    </xf>
    <xf numFmtId="49" fontId="31" fillId="0" borderId="7" xfId="15" applyNumberFormat="1" applyFont="1" applyBorder="1" applyAlignment="1">
      <alignment horizontal="left" vertical="center" wrapText="1"/>
    </xf>
    <xf numFmtId="49" fontId="31" fillId="0" borderId="18" xfId="15" applyNumberFormat="1" applyFont="1" applyBorder="1" applyAlignment="1">
      <alignment horizontal="left" vertical="center" wrapText="1"/>
    </xf>
    <xf numFmtId="0" fontId="30" fillId="9" borderId="47" xfId="15" applyFont="1" applyFill="1" applyBorder="1" applyAlignment="1">
      <alignment horizontal="center" vertical="center"/>
    </xf>
    <xf numFmtId="0" fontId="30" fillId="9" borderId="10" xfId="15" applyFont="1" applyFill="1" applyBorder="1" applyAlignment="1">
      <alignment horizontal="center" vertical="center"/>
    </xf>
    <xf numFmtId="0" fontId="89" fillId="22" borderId="13" xfId="4" applyFont="1" applyFill="1" applyBorder="1" applyAlignment="1">
      <alignment horizontal="center" vertical="center" wrapText="1"/>
    </xf>
    <xf numFmtId="0" fontId="89" fillId="22" borderId="19" xfId="4" applyFont="1" applyFill="1" applyBorder="1" applyAlignment="1">
      <alignment horizontal="center" vertical="center" wrapText="1"/>
    </xf>
    <xf numFmtId="0" fontId="89" fillId="22" borderId="45" xfId="4" applyFont="1" applyFill="1" applyBorder="1" applyAlignment="1">
      <alignment horizontal="center" vertical="center" wrapText="1"/>
    </xf>
    <xf numFmtId="0" fontId="21" fillId="3" borderId="41" xfId="15" applyFont="1" applyFill="1" applyBorder="1" applyAlignment="1">
      <alignment horizontal="center"/>
    </xf>
    <xf numFmtId="0" fontId="21" fillId="3" borderId="0" xfId="15" applyFont="1" applyFill="1" applyAlignment="1">
      <alignment horizontal="center"/>
    </xf>
    <xf numFmtId="0" fontId="21" fillId="3" borderId="56" xfId="15" applyFont="1" applyFill="1" applyBorder="1" applyAlignment="1">
      <alignment horizontal="center"/>
    </xf>
    <xf numFmtId="0" fontId="27" fillId="5" borderId="8" xfId="3" applyFont="1" applyFill="1" applyBorder="1" applyAlignment="1">
      <alignment horizontal="center" vertical="center"/>
    </xf>
    <xf numFmtId="0" fontId="27" fillId="5" borderId="3" xfId="3" applyFont="1" applyFill="1" applyBorder="1" applyAlignment="1">
      <alignment horizontal="center" vertical="center"/>
    </xf>
    <xf numFmtId="0" fontId="27" fillId="5" borderId="37" xfId="3" applyFont="1" applyFill="1" applyBorder="1" applyAlignment="1">
      <alignment horizontal="center" vertical="center"/>
    </xf>
    <xf numFmtId="0" fontId="27" fillId="0" borderId="7" xfId="3" applyFont="1" applyBorder="1" applyAlignment="1">
      <alignment horizontal="center" vertical="center"/>
    </xf>
    <xf numFmtId="0" fontId="27" fillId="0" borderId="18" xfId="3" applyFont="1" applyBorder="1" applyAlignment="1">
      <alignment horizontal="center" vertical="center"/>
    </xf>
    <xf numFmtId="0" fontId="27" fillId="0" borderId="8" xfId="3" applyFont="1" applyBorder="1" applyAlignment="1">
      <alignment horizontal="center" vertical="center"/>
    </xf>
    <xf numFmtId="0" fontId="27" fillId="0" borderId="15" xfId="3" applyFont="1" applyBorder="1" applyAlignment="1">
      <alignment horizontal="center" vertical="center"/>
    </xf>
    <xf numFmtId="0" fontId="27" fillId="0" borderId="10" xfId="3" applyFont="1" applyBorder="1" applyAlignment="1">
      <alignment horizontal="center" vertical="center"/>
    </xf>
    <xf numFmtId="0" fontId="27" fillId="0" borderId="4" xfId="3" applyFont="1" applyBorder="1" applyAlignment="1">
      <alignment horizontal="center" vertical="center"/>
    </xf>
    <xf numFmtId="0" fontId="27" fillId="0" borderId="6" xfId="3" applyFont="1" applyBorder="1" applyAlignment="1">
      <alignment horizontal="center" vertical="center"/>
    </xf>
    <xf numFmtId="0" fontId="27" fillId="0" borderId="3" xfId="3" applyFont="1" applyBorder="1" applyAlignment="1">
      <alignment horizontal="center" vertical="center"/>
    </xf>
    <xf numFmtId="0" fontId="21" fillId="21" borderId="12" xfId="15" applyFont="1" applyFill="1" applyBorder="1" applyAlignment="1">
      <alignment horizontal="center"/>
    </xf>
    <xf numFmtId="0" fontId="21" fillId="21" borderId="11" xfId="15" applyFont="1" applyFill="1" applyBorder="1" applyAlignment="1">
      <alignment horizontal="center"/>
    </xf>
    <xf numFmtId="0" fontId="82" fillId="9" borderId="3" xfId="15" applyFont="1" applyFill="1" applyBorder="1" applyAlignment="1">
      <alignment horizontal="center"/>
    </xf>
    <xf numFmtId="0" fontId="21" fillId="7" borderId="33" xfId="15" applyFont="1" applyFill="1" applyBorder="1" applyAlignment="1">
      <alignment horizontal="center"/>
    </xf>
    <xf numFmtId="0" fontId="21" fillId="7" borderId="24" xfId="15" applyFont="1" applyFill="1" applyBorder="1" applyAlignment="1">
      <alignment horizontal="center"/>
    </xf>
    <xf numFmtId="0" fontId="21" fillId="7" borderId="42" xfId="15" applyFont="1" applyFill="1" applyBorder="1" applyAlignment="1">
      <alignment horizontal="center"/>
    </xf>
    <xf numFmtId="0" fontId="27" fillId="0" borderId="20" xfId="3" applyFont="1" applyBorder="1" applyAlignment="1">
      <alignment horizontal="center" vertical="center"/>
    </xf>
    <xf numFmtId="0" fontId="27" fillId="0" borderId="35" xfId="3" applyFont="1" applyBorder="1" applyAlignment="1">
      <alignment horizontal="center" vertical="center"/>
    </xf>
    <xf numFmtId="0" fontId="27" fillId="0" borderId="21" xfId="3" applyFont="1" applyBorder="1" applyAlignment="1">
      <alignment horizontal="center" vertical="center"/>
    </xf>
    <xf numFmtId="0" fontId="27" fillId="0" borderId="29" xfId="3" applyFont="1" applyBorder="1" applyAlignment="1">
      <alignment horizontal="center" vertical="center"/>
    </xf>
    <xf numFmtId="0" fontId="27" fillId="0" borderId="27" xfId="3" applyFont="1" applyBorder="1" applyAlignment="1">
      <alignment horizontal="center" vertical="center"/>
    </xf>
    <xf numFmtId="0" fontId="27" fillId="0" borderId="54" xfId="3" applyFont="1" applyBorder="1" applyAlignment="1">
      <alignment horizontal="center" vertical="center"/>
    </xf>
    <xf numFmtId="0" fontId="22" fillId="9" borderId="14" xfId="15" applyFont="1" applyFill="1" applyBorder="1" applyAlignment="1">
      <alignment horizontal="center" vertical="center" wrapText="1"/>
    </xf>
    <xf numFmtId="0" fontId="37" fillId="9" borderId="14" xfId="15" applyFont="1" applyFill="1" applyBorder="1" applyAlignment="1">
      <alignment horizontal="left" vertical="center" wrapText="1"/>
    </xf>
    <xf numFmtId="0" fontId="22" fillId="9" borderId="14" xfId="15" applyFont="1" applyFill="1" applyBorder="1" applyAlignment="1">
      <alignment horizontal="center" vertical="center"/>
    </xf>
    <xf numFmtId="0" fontId="22" fillId="9" borderId="10" xfId="15" applyFont="1" applyFill="1" applyBorder="1" applyAlignment="1">
      <alignment horizontal="center" vertical="center"/>
    </xf>
    <xf numFmtId="0" fontId="23" fillId="9" borderId="14" xfId="15" applyFont="1" applyFill="1" applyBorder="1" applyAlignment="1">
      <alignment horizontal="left" vertical="center" wrapText="1"/>
    </xf>
    <xf numFmtId="0" fontId="23" fillId="9" borderId="10" xfId="15" applyFont="1" applyFill="1" applyBorder="1" applyAlignment="1">
      <alignment horizontal="left" vertical="center" wrapText="1"/>
    </xf>
    <xf numFmtId="0" fontId="27" fillId="23" borderId="20" xfId="3" applyFont="1" applyFill="1" applyBorder="1" applyAlignment="1">
      <alignment horizontal="center" vertical="center"/>
    </xf>
    <xf numFmtId="0" fontId="27" fillId="23" borderId="21" xfId="3" applyFont="1" applyFill="1" applyBorder="1" applyAlignment="1">
      <alignment horizontal="center" vertical="center"/>
    </xf>
    <xf numFmtId="0" fontId="27" fillId="23" borderId="22" xfId="3" applyFont="1" applyFill="1" applyBorder="1" applyAlignment="1">
      <alignment horizontal="center" vertical="center"/>
    </xf>
    <xf numFmtId="0" fontId="21" fillId="0" borderId="14" xfId="15" applyFont="1" applyBorder="1" applyAlignment="1">
      <alignment horizontal="center"/>
    </xf>
    <xf numFmtId="0" fontId="85" fillId="0" borderId="12" xfId="16" applyFont="1" applyBorder="1" applyAlignment="1">
      <alignment horizontal="center" vertical="center"/>
    </xf>
    <xf numFmtId="0" fontId="85" fillId="0" borderId="19" xfId="16" applyFont="1" applyBorder="1" applyAlignment="1">
      <alignment horizontal="center" vertical="center"/>
    </xf>
    <xf numFmtId="0" fontId="85" fillId="0" borderId="11" xfId="16" applyFont="1" applyBorder="1" applyAlignment="1">
      <alignment horizontal="center" vertical="center"/>
    </xf>
    <xf numFmtId="0" fontId="21" fillId="0" borderId="0" xfId="6" applyFont="1" applyAlignment="1">
      <alignment horizontal="left" vertical="center"/>
    </xf>
    <xf numFmtId="0" fontId="21" fillId="0" borderId="2" xfId="6" applyFont="1" applyBorder="1" applyAlignment="1">
      <alignment horizontal="left" vertical="center"/>
    </xf>
    <xf numFmtId="0" fontId="21" fillId="0" borderId="12" xfId="6" applyFont="1" applyBorder="1" applyAlignment="1">
      <alignment horizontal="center"/>
    </xf>
    <xf numFmtId="0" fontId="21" fillId="0" borderId="11" xfId="6" applyFont="1" applyBorder="1" applyAlignment="1">
      <alignment horizontal="center"/>
    </xf>
    <xf numFmtId="49" fontId="31" fillId="0" borderId="40" xfId="6" applyNumberFormat="1" applyFont="1" applyBorder="1" applyAlignment="1">
      <alignment horizontal="center" vertical="center" wrapText="1"/>
    </xf>
    <xf numFmtId="49" fontId="31" fillId="0" borderId="14" xfId="6" applyNumberFormat="1" applyFont="1" applyBorder="1" applyAlignment="1">
      <alignment horizontal="center" vertical="center" wrapText="1"/>
    </xf>
    <xf numFmtId="0" fontId="27" fillId="0" borderId="32" xfId="3" applyFont="1" applyBorder="1" applyAlignment="1">
      <alignment horizontal="center" vertical="center"/>
    </xf>
    <xf numFmtId="0" fontId="30" fillId="9" borderId="40" xfId="6" applyFont="1" applyFill="1" applyBorder="1" applyAlignment="1">
      <alignment horizontal="center" vertical="center"/>
    </xf>
    <xf numFmtId="0" fontId="30" fillId="9" borderId="14" xfId="6" applyFont="1" applyFill="1" applyBorder="1" applyAlignment="1">
      <alignment horizontal="center" vertical="center"/>
    </xf>
    <xf numFmtId="0" fontId="30" fillId="9" borderId="44" xfId="6" applyFont="1" applyFill="1" applyBorder="1" applyAlignment="1">
      <alignment horizontal="center" vertical="center"/>
    </xf>
    <xf numFmtId="0" fontId="30" fillId="9" borderId="32" xfId="6" applyFont="1" applyFill="1" applyBorder="1" applyAlignment="1">
      <alignment horizontal="center" vertical="center"/>
    </xf>
    <xf numFmtId="0" fontId="25" fillId="11" borderId="20" xfId="6" applyFont="1" applyFill="1" applyBorder="1" applyAlignment="1">
      <alignment horizontal="center" vertical="center" wrapText="1"/>
    </xf>
    <xf numFmtId="0" fontId="25" fillId="11" borderId="21" xfId="6" applyFont="1" applyFill="1" applyBorder="1" applyAlignment="1">
      <alignment horizontal="center" vertical="center" wrapText="1"/>
    </xf>
    <xf numFmtId="0" fontId="25" fillId="11" borderId="22" xfId="6" applyFont="1" applyFill="1" applyBorder="1" applyAlignment="1">
      <alignment horizontal="center" vertical="center" wrapText="1"/>
    </xf>
    <xf numFmtId="0" fontId="27" fillId="16" borderId="30" xfId="6" applyFont="1" applyFill="1" applyBorder="1" applyAlignment="1">
      <alignment horizontal="center" vertical="center" wrapText="1"/>
    </xf>
    <xf numFmtId="0" fontId="27" fillId="16" borderId="34" xfId="6" applyFont="1" applyFill="1" applyBorder="1" applyAlignment="1">
      <alignment horizontal="center" vertical="center" wrapText="1"/>
    </xf>
    <xf numFmtId="0" fontId="27" fillId="0" borderId="44" xfId="3" applyFont="1" applyBorder="1" applyAlignment="1">
      <alignment horizontal="center" vertical="center"/>
    </xf>
    <xf numFmtId="0" fontId="27" fillId="16" borderId="28" xfId="6" applyFont="1" applyFill="1" applyBorder="1" applyAlignment="1">
      <alignment horizontal="center" vertical="center" wrapText="1"/>
    </xf>
    <xf numFmtId="0" fontId="27" fillId="16" borderId="32" xfId="6" applyFont="1" applyFill="1" applyBorder="1" applyAlignment="1">
      <alignment horizontal="center" vertical="center" wrapText="1"/>
    </xf>
    <xf numFmtId="0" fontId="30" fillId="9" borderId="49" xfId="6" applyFont="1" applyFill="1" applyBorder="1" applyAlignment="1">
      <alignment horizontal="center" vertical="center"/>
    </xf>
    <xf numFmtId="0" fontId="30" fillId="9" borderId="17" xfId="6" applyFont="1" applyFill="1" applyBorder="1" applyAlignment="1">
      <alignment horizontal="center" vertical="center"/>
    </xf>
    <xf numFmtId="49" fontId="31" fillId="0" borderId="44" xfId="6" applyNumberFormat="1" applyFont="1" applyBorder="1" applyAlignment="1">
      <alignment horizontal="center" vertical="center" wrapText="1"/>
    </xf>
    <xf numFmtId="49" fontId="31" fillId="0" borderId="32" xfId="6" applyNumberFormat="1" applyFont="1" applyBorder="1" applyAlignment="1">
      <alignment horizontal="center" vertical="center" wrapText="1"/>
    </xf>
    <xf numFmtId="0" fontId="21" fillId="3" borderId="20" xfId="6" applyFont="1" applyFill="1" applyBorder="1" applyAlignment="1">
      <alignment horizontal="center"/>
    </xf>
    <xf numFmtId="0" fontId="21" fillId="3" borderId="21" xfId="6" applyFont="1" applyFill="1" applyBorder="1" applyAlignment="1">
      <alignment horizontal="center"/>
    </xf>
    <xf numFmtId="0" fontId="21" fillId="3" borderId="22" xfId="6" applyFont="1" applyFill="1" applyBorder="1" applyAlignment="1">
      <alignment horizontal="center"/>
    </xf>
    <xf numFmtId="49" fontId="31" fillId="0" borderId="49" xfId="6" applyNumberFormat="1" applyFont="1" applyBorder="1" applyAlignment="1">
      <alignment horizontal="center" vertical="center" wrapText="1"/>
    </xf>
    <xf numFmtId="49" fontId="31" fillId="0" borderId="17" xfId="6" applyNumberFormat="1" applyFont="1" applyBorder="1" applyAlignment="1">
      <alignment horizontal="center" vertical="center" wrapText="1"/>
    </xf>
    <xf numFmtId="0" fontId="27" fillId="5" borderId="59" xfId="3" applyFont="1" applyFill="1" applyBorder="1" applyAlignment="1">
      <alignment horizontal="center" vertical="center"/>
    </xf>
    <xf numFmtId="0" fontId="27" fillId="5" borderId="60" xfId="3" applyFont="1" applyFill="1" applyBorder="1" applyAlignment="1">
      <alignment horizontal="center" vertical="center"/>
    </xf>
    <xf numFmtId="0" fontId="27" fillId="5" borderId="61" xfId="3" applyFont="1" applyFill="1" applyBorder="1" applyAlignment="1">
      <alignment horizontal="center" vertical="center"/>
    </xf>
    <xf numFmtId="0" fontId="23" fillId="9" borderId="4" xfId="6" applyFont="1" applyFill="1" applyBorder="1" applyAlignment="1">
      <alignment horizontal="left" vertical="center" wrapText="1"/>
    </xf>
    <xf numFmtId="0" fontId="23" fillId="9" borderId="6" xfId="6" applyFont="1" applyFill="1" applyBorder="1" applyAlignment="1">
      <alignment horizontal="left" vertical="center" wrapText="1"/>
    </xf>
    <xf numFmtId="0" fontId="23" fillId="9" borderId="18" xfId="6" applyFont="1" applyFill="1" applyBorder="1" applyAlignment="1">
      <alignment horizontal="left" vertical="center" wrapText="1"/>
    </xf>
    <xf numFmtId="0" fontId="23" fillId="9" borderId="16" xfId="6" applyFont="1" applyFill="1" applyBorder="1" applyAlignment="1">
      <alignment horizontal="left" vertical="center" wrapText="1"/>
    </xf>
    <xf numFmtId="0" fontId="23" fillId="9" borderId="3" xfId="6" applyFont="1" applyFill="1" applyBorder="1" applyAlignment="1">
      <alignment horizontal="left" vertical="center" wrapText="1"/>
    </xf>
    <xf numFmtId="0" fontId="23" fillId="9" borderId="15" xfId="6" applyFont="1" applyFill="1" applyBorder="1" applyAlignment="1">
      <alignment horizontal="left" vertical="center" wrapText="1"/>
    </xf>
    <xf numFmtId="0" fontId="26" fillId="9" borderId="0" xfId="6" applyFont="1" applyFill="1" applyAlignment="1">
      <alignment horizontal="center"/>
    </xf>
    <xf numFmtId="0" fontId="27" fillId="5" borderId="2" xfId="3" applyFont="1" applyFill="1" applyBorder="1" applyAlignment="1">
      <alignment horizontal="center" vertical="center"/>
    </xf>
    <xf numFmtId="0" fontId="25" fillId="11" borderId="0" xfId="6" applyFont="1" applyFill="1" applyAlignment="1">
      <alignment horizontal="center" vertical="center" wrapText="1"/>
    </xf>
    <xf numFmtId="0" fontId="22" fillId="9" borderId="14" xfId="6" applyFont="1" applyFill="1" applyBorder="1" applyAlignment="1">
      <alignment horizontal="center" vertical="center" wrapText="1"/>
    </xf>
    <xf numFmtId="0" fontId="21" fillId="16" borderId="0" xfId="6" applyFont="1" applyFill="1" applyAlignment="1">
      <alignment horizontal="center"/>
    </xf>
    <xf numFmtId="0" fontId="22" fillId="9" borderId="14" xfId="6" applyFont="1" applyFill="1" applyBorder="1" applyAlignment="1">
      <alignment horizontal="center" vertical="center"/>
    </xf>
    <xf numFmtId="0" fontId="85" fillId="0" borderId="14" xfId="1" applyFont="1" applyBorder="1" applyAlignment="1">
      <alignment horizontal="center" vertical="center"/>
    </xf>
    <xf numFmtId="0" fontId="37" fillId="9" borderId="4" xfId="6" applyFont="1" applyFill="1" applyBorder="1" applyAlignment="1">
      <alignment horizontal="left" vertical="center" wrapText="1"/>
    </xf>
    <xf numFmtId="0" fontId="37" fillId="9" borderId="6" xfId="6" applyFont="1" applyFill="1" applyBorder="1" applyAlignment="1">
      <alignment horizontal="left" vertical="center" wrapText="1"/>
    </xf>
    <xf numFmtId="0" fontId="37" fillId="9" borderId="18" xfId="6" applyFont="1" applyFill="1" applyBorder="1" applyAlignment="1">
      <alignment horizontal="left" vertical="center" wrapText="1"/>
    </xf>
    <xf numFmtId="0" fontId="37" fillId="9" borderId="16" xfId="6" applyFont="1" applyFill="1" applyBorder="1" applyAlignment="1">
      <alignment horizontal="left" vertical="center" wrapText="1"/>
    </xf>
    <xf numFmtId="0" fontId="37" fillId="9" borderId="3" xfId="6" applyFont="1" applyFill="1" applyBorder="1" applyAlignment="1">
      <alignment horizontal="left" vertical="center" wrapText="1"/>
    </xf>
    <xf numFmtId="0" fontId="37" fillId="9" borderId="15" xfId="6" applyFont="1" applyFill="1" applyBorder="1" applyAlignment="1">
      <alignment horizontal="left" vertical="center" wrapText="1"/>
    </xf>
    <xf numFmtId="0" fontId="37" fillId="9" borderId="2" xfId="6" applyFont="1" applyFill="1" applyBorder="1" applyAlignment="1">
      <alignment horizontal="left" vertical="center" wrapText="1"/>
    </xf>
    <xf numFmtId="0" fontId="37" fillId="9" borderId="0" xfId="6" applyFont="1" applyFill="1" applyAlignment="1">
      <alignment horizontal="left" vertical="center" wrapText="1"/>
    </xf>
    <xf numFmtId="0" fontId="37" fillId="9" borderId="1" xfId="6" applyFont="1" applyFill="1" applyBorder="1" applyAlignment="1">
      <alignment horizontal="left" vertical="center" wrapText="1"/>
    </xf>
    <xf numFmtId="1" fontId="48" fillId="16" borderId="14" xfId="14" applyNumberFormat="1" applyFont="1" applyFill="1" applyBorder="1" applyAlignment="1">
      <alignment horizontal="center" vertical="center" wrapText="1"/>
    </xf>
    <xf numFmtId="1" fontId="48" fillId="16" borderId="32" xfId="14" applyNumberFormat="1" applyFont="1" applyFill="1" applyBorder="1" applyAlignment="1">
      <alignment horizontal="center" vertical="center" wrapText="1"/>
    </xf>
    <xf numFmtId="1" fontId="102" fillId="0" borderId="31" xfId="14" applyNumberFormat="1" applyFont="1" applyBorder="1" applyAlignment="1">
      <alignment horizontal="center" vertical="center" shrinkToFit="1"/>
    </xf>
    <xf numFmtId="1" fontId="102" fillId="0" borderId="34" xfId="14" applyNumberFormat="1" applyFont="1" applyBorder="1" applyAlignment="1">
      <alignment horizontal="center" vertical="center" shrinkToFit="1"/>
    </xf>
    <xf numFmtId="0" fontId="32" fillId="9" borderId="40" xfId="14" applyFont="1" applyFill="1" applyBorder="1" applyAlignment="1">
      <alignment horizontal="center" vertical="center"/>
    </xf>
    <xf numFmtId="0" fontId="32" fillId="9" borderId="14" xfId="14" applyFont="1" applyFill="1" applyBorder="1" applyAlignment="1">
      <alignment horizontal="center" vertical="center"/>
    </xf>
    <xf numFmtId="0" fontId="53" fillId="0" borderId="14" xfId="3" applyFont="1" applyBorder="1" applyAlignment="1">
      <alignment horizontal="center" vertical="center"/>
    </xf>
    <xf numFmtId="49" fontId="31" fillId="0" borderId="14" xfId="14" applyNumberFormat="1" applyFont="1" applyBorder="1" applyAlignment="1">
      <alignment horizontal="center" vertical="center" wrapText="1"/>
    </xf>
    <xf numFmtId="49" fontId="31" fillId="0" borderId="40" xfId="14" applyNumberFormat="1" applyFont="1" applyBorder="1" applyAlignment="1">
      <alignment horizontal="center" vertical="center" wrapText="1"/>
    </xf>
    <xf numFmtId="49" fontId="31" fillId="0" borderId="43" xfId="14" applyNumberFormat="1" applyFont="1" applyBorder="1" applyAlignment="1">
      <alignment horizontal="center" vertical="center" wrapText="1"/>
    </xf>
    <xf numFmtId="49" fontId="31" fillId="0" borderId="28" xfId="14" applyNumberFormat="1" applyFont="1" applyBorder="1" applyAlignment="1">
      <alignment horizontal="center" vertical="center" wrapText="1"/>
    </xf>
    <xf numFmtId="0" fontId="27" fillId="0" borderId="47" xfId="3" applyFont="1" applyBorder="1" applyAlignment="1">
      <alignment horizontal="center" vertical="center"/>
    </xf>
    <xf numFmtId="0" fontId="53" fillId="0" borderId="32" xfId="3" applyFont="1" applyBorder="1" applyAlignment="1">
      <alignment horizontal="center" vertical="center"/>
    </xf>
    <xf numFmtId="49" fontId="31" fillId="0" borderId="40" xfId="14" applyNumberFormat="1" applyFont="1" applyBorder="1" applyAlignment="1">
      <alignment horizontal="center" vertical="center"/>
    </xf>
    <xf numFmtId="49" fontId="31" fillId="0" borderId="14" xfId="14" applyNumberFormat="1" applyFont="1" applyBorder="1" applyAlignment="1">
      <alignment horizontal="center" vertical="center"/>
    </xf>
    <xf numFmtId="49" fontId="91" fillId="0" borderId="44" xfId="14" applyNumberFormat="1" applyFont="1" applyBorder="1" applyAlignment="1">
      <alignment horizontal="center" vertical="center" wrapText="1"/>
    </xf>
    <xf numFmtId="49" fontId="91" fillId="0" borderId="32" xfId="14" applyNumberFormat="1" applyFont="1" applyBorder="1" applyAlignment="1">
      <alignment horizontal="center" vertical="center" wrapText="1"/>
    </xf>
    <xf numFmtId="0" fontId="27" fillId="16" borderId="28" xfId="14" applyFont="1" applyFill="1" applyBorder="1" applyAlignment="1">
      <alignment horizontal="center" vertical="center" wrapText="1"/>
    </xf>
    <xf numFmtId="0" fontId="27" fillId="16" borderId="10" xfId="14" applyFont="1" applyFill="1" applyBorder="1" applyAlignment="1">
      <alignment horizontal="center" vertical="center" wrapText="1"/>
    </xf>
    <xf numFmtId="0" fontId="27" fillId="16" borderId="30" xfId="14" applyFont="1" applyFill="1" applyBorder="1" applyAlignment="1">
      <alignment horizontal="center" vertical="center" wrapText="1"/>
    </xf>
    <xf numFmtId="0" fontId="27" fillId="16" borderId="58" xfId="14" applyFont="1" applyFill="1" applyBorder="1" applyAlignment="1">
      <alignment horizontal="center" vertical="center" wrapText="1"/>
    </xf>
    <xf numFmtId="0" fontId="21" fillId="3" borderId="41" xfId="14" applyFont="1" applyFill="1" applyBorder="1" applyAlignment="1">
      <alignment horizontal="center"/>
    </xf>
    <xf numFmtId="0" fontId="21" fillId="3" borderId="0" xfId="14" applyFont="1" applyFill="1" applyAlignment="1">
      <alignment horizontal="center"/>
    </xf>
    <xf numFmtId="0" fontId="32" fillId="9" borderId="44" xfId="14" applyFont="1" applyFill="1" applyBorder="1" applyAlignment="1">
      <alignment horizontal="center" vertical="center"/>
    </xf>
    <xf numFmtId="0" fontId="32" fillId="9" borderId="32" xfId="14" applyFont="1" applyFill="1" applyBorder="1" applyAlignment="1">
      <alignment horizontal="center" vertical="center"/>
    </xf>
    <xf numFmtId="1" fontId="48" fillId="16" borderId="31" xfId="14" applyNumberFormat="1" applyFont="1" applyFill="1" applyBorder="1" applyAlignment="1">
      <alignment horizontal="center" vertical="center" wrapText="1"/>
    </xf>
    <xf numFmtId="0" fontId="27" fillId="5" borderId="57" xfId="3" applyFont="1" applyFill="1" applyBorder="1" applyAlignment="1">
      <alignment horizontal="center" vertical="center"/>
    </xf>
    <xf numFmtId="0" fontId="27" fillId="5" borderId="64" xfId="3" applyFont="1" applyFill="1" applyBorder="1" applyAlignment="1">
      <alignment horizontal="center" vertical="center"/>
    </xf>
    <xf numFmtId="0" fontId="27" fillId="5" borderId="66" xfId="3" applyFont="1" applyFill="1" applyBorder="1" applyAlignment="1">
      <alignment horizontal="center" vertical="center"/>
    </xf>
    <xf numFmtId="0" fontId="103" fillId="0" borderId="43" xfId="3" applyFont="1" applyBorder="1" applyAlignment="1">
      <alignment horizontal="center" vertical="center"/>
    </xf>
    <xf numFmtId="0" fontId="103" fillId="0" borderId="28" xfId="3" applyFont="1" applyBorder="1" applyAlignment="1">
      <alignment horizontal="center" vertical="center"/>
    </xf>
    <xf numFmtId="0" fontId="103" fillId="0" borderId="47" xfId="3" applyFont="1" applyBorder="1" applyAlignment="1">
      <alignment horizontal="center" vertical="center"/>
    </xf>
    <xf numFmtId="0" fontId="103" fillId="0" borderId="10" xfId="3" applyFont="1" applyBorder="1" applyAlignment="1">
      <alignment horizontal="center" vertical="center"/>
    </xf>
    <xf numFmtId="0" fontId="103" fillId="16" borderId="28" xfId="14" applyFont="1" applyFill="1" applyBorder="1" applyAlignment="1">
      <alignment horizontal="center" vertical="center" wrapText="1"/>
    </xf>
    <xf numFmtId="0" fontId="103" fillId="16" borderId="10" xfId="14" applyFont="1" applyFill="1" applyBorder="1" applyAlignment="1">
      <alignment horizontal="center" vertical="center" wrapText="1"/>
    </xf>
    <xf numFmtId="0" fontId="103" fillId="16" borderId="30" xfId="14" applyFont="1" applyFill="1" applyBorder="1" applyAlignment="1">
      <alignment horizontal="center" vertical="center" wrapText="1"/>
    </xf>
    <xf numFmtId="0" fontId="103" fillId="16" borderId="58" xfId="14" applyFont="1" applyFill="1" applyBorder="1" applyAlignment="1">
      <alignment horizontal="center" vertical="center" wrapText="1"/>
    </xf>
    <xf numFmtId="49" fontId="189" fillId="0" borderId="44" xfId="14" applyNumberFormat="1" applyFont="1" applyBorder="1" applyAlignment="1">
      <alignment horizontal="center" vertical="center" wrapText="1"/>
    </xf>
    <xf numFmtId="49" fontId="189" fillId="0" borderId="32" xfId="14" applyNumberFormat="1" applyFont="1" applyBorder="1" applyAlignment="1">
      <alignment horizontal="center" vertical="center" wrapText="1"/>
    </xf>
    <xf numFmtId="0" fontId="53" fillId="9" borderId="40" xfId="14" applyFont="1" applyFill="1" applyBorder="1" applyAlignment="1">
      <alignment horizontal="center" vertical="center"/>
    </xf>
    <xf numFmtId="0" fontId="53" fillId="9" borderId="14" xfId="14" applyFont="1" applyFill="1" applyBorder="1" applyAlignment="1">
      <alignment horizontal="center" vertical="center"/>
    </xf>
    <xf numFmtId="0" fontId="53" fillId="9" borderId="44" xfId="14" applyFont="1" applyFill="1" applyBorder="1" applyAlignment="1">
      <alignment horizontal="center" vertical="center"/>
    </xf>
    <xf numFmtId="0" fontId="53" fillId="9" borderId="32" xfId="14" applyFont="1" applyFill="1" applyBorder="1" applyAlignment="1">
      <alignment horizontal="center" vertical="center"/>
    </xf>
    <xf numFmtId="1" fontId="102" fillId="0" borderId="14" xfId="14" applyNumberFormat="1" applyFont="1" applyBorder="1" applyAlignment="1">
      <alignment horizontal="center" vertical="center" shrinkToFit="1"/>
    </xf>
    <xf numFmtId="0" fontId="21" fillId="0" borderId="2" xfId="14" applyFont="1" applyBorder="1" applyAlignment="1">
      <alignment horizontal="center"/>
    </xf>
    <xf numFmtId="0" fontId="21" fillId="0" borderId="0" xfId="14" applyFont="1" applyAlignment="1">
      <alignment horizontal="center"/>
    </xf>
    <xf numFmtId="0" fontId="22" fillId="9" borderId="14" xfId="14" applyFont="1" applyFill="1" applyBorder="1" applyAlignment="1">
      <alignment horizontal="center" vertical="center" wrapText="1"/>
    </xf>
    <xf numFmtId="0" fontId="37" fillId="9" borderId="14" xfId="14" applyFont="1" applyFill="1" applyBorder="1" applyAlignment="1">
      <alignment horizontal="left" vertical="center" wrapText="1"/>
    </xf>
    <xf numFmtId="0" fontId="22" fillId="9" borderId="14" xfId="14" applyFont="1" applyFill="1" applyBorder="1" applyAlignment="1">
      <alignment horizontal="center" vertical="center"/>
    </xf>
    <xf numFmtId="0" fontId="23" fillId="9" borderId="14" xfId="14" applyFont="1" applyFill="1" applyBorder="1" applyAlignment="1">
      <alignment horizontal="left" vertical="center" wrapText="1"/>
    </xf>
    <xf numFmtId="0" fontId="22" fillId="9" borderId="10" xfId="14" applyFont="1" applyFill="1" applyBorder="1" applyAlignment="1">
      <alignment horizontal="center" vertical="center"/>
    </xf>
    <xf numFmtId="0" fontId="23" fillId="9" borderId="10" xfId="14" applyFont="1" applyFill="1" applyBorder="1" applyAlignment="1">
      <alignment horizontal="left" vertical="center" wrapText="1"/>
    </xf>
    <xf numFmtId="0" fontId="25" fillId="11" borderId="59" xfId="14" applyFont="1" applyFill="1" applyBorder="1" applyAlignment="1">
      <alignment horizontal="center" vertical="center" wrapText="1"/>
    </xf>
    <xf numFmtId="0" fontId="25" fillId="11" borderId="60" xfId="14" applyFont="1" applyFill="1" applyBorder="1" applyAlignment="1">
      <alignment horizontal="center" vertical="center" wrapText="1"/>
    </xf>
    <xf numFmtId="0" fontId="25" fillId="11" borderId="61" xfId="14" applyFont="1" applyFill="1" applyBorder="1" applyAlignment="1">
      <alignment horizontal="center" vertical="center" wrapText="1"/>
    </xf>
    <xf numFmtId="0" fontId="26" fillId="9" borderId="0" xfId="14" applyFont="1" applyFill="1" applyAlignment="1">
      <alignment horizontal="center"/>
    </xf>
    <xf numFmtId="0" fontId="0" fillId="0" borderId="0" xfId="0" applyAlignment="1">
      <alignment horizontal="center" vertical="center"/>
    </xf>
    <xf numFmtId="0" fontId="131" fillId="9" borderId="67" xfId="0" applyFont="1" applyFill="1" applyBorder="1" applyAlignment="1">
      <alignment horizontal="center" vertical="center"/>
    </xf>
    <xf numFmtId="0" fontId="131" fillId="9" borderId="68" xfId="0" applyFont="1" applyFill="1" applyBorder="1" applyAlignment="1">
      <alignment horizontal="center" vertical="center"/>
    </xf>
    <xf numFmtId="0" fontId="197" fillId="0" borderId="43" xfId="0" applyFont="1" applyBorder="1" applyAlignment="1">
      <alignment horizontal="center" vertical="center" wrapText="1"/>
    </xf>
    <xf numFmtId="0" fontId="197" fillId="0" borderId="40" xfId="0" applyFont="1" applyBorder="1" applyAlignment="1">
      <alignment horizontal="center" vertical="center" wrapText="1"/>
    </xf>
    <xf numFmtId="0" fontId="197" fillId="0" borderId="28" xfId="0" applyFont="1" applyBorder="1" applyAlignment="1">
      <alignment horizontal="center" vertical="center"/>
    </xf>
    <xf numFmtId="0" fontId="197" fillId="0" borderId="14" xfId="0" applyFont="1" applyBorder="1" applyAlignment="1">
      <alignment horizontal="center" vertical="center"/>
    </xf>
    <xf numFmtId="0" fontId="182" fillId="0" borderId="59" xfId="1" applyFont="1" applyBorder="1" applyAlignment="1">
      <alignment horizontal="center" vertical="center"/>
    </xf>
    <xf numFmtId="0" fontId="182" fillId="0" borderId="60" xfId="1" applyFont="1" applyBorder="1" applyAlignment="1">
      <alignment horizontal="center" vertical="center"/>
    </xf>
    <xf numFmtId="0" fontId="182" fillId="0" borderId="61" xfId="1" applyFont="1" applyBorder="1" applyAlignment="1">
      <alignment horizontal="center" vertical="center"/>
    </xf>
    <xf numFmtId="0" fontId="239" fillId="39" borderId="7" xfId="0" applyFont="1" applyFill="1" applyBorder="1" applyAlignment="1">
      <alignment horizontal="center" vertical="center" wrapText="1"/>
    </xf>
    <xf numFmtId="0" fontId="239" fillId="39" borderId="6" xfId="0" applyFont="1" applyFill="1" applyBorder="1" applyAlignment="1">
      <alignment horizontal="center" vertical="center" wrapText="1"/>
    </xf>
    <xf numFmtId="0" fontId="239" fillId="39" borderId="18" xfId="0" applyFont="1" applyFill="1" applyBorder="1" applyAlignment="1">
      <alignment horizontal="center" vertical="center" wrapText="1"/>
    </xf>
    <xf numFmtId="0" fontId="239" fillId="39" borderId="41" xfId="0" applyFont="1" applyFill="1" applyBorder="1" applyAlignment="1">
      <alignment horizontal="center" vertical="center" wrapText="1"/>
    </xf>
    <xf numFmtId="0" fontId="239" fillId="39" borderId="0" xfId="0" applyFont="1" applyFill="1" applyAlignment="1">
      <alignment horizontal="center" vertical="center" wrapText="1"/>
    </xf>
    <xf numFmtId="0" fontId="239" fillId="39" borderId="1" xfId="0" applyFont="1" applyFill="1" applyBorder="1" applyAlignment="1">
      <alignment horizontal="center" vertical="center" wrapText="1"/>
    </xf>
    <xf numFmtId="0" fontId="239" fillId="39" borderId="8" xfId="0" applyFont="1" applyFill="1" applyBorder="1" applyAlignment="1">
      <alignment horizontal="center" vertical="center" wrapText="1"/>
    </xf>
    <xf numFmtId="0" fontId="239" fillId="39" borderId="3" xfId="0" applyFont="1" applyFill="1" applyBorder="1" applyAlignment="1">
      <alignment horizontal="center" vertical="center" wrapText="1"/>
    </xf>
    <xf numFmtId="0" fontId="239" fillId="39" borderId="15" xfId="0" applyFont="1" applyFill="1" applyBorder="1" applyAlignment="1">
      <alignment horizontal="center" vertical="center" wrapText="1"/>
    </xf>
    <xf numFmtId="0" fontId="48" fillId="9" borderId="4" xfId="0" applyFont="1" applyFill="1" applyBorder="1" applyAlignment="1">
      <alignment horizontal="center" vertical="center"/>
    </xf>
    <xf numFmtId="0" fontId="48" fillId="9" borderId="6" xfId="0" applyFont="1" applyFill="1" applyBorder="1" applyAlignment="1">
      <alignment horizontal="center" vertical="center"/>
    </xf>
    <xf numFmtId="0" fontId="48" fillId="9" borderId="18" xfId="0" applyFont="1" applyFill="1" applyBorder="1" applyAlignment="1">
      <alignment horizontal="center" vertical="center"/>
    </xf>
    <xf numFmtId="0" fontId="48" fillId="9" borderId="16" xfId="0" applyFont="1" applyFill="1" applyBorder="1" applyAlignment="1">
      <alignment horizontal="center" vertical="center"/>
    </xf>
    <xf numFmtId="0" fontId="48" fillId="9" borderId="3" xfId="0" applyFont="1" applyFill="1" applyBorder="1" applyAlignment="1">
      <alignment horizontal="center" vertical="center"/>
    </xf>
    <xf numFmtId="0" fontId="48" fillId="9" borderId="15" xfId="0" applyFont="1" applyFill="1" applyBorder="1" applyAlignment="1">
      <alignment horizontal="center" vertical="center"/>
    </xf>
    <xf numFmtId="0" fontId="48" fillId="9" borderId="12" xfId="0" applyFont="1" applyFill="1" applyBorder="1" applyAlignment="1">
      <alignment horizontal="center" vertical="center"/>
    </xf>
    <xf numFmtId="0" fontId="48" fillId="9" borderId="19" xfId="0" applyFont="1" applyFill="1" applyBorder="1" applyAlignment="1">
      <alignment horizontal="center" vertical="center"/>
    </xf>
    <xf numFmtId="0" fontId="40" fillId="26" borderId="4" xfId="0" applyFont="1" applyFill="1" applyBorder="1" applyAlignment="1">
      <alignment horizontal="center" vertical="center"/>
    </xf>
    <xf numFmtId="0" fontId="40" fillId="26" borderId="6" xfId="0" applyFont="1" applyFill="1" applyBorder="1" applyAlignment="1">
      <alignment horizontal="center" vertical="center"/>
    </xf>
    <xf numFmtId="0" fontId="40" fillId="26" borderId="18" xfId="0" applyFont="1" applyFill="1" applyBorder="1" applyAlignment="1">
      <alignment horizontal="center" vertical="center"/>
    </xf>
    <xf numFmtId="0" fontId="40" fillId="26" borderId="16" xfId="0" applyFont="1" applyFill="1" applyBorder="1" applyAlignment="1">
      <alignment horizontal="center" vertical="center"/>
    </xf>
    <xf numFmtId="0" fontId="40" fillId="26" borderId="3" xfId="0" applyFont="1" applyFill="1" applyBorder="1" applyAlignment="1">
      <alignment horizontal="center" vertical="center"/>
    </xf>
    <xf numFmtId="0" fontId="40" fillId="26" borderId="15" xfId="0" applyFont="1" applyFill="1" applyBorder="1" applyAlignment="1">
      <alignment horizontal="center" vertical="center"/>
    </xf>
    <xf numFmtId="0" fontId="48" fillId="26" borderId="12" xfId="0" applyFont="1" applyFill="1" applyBorder="1" applyAlignment="1">
      <alignment horizontal="center" vertical="center"/>
    </xf>
    <xf numFmtId="0" fontId="48" fillId="26" borderId="19" xfId="0" applyFont="1" applyFill="1" applyBorder="1" applyAlignment="1">
      <alignment horizontal="center" vertical="center"/>
    </xf>
    <xf numFmtId="0" fontId="40" fillId="39" borderId="4" xfId="0" applyFont="1" applyFill="1" applyBorder="1" applyAlignment="1">
      <alignment horizontal="center" vertical="center"/>
    </xf>
    <xf numFmtId="0" fontId="40" fillId="39" borderId="6" xfId="0" applyFont="1" applyFill="1" applyBorder="1" applyAlignment="1">
      <alignment horizontal="center" vertical="center"/>
    </xf>
    <xf numFmtId="0" fontId="40" fillId="39" borderId="18" xfId="0" applyFont="1" applyFill="1" applyBorder="1" applyAlignment="1">
      <alignment horizontal="center" vertical="center"/>
    </xf>
    <xf numFmtId="0" fontId="40" fillId="39" borderId="16" xfId="0" applyFont="1" applyFill="1" applyBorder="1" applyAlignment="1">
      <alignment horizontal="center" vertical="center"/>
    </xf>
    <xf numFmtId="0" fontId="40" fillId="39" borderId="3" xfId="0" applyFont="1" applyFill="1" applyBorder="1" applyAlignment="1">
      <alignment horizontal="center" vertical="center"/>
    </xf>
    <xf numFmtId="0" fontId="40" fillId="39" borderId="15" xfId="0" applyFont="1" applyFill="1" applyBorder="1" applyAlignment="1">
      <alignment horizontal="center" vertical="center"/>
    </xf>
    <xf numFmtId="0" fontId="48" fillId="39" borderId="12" xfId="0" applyFont="1" applyFill="1" applyBorder="1" applyAlignment="1">
      <alignment horizontal="center" vertical="center"/>
    </xf>
    <xf numFmtId="0" fontId="48" fillId="39" borderId="19" xfId="0" applyFont="1" applyFill="1" applyBorder="1" applyAlignment="1">
      <alignment horizontal="center" vertical="center"/>
    </xf>
    <xf numFmtId="0" fontId="27" fillId="5" borderId="51" xfId="3" applyFont="1" applyFill="1" applyBorder="1" applyAlignment="1">
      <alignment horizontal="center" vertical="center"/>
    </xf>
    <xf numFmtId="0" fontId="197" fillId="0" borderId="30" xfId="0" applyFont="1" applyBorder="1" applyAlignment="1">
      <alignment horizontal="center" vertical="center"/>
    </xf>
    <xf numFmtId="0" fontId="197" fillId="0" borderId="31" xfId="0" applyFont="1" applyBorder="1" applyAlignment="1">
      <alignment horizontal="center" vertical="center"/>
    </xf>
    <xf numFmtId="0" fontId="48" fillId="9" borderId="2" xfId="0" applyFont="1" applyFill="1" applyBorder="1" applyAlignment="1">
      <alignment horizontal="center" vertical="center"/>
    </xf>
    <xf numFmtId="0" fontId="48" fillId="9" borderId="0" xfId="0" applyFont="1" applyFill="1" applyAlignment="1">
      <alignment horizontal="center" vertical="center"/>
    </xf>
    <xf numFmtId="0" fontId="48" fillId="9" borderId="1" xfId="0" applyFont="1" applyFill="1" applyBorder="1" applyAlignment="1">
      <alignment horizontal="center" vertical="center"/>
    </xf>
    <xf numFmtId="0" fontId="48" fillId="9" borderId="11" xfId="0" applyFont="1" applyFill="1" applyBorder="1" applyAlignment="1">
      <alignment horizontal="center" vertical="center"/>
    </xf>
    <xf numFmtId="0" fontId="40" fillId="26" borderId="12" xfId="0" applyFont="1" applyFill="1" applyBorder="1" applyAlignment="1">
      <alignment horizontal="center" vertical="center"/>
    </xf>
    <xf numFmtId="0" fontId="40" fillId="26" borderId="19" xfId="0" applyFont="1" applyFill="1" applyBorder="1" applyAlignment="1">
      <alignment horizontal="center" vertical="center"/>
    </xf>
    <xf numFmtId="0" fontId="40" fillId="26" borderId="11" xfId="0" applyFont="1" applyFill="1" applyBorder="1" applyAlignment="1">
      <alignment horizontal="center" vertical="center"/>
    </xf>
    <xf numFmtId="0" fontId="40" fillId="39" borderId="12" xfId="0" applyFont="1" applyFill="1" applyBorder="1" applyAlignment="1">
      <alignment horizontal="center" vertical="center"/>
    </xf>
    <xf numFmtId="0" fontId="40" fillId="39" borderId="19" xfId="0" applyFont="1" applyFill="1" applyBorder="1" applyAlignment="1">
      <alignment horizontal="center" vertical="center"/>
    </xf>
    <xf numFmtId="0" fontId="40" fillId="39" borderId="11" xfId="0" applyFont="1" applyFill="1" applyBorder="1" applyAlignment="1">
      <alignment horizontal="center" vertical="center"/>
    </xf>
    <xf numFmtId="0" fontId="48" fillId="26" borderId="12" xfId="0" applyFont="1" applyFill="1" applyBorder="1" applyAlignment="1">
      <alignment horizontal="center" vertical="center" wrapText="1"/>
    </xf>
    <xf numFmtId="0" fontId="48" fillId="26" borderId="19" xfId="0" applyFont="1" applyFill="1" applyBorder="1" applyAlignment="1">
      <alignment horizontal="center" vertical="center" wrapText="1"/>
    </xf>
    <xf numFmtId="0" fontId="40" fillId="39" borderId="2" xfId="0" applyFont="1" applyFill="1" applyBorder="1" applyAlignment="1">
      <alignment horizontal="center" vertical="center"/>
    </xf>
    <xf numFmtId="0" fontId="40" fillId="39" borderId="0" xfId="0" applyFont="1" applyFill="1" applyAlignment="1">
      <alignment horizontal="center" vertical="center"/>
    </xf>
    <xf numFmtId="0" fontId="40" fillId="39" borderId="1" xfId="0" applyFont="1" applyFill="1" applyBorder="1" applyAlignment="1">
      <alignment horizontal="center" vertical="center"/>
    </xf>
    <xf numFmtId="0" fontId="48" fillId="39" borderId="12" xfId="0" applyFont="1" applyFill="1" applyBorder="1" applyAlignment="1">
      <alignment horizontal="center" vertical="center" wrapText="1"/>
    </xf>
    <xf numFmtId="0" fontId="48" fillId="39" borderId="19" xfId="0" applyFont="1" applyFill="1" applyBorder="1" applyAlignment="1">
      <alignment horizontal="center" vertical="center" wrapText="1"/>
    </xf>
    <xf numFmtId="0" fontId="48" fillId="9" borderId="12" xfId="0" applyFont="1" applyFill="1" applyBorder="1" applyAlignment="1">
      <alignment horizontal="center" vertical="center" wrapText="1"/>
    </xf>
    <xf numFmtId="0" fontId="48" fillId="9" borderId="19" xfId="0" applyFont="1" applyFill="1" applyBorder="1" applyAlignment="1">
      <alignment horizontal="center" vertical="center" wrapText="1"/>
    </xf>
    <xf numFmtId="0" fontId="40" fillId="26" borderId="2" xfId="0" applyFont="1" applyFill="1" applyBorder="1" applyAlignment="1">
      <alignment horizontal="center" vertical="center"/>
    </xf>
    <xf numFmtId="0" fontId="40" fillId="26" borderId="0" xfId="0" applyFont="1" applyFill="1" applyAlignment="1">
      <alignment horizontal="center" vertical="center"/>
    </xf>
    <xf numFmtId="0" fontId="40" fillId="26" borderId="1" xfId="0" applyFont="1" applyFill="1" applyBorder="1" applyAlignment="1">
      <alignment horizontal="center" vertical="center"/>
    </xf>
    <xf numFmtId="0" fontId="48" fillId="9" borderId="11" xfId="0" applyFont="1" applyFill="1" applyBorder="1" applyAlignment="1">
      <alignment horizontal="center" vertical="center" wrapText="1"/>
    </xf>
    <xf numFmtId="0" fontId="48" fillId="26" borderId="11" xfId="0" applyFont="1" applyFill="1" applyBorder="1" applyAlignment="1">
      <alignment horizontal="center" vertical="center"/>
    </xf>
    <xf numFmtId="0" fontId="48" fillId="26" borderId="11" xfId="0" applyFont="1" applyFill="1" applyBorder="1" applyAlignment="1">
      <alignment horizontal="center" vertical="center" wrapText="1"/>
    </xf>
    <xf numFmtId="0" fontId="48" fillId="39" borderId="11" xfId="0" applyFont="1" applyFill="1" applyBorder="1" applyAlignment="1">
      <alignment horizontal="center" vertical="center"/>
    </xf>
    <xf numFmtId="0" fontId="48" fillId="39" borderId="11" xfId="0" applyFont="1" applyFill="1" applyBorder="1" applyAlignment="1">
      <alignment horizontal="center" vertical="center" wrapText="1"/>
    </xf>
    <xf numFmtId="0" fontId="239" fillId="9" borderId="59" xfId="0" applyFont="1" applyFill="1" applyBorder="1" applyAlignment="1">
      <alignment horizontal="center" vertical="center"/>
    </xf>
    <xf numFmtId="0" fontId="239" fillId="9" borderId="60" xfId="0" applyFont="1" applyFill="1" applyBorder="1" applyAlignment="1">
      <alignment horizontal="center" vertical="center"/>
    </xf>
    <xf numFmtId="0" fontId="239" fillId="9" borderId="81" xfId="0" applyFont="1" applyFill="1" applyBorder="1" applyAlignment="1">
      <alignment horizontal="center" vertical="center"/>
    </xf>
    <xf numFmtId="0" fontId="40" fillId="39" borderId="41" xfId="0" applyFont="1" applyFill="1" applyBorder="1" applyAlignment="1">
      <alignment horizontal="center" vertical="center"/>
    </xf>
    <xf numFmtId="0" fontId="40" fillId="39" borderId="8" xfId="0" applyFont="1" applyFill="1" applyBorder="1" applyAlignment="1">
      <alignment horizontal="center" vertical="center"/>
    </xf>
    <xf numFmtId="0" fontId="40" fillId="9" borderId="16" xfId="0" applyFont="1" applyFill="1" applyBorder="1" applyAlignment="1">
      <alignment horizontal="center" vertical="center"/>
    </xf>
    <xf numFmtId="0" fontId="40" fillId="9" borderId="3" xfId="0" applyFont="1" applyFill="1" applyBorder="1" applyAlignment="1">
      <alignment horizontal="center" vertical="center"/>
    </xf>
    <xf numFmtId="0" fontId="40" fillId="9" borderId="15" xfId="0" applyFont="1" applyFill="1" applyBorder="1" applyAlignment="1">
      <alignment horizontal="center" vertical="center"/>
    </xf>
    <xf numFmtId="0" fontId="40" fillId="26" borderId="12" xfId="0" applyFont="1" applyFill="1" applyBorder="1" applyAlignment="1">
      <alignment horizontal="center" vertical="center" wrapText="1"/>
    </xf>
    <xf numFmtId="0" fontId="40" fillId="26" borderId="19" xfId="0" applyFont="1" applyFill="1" applyBorder="1" applyAlignment="1">
      <alignment horizontal="center" vertical="center" wrapText="1"/>
    </xf>
    <xf numFmtId="0" fontId="40" fillId="26" borderId="11" xfId="0" applyFont="1" applyFill="1" applyBorder="1" applyAlignment="1">
      <alignment horizontal="center" vertical="center" wrapText="1"/>
    </xf>
    <xf numFmtId="0" fontId="40" fillId="39" borderId="12" xfId="0" applyFont="1" applyFill="1" applyBorder="1" applyAlignment="1">
      <alignment horizontal="center" vertical="center" shrinkToFit="1"/>
    </xf>
    <xf numFmtId="0" fontId="40" fillId="39" borderId="19" xfId="0" applyFont="1" applyFill="1" applyBorder="1" applyAlignment="1">
      <alignment horizontal="center" vertical="center" shrinkToFit="1"/>
    </xf>
    <xf numFmtId="0" fontId="40" fillId="39" borderId="11" xfId="0" applyFont="1" applyFill="1" applyBorder="1" applyAlignment="1">
      <alignment horizontal="center" vertical="center" shrinkToFit="1"/>
    </xf>
    <xf numFmtId="0" fontId="239" fillId="39" borderId="57" xfId="0" applyFont="1" applyFill="1" applyBorder="1" applyAlignment="1">
      <alignment horizontal="center" vertical="center" wrapText="1"/>
    </xf>
    <xf numFmtId="0" fontId="239" fillId="39" borderId="64" xfId="0" applyFont="1" applyFill="1" applyBorder="1" applyAlignment="1">
      <alignment horizontal="center" vertical="center" wrapText="1"/>
    </xf>
    <xf numFmtId="0" fontId="239" fillId="39" borderId="52" xfId="0" applyFont="1" applyFill="1" applyBorder="1" applyAlignment="1">
      <alignment horizontal="center" vertical="center" wrapText="1"/>
    </xf>
    <xf numFmtId="0" fontId="40" fillId="39" borderId="33" xfId="0" applyFont="1" applyFill="1" applyBorder="1" applyAlignment="1">
      <alignment horizontal="center" vertical="center"/>
    </xf>
    <xf numFmtId="0" fontId="40" fillId="39" borderId="24" xfId="0" applyFont="1" applyFill="1" applyBorder="1" applyAlignment="1">
      <alignment horizontal="center" vertical="center"/>
    </xf>
    <xf numFmtId="0" fontId="40" fillId="39" borderId="42" xfId="0" applyFont="1" applyFill="1" applyBorder="1" applyAlignment="1">
      <alignment horizontal="center" vertical="center"/>
    </xf>
    <xf numFmtId="0" fontId="48" fillId="39" borderId="33" xfId="0" applyFont="1" applyFill="1" applyBorder="1" applyAlignment="1">
      <alignment horizontal="center" vertical="center"/>
    </xf>
    <xf numFmtId="0" fontId="48" fillId="39" borderId="24" xfId="0" applyFont="1" applyFill="1" applyBorder="1" applyAlignment="1">
      <alignment horizontal="center" vertical="center"/>
    </xf>
    <xf numFmtId="0" fontId="48" fillId="39" borderId="42" xfId="0" applyFont="1" applyFill="1" applyBorder="1" applyAlignment="1">
      <alignment horizontal="center" vertical="center"/>
    </xf>
    <xf numFmtId="0" fontId="40" fillId="39" borderId="7" xfId="0" applyFont="1" applyFill="1" applyBorder="1" applyAlignment="1">
      <alignment horizontal="center" vertical="center"/>
    </xf>
    <xf numFmtId="0" fontId="40" fillId="9" borderId="12" xfId="0" applyFont="1" applyFill="1" applyBorder="1" applyAlignment="1">
      <alignment horizontal="center" vertical="center"/>
    </xf>
    <xf numFmtId="0" fontId="40" fillId="9" borderId="19" xfId="0" applyFont="1" applyFill="1" applyBorder="1" applyAlignment="1">
      <alignment horizontal="center" vertical="center"/>
    </xf>
    <xf numFmtId="0" fontId="40" fillId="9" borderId="11" xfId="0" applyFont="1" applyFill="1" applyBorder="1" applyAlignment="1">
      <alignment horizontal="center" vertical="center"/>
    </xf>
    <xf numFmtId="0" fontId="40" fillId="16" borderId="7" xfId="0" applyFont="1" applyFill="1" applyBorder="1" applyAlignment="1">
      <alignment horizontal="center" vertical="center"/>
    </xf>
    <xf numFmtId="0" fontId="40" fillId="16" borderId="6" xfId="0" applyFont="1" applyFill="1" applyBorder="1" applyAlignment="1">
      <alignment horizontal="center" vertical="center"/>
    </xf>
    <xf numFmtId="0" fontId="40" fillId="16" borderId="18" xfId="0" applyFont="1" applyFill="1" applyBorder="1" applyAlignment="1">
      <alignment horizontal="center" vertical="center"/>
    </xf>
    <xf numFmtId="0" fontId="40" fillId="16" borderId="41" xfId="0" applyFont="1" applyFill="1" applyBorder="1" applyAlignment="1">
      <alignment horizontal="center" vertical="center"/>
    </xf>
    <xf numFmtId="0" fontId="40" fillId="16" borderId="0" xfId="0" applyFont="1" applyFill="1" applyAlignment="1">
      <alignment horizontal="center" vertical="center"/>
    </xf>
    <xf numFmtId="0" fontId="40" fillId="16" borderId="1" xfId="0" applyFont="1" applyFill="1" applyBorder="1" applyAlignment="1">
      <alignment horizontal="center" vertical="center"/>
    </xf>
    <xf numFmtId="0" fontId="40" fillId="16" borderId="8" xfId="0" applyFont="1" applyFill="1" applyBorder="1" applyAlignment="1">
      <alignment horizontal="center" vertical="center"/>
    </xf>
    <xf numFmtId="0" fontId="40" fillId="16" borderId="3" xfId="0" applyFont="1" applyFill="1" applyBorder="1" applyAlignment="1">
      <alignment horizontal="center" vertical="center"/>
    </xf>
    <xf numFmtId="0" fontId="40" fillId="16" borderId="15" xfId="0" applyFont="1" applyFill="1" applyBorder="1" applyAlignment="1">
      <alignment horizontal="center" vertical="center"/>
    </xf>
    <xf numFmtId="0" fontId="40" fillId="39" borderId="7" xfId="39" applyFont="1" applyFill="1" applyBorder="1" applyAlignment="1">
      <alignment horizontal="center" vertical="center"/>
    </xf>
    <xf numFmtId="0" fontId="40" fillId="39" borderId="6" xfId="39" applyFont="1" applyFill="1" applyBorder="1" applyAlignment="1">
      <alignment horizontal="center" vertical="center"/>
    </xf>
    <xf numFmtId="0" fontId="40" fillId="39" borderId="18" xfId="39" applyFont="1" applyFill="1" applyBorder="1" applyAlignment="1">
      <alignment horizontal="center" vertical="center"/>
    </xf>
    <xf numFmtId="0" fontId="40" fillId="39" borderId="41" xfId="39" applyFont="1" applyFill="1" applyBorder="1" applyAlignment="1">
      <alignment horizontal="center" vertical="center"/>
    </xf>
    <xf numFmtId="0" fontId="40" fillId="39" borderId="0" xfId="39" applyFont="1" applyFill="1" applyAlignment="1">
      <alignment horizontal="center" vertical="center"/>
    </xf>
    <xf numFmtId="0" fontId="40" fillId="39" borderId="1" xfId="39" applyFont="1" applyFill="1" applyBorder="1" applyAlignment="1">
      <alignment horizontal="center" vertical="center"/>
    </xf>
    <xf numFmtId="0" fontId="40" fillId="39" borderId="57" xfId="39" applyFont="1" applyFill="1" applyBorder="1" applyAlignment="1">
      <alignment horizontal="center" vertical="center"/>
    </xf>
    <xf numFmtId="0" fontId="40" fillId="39" borderId="64" xfId="39" applyFont="1" applyFill="1" applyBorder="1" applyAlignment="1">
      <alignment horizontal="center" vertical="center"/>
    </xf>
    <xf numFmtId="0" fontId="40" fillId="39" borderId="52" xfId="39" applyFont="1" applyFill="1" applyBorder="1" applyAlignment="1">
      <alignment horizontal="center" vertical="center"/>
    </xf>
    <xf numFmtId="0" fontId="40" fillId="39" borderId="33" xfId="0" applyFont="1" applyFill="1" applyBorder="1" applyAlignment="1">
      <alignment horizontal="center" vertical="center" shrinkToFit="1"/>
    </xf>
    <xf numFmtId="0" fontId="40" fillId="39" borderId="24" xfId="0" applyFont="1" applyFill="1" applyBorder="1" applyAlignment="1">
      <alignment horizontal="center" vertical="center" shrinkToFit="1"/>
    </xf>
    <xf numFmtId="0" fontId="40" fillId="39" borderId="42" xfId="0" applyFont="1" applyFill="1" applyBorder="1" applyAlignment="1">
      <alignment horizontal="center" vertical="center" shrinkToFit="1"/>
    </xf>
    <xf numFmtId="0" fontId="129" fillId="9" borderId="59" xfId="0" applyFont="1" applyFill="1" applyBorder="1" applyAlignment="1">
      <alignment horizontal="center" vertical="center"/>
    </xf>
    <xf numFmtId="0" fontId="129" fillId="9" borderId="60" xfId="0" applyFont="1" applyFill="1" applyBorder="1" applyAlignment="1">
      <alignment horizontal="center" vertical="center"/>
    </xf>
    <xf numFmtId="0" fontId="129" fillId="9" borderId="81" xfId="0" applyFont="1" applyFill="1" applyBorder="1" applyAlignment="1">
      <alignment horizontal="center" vertical="center"/>
    </xf>
    <xf numFmtId="0" fontId="129" fillId="9" borderId="62" xfId="0" applyFont="1" applyFill="1" applyBorder="1" applyAlignment="1">
      <alignment horizontal="center" vertical="center"/>
    </xf>
    <xf numFmtId="0" fontId="40" fillId="16" borderId="23" xfId="0" applyFont="1" applyFill="1" applyBorder="1" applyAlignment="1">
      <alignment horizontal="center" vertical="center"/>
    </xf>
    <xf numFmtId="0" fontId="40" fillId="16" borderId="24" xfId="0" applyFont="1" applyFill="1" applyBorder="1" applyAlignment="1">
      <alignment horizontal="center" vertical="center"/>
    </xf>
    <xf numFmtId="0" fontId="40" fillId="16" borderId="42" xfId="0" applyFont="1" applyFill="1" applyBorder="1" applyAlignment="1">
      <alignment horizontal="center" vertical="center"/>
    </xf>
    <xf numFmtId="0" fontId="40" fillId="16" borderId="33" xfId="0" applyFont="1" applyFill="1" applyBorder="1" applyAlignment="1">
      <alignment horizontal="center" vertical="center"/>
    </xf>
    <xf numFmtId="0" fontId="40" fillId="39" borderId="8" xfId="39" applyFont="1" applyFill="1" applyBorder="1" applyAlignment="1">
      <alignment horizontal="center" vertical="center"/>
    </xf>
    <xf numFmtId="0" fontId="40" fillId="39" borderId="3" xfId="39" applyFont="1" applyFill="1" applyBorder="1" applyAlignment="1">
      <alignment horizontal="center" vertical="center"/>
    </xf>
    <xf numFmtId="0" fontId="40" fillId="39" borderId="15" xfId="39" applyFont="1" applyFill="1" applyBorder="1" applyAlignment="1">
      <alignment horizontal="center" vertical="center"/>
    </xf>
    <xf numFmtId="0" fontId="40" fillId="39" borderId="20" xfId="39" applyFont="1" applyFill="1" applyBorder="1" applyAlignment="1">
      <alignment horizontal="center" vertical="center"/>
    </xf>
    <xf numFmtId="0" fontId="40" fillId="39" borderId="21" xfId="39" applyFont="1" applyFill="1" applyBorder="1" applyAlignment="1">
      <alignment horizontal="center" vertical="center"/>
    </xf>
    <xf numFmtId="0" fontId="40" fillId="39" borderId="35" xfId="39" applyFont="1" applyFill="1" applyBorder="1" applyAlignment="1">
      <alignment horizontal="center" vertical="center"/>
    </xf>
    <xf numFmtId="0" fontId="40" fillId="9" borderId="29" xfId="0" applyFont="1" applyFill="1" applyBorder="1" applyAlignment="1">
      <alignment horizontal="center" vertical="center"/>
    </xf>
    <xf numFmtId="0" fontId="40" fillId="9" borderId="27" xfId="0" applyFont="1" applyFill="1" applyBorder="1" applyAlignment="1">
      <alignment horizontal="center" vertical="center"/>
    </xf>
    <xf numFmtId="0" fontId="40" fillId="9" borderId="54" xfId="0" applyFont="1" applyFill="1" applyBorder="1" applyAlignment="1">
      <alignment horizontal="center" vertical="center"/>
    </xf>
    <xf numFmtId="0" fontId="21" fillId="0" borderId="2" xfId="38" applyFont="1" applyBorder="1" applyAlignment="1">
      <alignment horizontal="center"/>
    </xf>
    <xf numFmtId="0" fontId="21" fillId="0" borderId="0" xfId="38" applyFont="1" applyAlignment="1">
      <alignment horizontal="center"/>
    </xf>
    <xf numFmtId="0" fontId="25" fillId="11" borderId="59" xfId="38" applyFont="1" applyFill="1" applyBorder="1" applyAlignment="1">
      <alignment horizontal="center" vertical="center" wrapText="1"/>
    </xf>
    <xf numFmtId="0" fontId="25" fillId="11" borderId="60" xfId="38" applyFont="1" applyFill="1" applyBorder="1" applyAlignment="1">
      <alignment horizontal="center" vertical="center" wrapText="1"/>
    </xf>
    <xf numFmtId="0" fontId="25" fillId="11" borderId="61" xfId="38" applyFont="1" applyFill="1" applyBorder="1" applyAlignment="1">
      <alignment horizontal="center" vertical="center" wrapText="1"/>
    </xf>
    <xf numFmtId="0" fontId="103" fillId="16" borderId="28" xfId="38" applyFont="1" applyFill="1" applyBorder="1" applyAlignment="1">
      <alignment horizontal="center" vertical="center" wrapText="1"/>
    </xf>
    <xf numFmtId="0" fontId="103" fillId="16" borderId="10" xfId="38" applyFont="1" applyFill="1" applyBorder="1" applyAlignment="1">
      <alignment horizontal="center" vertical="center" wrapText="1"/>
    </xf>
    <xf numFmtId="0" fontId="103" fillId="16" borderId="30" xfId="38" applyFont="1" applyFill="1" applyBorder="1" applyAlignment="1">
      <alignment horizontal="center" vertical="center" wrapText="1"/>
    </xf>
    <xf numFmtId="0" fontId="103" fillId="16" borderId="58" xfId="38" applyFont="1" applyFill="1" applyBorder="1" applyAlignment="1">
      <alignment horizontal="center" vertical="center" wrapText="1"/>
    </xf>
    <xf numFmtId="0" fontId="53" fillId="9" borderId="40" xfId="38" applyFont="1" applyFill="1" applyBorder="1" applyAlignment="1">
      <alignment horizontal="center" vertical="center"/>
    </xf>
    <xf numFmtId="0" fontId="53" fillId="9" borderId="14" xfId="38" applyFont="1" applyFill="1" applyBorder="1" applyAlignment="1">
      <alignment horizontal="center" vertical="center"/>
    </xf>
    <xf numFmtId="0" fontId="53" fillId="9" borderId="44" xfId="38" applyFont="1" applyFill="1" applyBorder="1" applyAlignment="1">
      <alignment horizontal="center" vertical="center"/>
    </xf>
    <xf numFmtId="0" fontId="53" fillId="9" borderId="32" xfId="38" applyFont="1" applyFill="1" applyBorder="1" applyAlignment="1">
      <alignment horizontal="center" vertical="center"/>
    </xf>
    <xf numFmtId="0" fontId="21" fillId="3" borderId="57" xfId="38" applyFont="1" applyFill="1" applyBorder="1" applyAlignment="1">
      <alignment horizontal="center"/>
    </xf>
    <xf numFmtId="0" fontId="21" fillId="3" borderId="64" xfId="38" applyFont="1" applyFill="1" applyBorder="1" applyAlignment="1">
      <alignment horizontal="center"/>
    </xf>
    <xf numFmtId="0" fontId="21" fillId="3" borderId="66" xfId="38" applyFont="1" applyFill="1" applyBorder="1" applyAlignment="1">
      <alignment horizontal="center"/>
    </xf>
    <xf numFmtId="0" fontId="27" fillId="16" borderId="28" xfId="38" applyFont="1" applyFill="1" applyBorder="1" applyAlignment="1">
      <alignment horizontal="center" vertical="center" wrapText="1"/>
    </xf>
    <xf numFmtId="0" fontId="27" fillId="16" borderId="32" xfId="38" applyFont="1" applyFill="1" applyBorder="1" applyAlignment="1">
      <alignment horizontal="center" vertical="center" wrapText="1"/>
    </xf>
    <xf numFmtId="0" fontId="27" fillId="16" borderId="30" xfId="38" applyFont="1" applyFill="1" applyBorder="1" applyAlignment="1">
      <alignment horizontal="center" vertical="center" wrapText="1"/>
    </xf>
    <xf numFmtId="0" fontId="27" fillId="16" borderId="34" xfId="38" applyFont="1" applyFill="1" applyBorder="1" applyAlignment="1">
      <alignment horizontal="center" vertical="center" wrapText="1"/>
    </xf>
    <xf numFmtId="49" fontId="31" fillId="0" borderId="44" xfId="38" applyNumberFormat="1" applyFont="1" applyBorder="1" applyAlignment="1">
      <alignment horizontal="center" vertical="center" wrapText="1"/>
    </xf>
    <xf numFmtId="49" fontId="31" fillId="0" borderId="32" xfId="38" applyNumberFormat="1" applyFont="1" applyBorder="1" applyAlignment="1">
      <alignment horizontal="center" vertical="center" wrapText="1"/>
    </xf>
    <xf numFmtId="49" fontId="31" fillId="0" borderId="43" xfId="38" applyNumberFormat="1" applyFont="1" applyBorder="1" applyAlignment="1">
      <alignment horizontal="center" vertical="center" wrapText="1"/>
    </xf>
    <xf numFmtId="49" fontId="31" fillId="0" borderId="28" xfId="38" applyNumberFormat="1" applyFont="1" applyBorder="1" applyAlignment="1">
      <alignment horizontal="center" vertical="center" wrapText="1"/>
    </xf>
    <xf numFmtId="49" fontId="31" fillId="0" borderId="40" xfId="38" applyNumberFormat="1" applyFont="1" applyBorder="1" applyAlignment="1">
      <alignment horizontal="center" vertical="center" wrapText="1"/>
    </xf>
    <xf numFmtId="49" fontId="31" fillId="0" borderId="14" xfId="38" applyNumberFormat="1" applyFont="1" applyBorder="1" applyAlignment="1">
      <alignment horizontal="center" vertical="center" wrapText="1"/>
    </xf>
    <xf numFmtId="3" fontId="27" fillId="0" borderId="28" xfId="3" applyNumberFormat="1" applyFont="1" applyBorder="1" applyAlignment="1">
      <alignment horizontal="center" vertical="center"/>
    </xf>
    <xf numFmtId="3" fontId="27" fillId="0" borderId="14" xfId="3" applyNumberFormat="1" applyFont="1" applyBorder="1" applyAlignment="1">
      <alignment horizontal="center" vertical="center"/>
    </xf>
    <xf numFmtId="3" fontId="27" fillId="0" borderId="30" xfId="3" applyNumberFormat="1" applyFont="1" applyBorder="1" applyAlignment="1">
      <alignment horizontal="center" vertical="center"/>
    </xf>
    <xf numFmtId="3" fontId="27" fillId="0" borderId="31" xfId="3" applyNumberFormat="1" applyFont="1" applyBorder="1" applyAlignment="1">
      <alignment horizontal="center" vertical="center"/>
    </xf>
    <xf numFmtId="0" fontId="33" fillId="6" borderId="7" xfId="0" applyFont="1" applyFill="1" applyBorder="1" applyAlignment="1">
      <alignment horizontal="left" vertical="center"/>
    </xf>
    <xf numFmtId="0" fontId="33" fillId="6" borderId="18" xfId="0" applyFont="1" applyFill="1" applyBorder="1" applyAlignment="1">
      <alignment horizontal="left" vertical="center"/>
    </xf>
    <xf numFmtId="0" fontId="33" fillId="6" borderId="8" xfId="0" applyFont="1" applyFill="1" applyBorder="1" applyAlignment="1">
      <alignment horizontal="left" vertical="center"/>
    </xf>
    <xf numFmtId="0" fontId="33" fillId="6" borderId="15" xfId="0" applyFont="1" applyFill="1" applyBorder="1" applyAlignment="1">
      <alignment horizontal="left" vertical="center"/>
    </xf>
    <xf numFmtId="49" fontId="31" fillId="0" borderId="40" xfId="0" applyNumberFormat="1" applyFont="1" applyBorder="1" applyAlignment="1">
      <alignment horizontal="left" vertical="center" wrapText="1"/>
    </xf>
    <xf numFmtId="49" fontId="31" fillId="0" borderId="14" xfId="0" applyNumberFormat="1" applyFont="1" applyBorder="1" applyAlignment="1">
      <alignment horizontal="left" vertical="center" wrapText="1"/>
    </xf>
    <xf numFmtId="49" fontId="31" fillId="0" borderId="33" xfId="0" applyNumberFormat="1" applyFont="1" applyBorder="1" applyAlignment="1">
      <alignment horizontal="center" vertical="center" wrapText="1"/>
    </xf>
    <xf numFmtId="49" fontId="31" fillId="0" borderId="24" xfId="0" applyNumberFormat="1" applyFont="1" applyBorder="1" applyAlignment="1">
      <alignment horizontal="center" vertical="center" wrapText="1"/>
    </xf>
    <xf numFmtId="0" fontId="20" fillId="7" borderId="28" xfId="3" applyFill="1" applyBorder="1" applyAlignment="1">
      <alignment horizontal="center" vertical="center"/>
    </xf>
    <xf numFmtId="0" fontId="20" fillId="7" borderId="14" xfId="3" applyFill="1" applyBorder="1" applyAlignment="1">
      <alignment horizontal="center" vertical="center"/>
    </xf>
    <xf numFmtId="49" fontId="31" fillId="0" borderId="13" xfId="0" applyNumberFormat="1" applyFont="1" applyBorder="1" applyAlignment="1">
      <alignment horizontal="left" vertical="center" wrapText="1"/>
    </xf>
    <xf numFmtId="49" fontId="31" fillId="0" borderId="19" xfId="0" applyNumberFormat="1" applyFont="1" applyBorder="1" applyAlignment="1">
      <alignment horizontal="left" vertical="center" wrapText="1"/>
    </xf>
    <xf numFmtId="49" fontId="31" fillId="0" borderId="26" xfId="0" applyNumberFormat="1" applyFont="1" applyBorder="1" applyAlignment="1">
      <alignment horizontal="left" vertical="center" wrapText="1"/>
    </xf>
    <xf numFmtId="49" fontId="31" fillId="0" borderId="27" xfId="0" applyNumberFormat="1" applyFont="1" applyBorder="1" applyAlignment="1">
      <alignment horizontal="left" vertical="center" wrapText="1"/>
    </xf>
    <xf numFmtId="0" fontId="33" fillId="6" borderId="12" xfId="0" applyFont="1" applyFill="1" applyBorder="1" applyAlignment="1">
      <alignment horizontal="center"/>
    </xf>
    <xf numFmtId="0" fontId="33" fillId="6" borderId="11" xfId="0" applyFont="1" applyFill="1" applyBorder="1" applyAlignment="1">
      <alignment horizontal="center"/>
    </xf>
    <xf numFmtId="0" fontId="21" fillId="3" borderId="2" xfId="0" applyFont="1" applyFill="1" applyBorder="1" applyAlignment="1">
      <alignment horizontal="center" vertical="center"/>
    </xf>
    <xf numFmtId="0" fontId="21" fillId="3" borderId="0" xfId="0" applyFont="1" applyFill="1" applyAlignment="1">
      <alignment horizontal="center" vertical="center"/>
    </xf>
    <xf numFmtId="49" fontId="31" fillId="0" borderId="12" xfId="0" applyNumberFormat="1" applyFont="1" applyBorder="1" applyAlignment="1">
      <alignment horizontal="center" vertical="center" wrapText="1"/>
    </xf>
    <xf numFmtId="49" fontId="31" fillId="0" borderId="11" xfId="0" applyNumberFormat="1" applyFont="1" applyBorder="1" applyAlignment="1">
      <alignment horizontal="center" vertical="center" wrapText="1"/>
    </xf>
    <xf numFmtId="49" fontId="31" fillId="0" borderId="19" xfId="0" applyNumberFormat="1" applyFont="1" applyBorder="1" applyAlignment="1">
      <alignment horizontal="center" vertical="center" wrapText="1"/>
    </xf>
    <xf numFmtId="49" fontId="31" fillId="0" borderId="7" xfId="0" applyNumberFormat="1" applyFont="1" applyBorder="1" applyAlignment="1">
      <alignment horizontal="left" vertical="center" wrapText="1"/>
    </xf>
    <xf numFmtId="49" fontId="31" fillId="0" borderId="18" xfId="0" applyNumberFormat="1" applyFont="1" applyBorder="1" applyAlignment="1">
      <alignment horizontal="left" vertical="center" wrapText="1"/>
    </xf>
    <xf numFmtId="49" fontId="31" fillId="0" borderId="8" xfId="0" applyNumberFormat="1" applyFont="1" applyBorder="1" applyAlignment="1">
      <alignment horizontal="left" vertical="center" wrapText="1"/>
    </xf>
    <xf numFmtId="49" fontId="31" fillId="0" borderId="15" xfId="0" applyNumberFormat="1" applyFont="1" applyBorder="1" applyAlignment="1">
      <alignment horizontal="left" vertical="center" wrapText="1"/>
    </xf>
    <xf numFmtId="0" fontId="20" fillId="7" borderId="33" xfId="3" applyFill="1" applyBorder="1" applyAlignment="1">
      <alignment horizontal="center" vertical="center"/>
    </xf>
    <xf numFmtId="0" fontId="20" fillId="7" borderId="24" xfId="3" applyFill="1" applyBorder="1" applyAlignment="1">
      <alignment horizontal="center" vertical="center"/>
    </xf>
    <xf numFmtId="49" fontId="31" fillId="0" borderId="11" xfId="0" applyNumberFormat="1" applyFont="1" applyBorder="1" applyAlignment="1">
      <alignment horizontal="left" vertical="center" wrapText="1"/>
    </xf>
    <xf numFmtId="49" fontId="31" fillId="0" borderId="13" xfId="0" applyNumberFormat="1" applyFont="1" applyBorder="1" applyAlignment="1">
      <alignment horizontal="left" vertical="center"/>
    </xf>
    <xf numFmtId="49" fontId="31" fillId="0" borderId="11" xfId="0" applyNumberFormat="1" applyFont="1" applyBorder="1" applyAlignment="1">
      <alignment horizontal="left" vertical="center"/>
    </xf>
    <xf numFmtId="49" fontId="31" fillId="0" borderId="23" xfId="0" applyNumberFormat="1" applyFont="1" applyBorder="1" applyAlignment="1">
      <alignment horizontal="left" vertical="center" wrapText="1"/>
    </xf>
    <xf numFmtId="49" fontId="31" fillId="0" borderId="24" xfId="0" applyNumberFormat="1" applyFont="1" applyBorder="1" applyAlignment="1">
      <alignment horizontal="left" vertical="center" wrapText="1"/>
    </xf>
    <xf numFmtId="0" fontId="28" fillId="0" borderId="40" xfId="3" applyFont="1" applyBorder="1" applyAlignment="1">
      <alignment horizontal="center" vertical="center"/>
    </xf>
    <xf numFmtId="0" fontId="28" fillId="0" borderId="14" xfId="3" applyFont="1" applyBorder="1" applyAlignment="1">
      <alignment horizontal="center" vertical="center"/>
    </xf>
    <xf numFmtId="0" fontId="20" fillId="6" borderId="12" xfId="3" applyFill="1" applyBorder="1" applyAlignment="1">
      <alignment horizontal="center" vertical="center"/>
    </xf>
    <xf numFmtId="0" fontId="20" fillId="6" borderId="11" xfId="3" applyFill="1" applyBorder="1" applyAlignment="1">
      <alignment horizontal="center" vertical="center"/>
    </xf>
    <xf numFmtId="0" fontId="30" fillId="0" borderId="12" xfId="0" applyFont="1" applyBorder="1" applyAlignment="1">
      <alignment horizontal="center" vertical="center" wrapText="1"/>
    </xf>
    <xf numFmtId="0" fontId="30" fillId="0" borderId="11" xfId="0" applyFont="1" applyBorder="1" applyAlignment="1">
      <alignment horizontal="center" vertical="center" wrapText="1"/>
    </xf>
    <xf numFmtId="0" fontId="21" fillId="0" borderId="14" xfId="0" applyFont="1" applyBorder="1" applyAlignment="1">
      <alignment horizontal="center"/>
    </xf>
    <xf numFmtId="0" fontId="28" fillId="0" borderId="7" xfId="3" applyFont="1" applyBorder="1" applyAlignment="1">
      <alignment horizontal="center" vertical="center"/>
    </xf>
    <xf numFmtId="0" fontId="28" fillId="0" borderId="18" xfId="3" applyFont="1" applyBorder="1" applyAlignment="1">
      <alignment horizontal="center" vertical="center"/>
    </xf>
    <xf numFmtId="0" fontId="28" fillId="0" borderId="41" xfId="3" applyFont="1" applyBorder="1" applyAlignment="1">
      <alignment horizontal="center" vertical="center"/>
    </xf>
    <xf numFmtId="0" fontId="28" fillId="0" borderId="1" xfId="3" applyFont="1" applyBorder="1" applyAlignment="1">
      <alignment horizontal="center" vertical="center"/>
    </xf>
    <xf numFmtId="0" fontId="28" fillId="0" borderId="8" xfId="3" applyFont="1" applyBorder="1" applyAlignment="1">
      <alignment horizontal="center" vertical="center"/>
    </xf>
    <xf numFmtId="0" fontId="28" fillId="0" borderId="15" xfId="3" applyFont="1" applyBorder="1" applyAlignment="1">
      <alignment horizontal="center" vertical="center"/>
    </xf>
    <xf numFmtId="0" fontId="29" fillId="0" borderId="10" xfId="3" applyFont="1" applyBorder="1" applyAlignment="1">
      <alignment horizontal="center" vertical="center"/>
    </xf>
    <xf numFmtId="0" fontId="29" fillId="0" borderId="9" xfId="3" applyFont="1" applyBorder="1" applyAlignment="1">
      <alignment horizontal="center" vertical="center"/>
    </xf>
    <xf numFmtId="0" fontId="29" fillId="0" borderId="17" xfId="3" applyFont="1" applyBorder="1" applyAlignment="1">
      <alignment horizontal="center" vertical="center"/>
    </xf>
    <xf numFmtId="0" fontId="44" fillId="6" borderId="14" xfId="0" applyFont="1" applyFill="1" applyBorder="1" applyAlignment="1">
      <alignment horizontal="left" vertical="center" wrapText="1"/>
    </xf>
    <xf numFmtId="0" fontId="45" fillId="6" borderId="14" xfId="0" applyFont="1" applyFill="1" applyBorder="1" applyAlignment="1">
      <alignment horizontal="left" vertical="center" wrapText="1"/>
    </xf>
    <xf numFmtId="0" fontId="25" fillId="12" borderId="0" xfId="0" applyFont="1" applyFill="1" applyAlignment="1">
      <alignment horizontal="center" vertical="center" wrapText="1"/>
    </xf>
    <xf numFmtId="0" fontId="22" fillId="6" borderId="14" xfId="0" applyFont="1" applyFill="1" applyBorder="1" applyAlignment="1">
      <alignment horizontal="center" vertical="center" wrapText="1"/>
    </xf>
    <xf numFmtId="0" fontId="21" fillId="3" borderId="0" xfId="0" applyFont="1" applyFill="1" applyAlignment="1">
      <alignment horizontal="center"/>
    </xf>
    <xf numFmtId="0" fontId="28" fillId="0" borderId="13" xfId="3" applyFont="1" applyBorder="1" applyAlignment="1">
      <alignment horizontal="center" vertical="center"/>
    </xf>
    <xf numFmtId="0" fontId="28" fillId="0" borderId="11" xfId="3" applyFont="1" applyBorder="1" applyAlignment="1">
      <alignment horizontal="center" vertical="center"/>
    </xf>
    <xf numFmtId="0" fontId="21" fillId="0" borderId="2" xfId="0" applyFont="1" applyBorder="1" applyAlignment="1">
      <alignment horizontal="left"/>
    </xf>
    <xf numFmtId="0" fontId="21" fillId="0" borderId="0" xfId="0" applyFont="1" applyAlignment="1">
      <alignment horizontal="left"/>
    </xf>
    <xf numFmtId="0" fontId="65" fillId="0" borderId="0" xfId="0" applyFont="1" applyAlignment="1">
      <alignment horizontal="left"/>
    </xf>
    <xf numFmtId="0" fontId="25" fillId="11" borderId="0" xfId="0" applyFont="1" applyFill="1" applyAlignment="1">
      <alignment horizontal="center" vertical="center" wrapText="1"/>
    </xf>
    <xf numFmtId="3" fontId="27" fillId="0" borderId="36" xfId="3" applyNumberFormat="1" applyFont="1" applyBorder="1" applyAlignment="1">
      <alignment horizontal="center" vertical="center"/>
    </xf>
    <xf numFmtId="3" fontId="27" fillId="0" borderId="16" xfId="3" applyNumberFormat="1" applyFont="1" applyBorder="1" applyAlignment="1">
      <alignment horizontal="center" vertical="center"/>
    </xf>
    <xf numFmtId="3" fontId="27" fillId="0" borderId="38" xfId="3" applyNumberFormat="1" applyFont="1" applyBorder="1" applyAlignment="1">
      <alignment horizontal="center" vertical="center"/>
    </xf>
    <xf numFmtId="3" fontId="27" fillId="0" borderId="39" xfId="3" applyNumberFormat="1" applyFont="1" applyBorder="1" applyAlignment="1">
      <alignment horizontal="center" vertical="center"/>
    </xf>
    <xf numFmtId="0" fontId="28" fillId="0" borderId="23" xfId="3" applyFont="1" applyBorder="1" applyAlignment="1">
      <alignment horizontal="center" vertical="center"/>
    </xf>
    <xf numFmtId="0" fontId="28" fillId="0" borderId="42" xfId="3" applyFont="1" applyBorder="1" applyAlignment="1">
      <alignment horizontal="center" vertical="center"/>
    </xf>
    <xf numFmtId="49" fontId="31" fillId="0" borderId="57" xfId="0" applyNumberFormat="1" applyFont="1" applyBorder="1" applyAlignment="1">
      <alignment horizontal="left" vertical="center" wrapText="1"/>
    </xf>
    <xf numFmtId="49" fontId="31" fillId="0" borderId="64" xfId="0" applyNumberFormat="1" applyFont="1" applyBorder="1" applyAlignment="1">
      <alignment horizontal="left" vertical="center" wrapText="1"/>
    </xf>
    <xf numFmtId="0" fontId="20" fillId="7" borderId="51" xfId="3" applyFill="1" applyBorder="1" applyAlignment="1">
      <alignment horizontal="center" vertical="center"/>
    </xf>
    <xf numFmtId="0" fontId="20" fillId="7" borderId="64" xfId="3" applyFill="1" applyBorder="1" applyAlignment="1">
      <alignment horizontal="center" vertical="center"/>
    </xf>
    <xf numFmtId="0" fontId="85" fillId="0" borderId="12" xfId="1" applyFont="1" applyBorder="1" applyAlignment="1">
      <alignment horizontal="center" vertical="center"/>
    </xf>
    <xf numFmtId="0" fontId="85" fillId="0" borderId="19" xfId="1" applyFont="1" applyBorder="1" applyAlignment="1">
      <alignment horizontal="center" vertical="center"/>
    </xf>
    <xf numFmtId="0" fontId="85" fillId="0" borderId="11" xfId="1" applyFont="1" applyBorder="1" applyAlignment="1">
      <alignment horizontal="center" vertical="center"/>
    </xf>
    <xf numFmtId="3" fontId="0" fillId="0" borderId="14" xfId="0" applyNumberFormat="1" applyBorder="1" applyAlignment="1">
      <alignment horizontal="center" vertical="center" wrapText="1"/>
    </xf>
    <xf numFmtId="3" fontId="0" fillId="0" borderId="28" xfId="0" applyNumberFormat="1" applyBorder="1" applyAlignment="1">
      <alignment horizontal="center" vertical="center" wrapText="1"/>
    </xf>
    <xf numFmtId="3" fontId="0" fillId="0" borderId="12" xfId="0" applyNumberFormat="1" applyBorder="1" applyAlignment="1">
      <alignment horizontal="center" vertical="center" wrapText="1"/>
    </xf>
    <xf numFmtId="3" fontId="0" fillId="0" borderId="45" xfId="0" applyNumberFormat="1" applyBorder="1" applyAlignment="1">
      <alignment horizontal="center" vertical="center" wrapText="1"/>
    </xf>
    <xf numFmtId="3" fontId="0" fillId="0" borderId="33" xfId="0" applyNumberFormat="1" applyBorder="1" applyAlignment="1">
      <alignment horizontal="center" vertical="center" wrapText="1"/>
    </xf>
    <xf numFmtId="3" fontId="0" fillId="0" borderId="25" xfId="0" applyNumberFormat="1" applyBorder="1" applyAlignment="1">
      <alignment horizontal="center" vertical="center" wrapText="1"/>
    </xf>
    <xf numFmtId="3" fontId="0" fillId="0" borderId="29" xfId="0" applyNumberFormat="1" applyBorder="1" applyAlignment="1">
      <alignment horizontal="center" vertical="center" wrapText="1"/>
    </xf>
    <xf numFmtId="3" fontId="0" fillId="0" borderId="55" xfId="0" applyNumberFormat="1" applyBorder="1" applyAlignment="1">
      <alignment horizontal="center" vertical="center" wrapText="1"/>
    </xf>
    <xf numFmtId="0" fontId="21" fillId="3" borderId="9" xfId="0" applyFont="1" applyFill="1" applyBorder="1" applyAlignment="1">
      <alignment horizontal="center" vertical="center"/>
    </xf>
    <xf numFmtId="49" fontId="31" fillId="0" borderId="43" xfId="0" applyNumberFormat="1" applyFont="1" applyBorder="1" applyAlignment="1">
      <alignment horizontal="left" vertical="center" wrapText="1"/>
    </xf>
    <xf numFmtId="49" fontId="31" fillId="0" borderId="28" xfId="0" applyNumberFormat="1" applyFont="1" applyBorder="1" applyAlignment="1">
      <alignment horizontal="left" vertical="center" wrapText="1"/>
    </xf>
    <xf numFmtId="3" fontId="0" fillId="0" borderId="24" xfId="0" applyNumberFormat="1" applyBorder="1" applyAlignment="1">
      <alignment horizontal="center" vertical="center" wrapText="1"/>
    </xf>
    <xf numFmtId="3" fontId="0" fillId="0" borderId="19" xfId="0" applyNumberFormat="1" applyBorder="1" applyAlignment="1">
      <alignment horizontal="center" vertical="center" wrapText="1"/>
    </xf>
    <xf numFmtId="0" fontId="47" fillId="6" borderId="0" xfId="0" applyFont="1" applyFill="1" applyAlignment="1">
      <alignment horizontal="center" vertical="center"/>
    </xf>
    <xf numFmtId="49" fontId="83" fillId="0" borderId="13" xfId="0" applyNumberFormat="1" applyFont="1" applyBorder="1" applyAlignment="1">
      <alignment horizontal="center" vertical="center" wrapText="1"/>
    </xf>
    <xf numFmtId="49" fontId="83" fillId="0" borderId="11" xfId="0" applyNumberFormat="1" applyFont="1" applyBorder="1" applyAlignment="1">
      <alignment horizontal="center" vertical="center" wrapText="1"/>
    </xf>
    <xf numFmtId="49" fontId="83" fillId="0" borderId="23" xfId="0" applyNumberFormat="1" applyFont="1" applyBorder="1" applyAlignment="1">
      <alignment horizontal="center" vertical="center"/>
    </xf>
    <xf numFmtId="49" fontId="83" fillId="0" borderId="42" xfId="0" applyNumberFormat="1" applyFont="1" applyBorder="1" applyAlignment="1">
      <alignment horizontal="center" vertical="center"/>
    </xf>
    <xf numFmtId="3" fontId="27" fillId="0" borderId="22" xfId="3" applyNumberFormat="1" applyFont="1" applyBorder="1" applyAlignment="1">
      <alignment horizontal="center" vertical="center"/>
    </xf>
    <xf numFmtId="3" fontId="27" fillId="0" borderId="37" xfId="3" applyNumberFormat="1" applyFont="1" applyBorder="1" applyAlignment="1">
      <alignment horizontal="center" vertical="center"/>
    </xf>
    <xf numFmtId="3" fontId="27" fillId="0" borderId="21" xfId="3" applyNumberFormat="1" applyFont="1" applyBorder="1" applyAlignment="1">
      <alignment horizontal="center" vertical="center"/>
    </xf>
    <xf numFmtId="3" fontId="27" fillId="0" borderId="3" xfId="3" applyNumberFormat="1" applyFont="1" applyBorder="1" applyAlignment="1">
      <alignment horizontal="center" vertical="center"/>
    </xf>
    <xf numFmtId="0" fontId="21" fillId="0" borderId="4" xfId="0" applyFont="1" applyBorder="1" applyAlignment="1">
      <alignment horizontal="center"/>
    </xf>
    <xf numFmtId="0" fontId="21" fillId="0" borderId="6" xfId="0" applyFont="1" applyBorder="1" applyAlignment="1">
      <alignment horizontal="center"/>
    </xf>
    <xf numFmtId="0" fontId="21" fillId="0" borderId="18" xfId="0" applyFont="1" applyBorder="1" applyAlignment="1">
      <alignment horizontal="center"/>
    </xf>
    <xf numFmtId="0" fontId="21" fillId="0" borderId="2" xfId="0" applyFont="1" applyBorder="1" applyAlignment="1">
      <alignment horizontal="center"/>
    </xf>
    <xf numFmtId="0" fontId="21" fillId="0" borderId="0" xfId="0" applyFont="1" applyAlignment="1">
      <alignment horizontal="center"/>
    </xf>
    <xf numFmtId="0" fontId="21" fillId="0" borderId="1" xfId="0" applyFont="1" applyBorder="1" applyAlignment="1">
      <alignment horizontal="center"/>
    </xf>
    <xf numFmtId="0" fontId="23" fillId="9" borderId="14" xfId="0" applyFont="1" applyFill="1" applyBorder="1" applyAlignment="1">
      <alignment horizontal="left" vertical="center" wrapText="1"/>
    </xf>
    <xf numFmtId="0" fontId="22" fillId="6" borderId="14" xfId="0" applyFont="1" applyFill="1" applyBorder="1" applyAlignment="1">
      <alignment horizontal="center" vertical="center"/>
    </xf>
    <xf numFmtId="0" fontId="24" fillId="9" borderId="14" xfId="0" applyFont="1" applyFill="1" applyBorder="1" applyAlignment="1">
      <alignment horizontal="left" vertical="center" wrapText="1"/>
    </xf>
    <xf numFmtId="0" fontId="58" fillId="11" borderId="0" xfId="0" applyFont="1" applyFill="1" applyAlignment="1">
      <alignment horizontal="center" vertical="center" wrapText="1"/>
    </xf>
    <xf numFmtId="0" fontId="58" fillId="12" borderId="0" xfId="0" applyFont="1" applyFill="1" applyAlignment="1">
      <alignment horizontal="center" vertical="center" wrapText="1"/>
    </xf>
    <xf numFmtId="49" fontId="83" fillId="0" borderId="13" xfId="0" applyNumberFormat="1" applyFont="1" applyBorder="1" applyAlignment="1">
      <alignment horizontal="center" vertical="center"/>
    </xf>
    <xf numFmtId="49" fontId="83" fillId="0" borderId="11" xfId="0" applyNumberFormat="1" applyFont="1" applyBorder="1" applyAlignment="1">
      <alignment horizontal="center" vertical="center"/>
    </xf>
    <xf numFmtId="0" fontId="47" fillId="6" borderId="0" xfId="0" applyFont="1" applyFill="1" applyAlignment="1">
      <alignment horizontal="left" vertical="center"/>
    </xf>
    <xf numFmtId="3" fontId="93" fillId="0" borderId="36" xfId="3" applyNumberFormat="1" applyFont="1" applyBorder="1" applyAlignment="1">
      <alignment horizontal="center" vertical="center"/>
    </xf>
    <xf numFmtId="3" fontId="78" fillId="0" borderId="12" xfId="0" applyNumberFormat="1" applyFont="1" applyBorder="1" applyAlignment="1">
      <alignment horizontal="center" vertical="center" shrinkToFit="1"/>
    </xf>
    <xf numFmtId="3" fontId="78" fillId="0" borderId="45" xfId="0" applyNumberFormat="1" applyFont="1" applyBorder="1" applyAlignment="1">
      <alignment horizontal="center" vertical="center" shrinkToFit="1"/>
    </xf>
    <xf numFmtId="0" fontId="26" fillId="6" borderId="0" xfId="0" applyFont="1" applyFill="1" applyAlignment="1">
      <alignment horizontal="center" vertical="center"/>
    </xf>
    <xf numFmtId="0" fontId="26" fillId="6" borderId="0" xfId="0" applyFont="1" applyFill="1" applyAlignment="1">
      <alignment horizontal="center"/>
    </xf>
    <xf numFmtId="0" fontId="60" fillId="5" borderId="2" xfId="3" applyFont="1" applyFill="1" applyBorder="1" applyAlignment="1">
      <alignment horizontal="center" vertical="center"/>
    </xf>
    <xf numFmtId="3" fontId="16" fillId="0" borderId="62" xfId="0" applyNumberFormat="1" applyFont="1" applyBorder="1" applyAlignment="1">
      <alignment horizontal="center" vertical="center" wrapText="1"/>
    </xf>
    <xf numFmtId="3" fontId="16" fillId="0" borderId="61" xfId="0" applyNumberFormat="1" applyFont="1" applyBorder="1" applyAlignment="1">
      <alignment horizontal="center" vertical="center" wrapText="1"/>
    </xf>
    <xf numFmtId="0" fontId="21" fillId="3" borderId="17" xfId="0" applyFont="1" applyFill="1" applyBorder="1" applyAlignment="1">
      <alignment horizontal="center" vertical="center"/>
    </xf>
    <xf numFmtId="3" fontId="78" fillId="0" borderId="12" xfId="3" applyNumberFormat="1" applyFont="1" applyBorder="1" applyAlignment="1">
      <alignment horizontal="center" vertical="center"/>
    </xf>
    <xf numFmtId="3" fontId="78" fillId="0" borderId="45" xfId="3" applyNumberFormat="1" applyFont="1" applyBorder="1" applyAlignment="1">
      <alignment horizontal="center" vertical="center"/>
    </xf>
    <xf numFmtId="3" fontId="78" fillId="0" borderId="33" xfId="3" applyNumberFormat="1" applyFont="1" applyBorder="1" applyAlignment="1">
      <alignment horizontal="center" vertical="center"/>
    </xf>
    <xf numFmtId="3" fontId="78" fillId="0" borderId="25" xfId="3" applyNumberFormat="1" applyFont="1" applyBorder="1" applyAlignment="1">
      <alignment horizontal="center" vertical="center"/>
    </xf>
    <xf numFmtId="3" fontId="48" fillId="0" borderId="12" xfId="0" applyNumberFormat="1" applyFont="1" applyBorder="1" applyAlignment="1">
      <alignment horizontal="center" vertical="center" shrinkToFit="1"/>
    </xf>
    <xf numFmtId="3" fontId="48" fillId="0" borderId="19" xfId="0" applyNumberFormat="1" applyFont="1" applyBorder="1" applyAlignment="1">
      <alignment horizontal="center" vertical="center" shrinkToFit="1"/>
    </xf>
    <xf numFmtId="3" fontId="48" fillId="0" borderId="33" xfId="0" applyNumberFormat="1" applyFont="1" applyBorder="1" applyAlignment="1">
      <alignment horizontal="center" vertical="center" shrinkToFit="1"/>
    </xf>
    <xf numFmtId="3" fontId="48" fillId="0" borderId="24" xfId="0" applyNumberFormat="1" applyFont="1" applyBorder="1" applyAlignment="1">
      <alignment horizontal="center" vertical="center" shrinkToFit="1"/>
    </xf>
    <xf numFmtId="49" fontId="31" fillId="0" borderId="44" xfId="0" applyNumberFormat="1" applyFont="1" applyBorder="1" applyAlignment="1">
      <alignment horizontal="left" vertical="center" wrapText="1"/>
    </xf>
    <xf numFmtId="49" fontId="31" fillId="0" borderId="32" xfId="0" applyNumberFormat="1" applyFont="1" applyBorder="1" applyAlignment="1">
      <alignment horizontal="left" vertical="center" wrapText="1"/>
    </xf>
    <xf numFmtId="0" fontId="20" fillId="7" borderId="32" xfId="3" applyFill="1" applyBorder="1" applyAlignment="1">
      <alignment horizontal="center" vertical="center"/>
    </xf>
    <xf numFmtId="3" fontId="0" fillId="0" borderId="32" xfId="0" applyNumberFormat="1" applyBorder="1" applyAlignment="1">
      <alignment horizontal="center" vertical="center" wrapText="1"/>
    </xf>
    <xf numFmtId="0" fontId="20" fillId="7" borderId="62" xfId="3" applyFill="1" applyBorder="1" applyAlignment="1">
      <alignment horizontal="center" vertical="center"/>
    </xf>
    <xf numFmtId="0" fontId="20" fillId="7" borderId="60" xfId="3" applyFill="1" applyBorder="1" applyAlignment="1">
      <alignment horizontal="center" vertical="center"/>
    </xf>
    <xf numFmtId="3" fontId="16" fillId="0" borderId="32" xfId="0" applyNumberFormat="1" applyFont="1" applyBorder="1" applyAlignment="1">
      <alignment horizontal="center" vertical="center" wrapText="1"/>
    </xf>
    <xf numFmtId="0" fontId="20" fillId="7" borderId="12" xfId="3" applyFill="1" applyBorder="1" applyAlignment="1">
      <alignment horizontal="center" vertical="center"/>
    </xf>
    <xf numFmtId="0" fontId="20" fillId="7" borderId="19" xfId="3" applyFill="1" applyBorder="1" applyAlignment="1">
      <alignment horizontal="center" vertical="center"/>
    </xf>
    <xf numFmtId="0" fontId="20" fillId="7" borderId="11" xfId="3" applyFill="1" applyBorder="1" applyAlignment="1">
      <alignment horizontal="center" vertical="center"/>
    </xf>
    <xf numFmtId="0" fontId="20" fillId="7" borderId="42" xfId="3" applyFill="1" applyBorder="1" applyAlignment="1">
      <alignment horizontal="center" vertical="center"/>
    </xf>
    <xf numFmtId="0" fontId="20" fillId="7" borderId="29" xfId="3" applyFill="1" applyBorder="1" applyAlignment="1">
      <alignment horizontal="center" vertical="center"/>
    </xf>
    <xf numFmtId="0" fontId="20" fillId="7" borderId="27" xfId="3" applyFill="1" applyBorder="1" applyAlignment="1">
      <alignment horizontal="center" vertical="center"/>
    </xf>
    <xf numFmtId="0" fontId="20" fillId="7" borderId="54" xfId="3" applyFill="1" applyBorder="1" applyAlignment="1">
      <alignment horizontal="center" vertical="center"/>
    </xf>
    <xf numFmtId="0" fontId="22" fillId="0" borderId="14" xfId="0" applyFont="1" applyBorder="1" applyAlignment="1">
      <alignment horizontal="center" vertical="center" wrapText="1"/>
    </xf>
    <xf numFmtId="0" fontId="22" fillId="0" borderId="14" xfId="0" applyFont="1" applyBorder="1" applyAlignment="1">
      <alignment horizontal="center" vertical="center"/>
    </xf>
    <xf numFmtId="0" fontId="23" fillId="0" borderId="14" xfId="0" applyFont="1" applyBorder="1" applyAlignment="1">
      <alignment horizontal="left" vertical="center" wrapText="1"/>
    </xf>
    <xf numFmtId="0" fontId="44" fillId="6" borderId="14" xfId="0" applyFont="1" applyFill="1" applyBorder="1" applyAlignment="1">
      <alignment horizontal="left" vertical="center"/>
    </xf>
    <xf numFmtId="0" fontId="44" fillId="6" borderId="14" xfId="0" applyFont="1" applyFill="1" applyBorder="1" applyAlignment="1">
      <alignment horizontal="left" vertical="top" wrapText="1"/>
    </xf>
    <xf numFmtId="0" fontId="54" fillId="0" borderId="14" xfId="0" applyFont="1" applyBorder="1" applyAlignment="1">
      <alignment horizontal="left" vertical="center" wrapText="1"/>
    </xf>
    <xf numFmtId="0" fontId="28" fillId="6" borderId="47" xfId="3" applyFont="1" applyFill="1" applyBorder="1" applyAlignment="1">
      <alignment horizontal="center" vertical="center" wrapText="1"/>
    </xf>
    <xf numFmtId="0" fontId="62" fillId="6" borderId="48" xfId="3" applyFont="1" applyFill="1" applyBorder="1" applyAlignment="1">
      <alignment horizontal="center" vertical="center" wrapText="1"/>
    </xf>
    <xf numFmtId="0" fontId="62" fillId="6" borderId="49" xfId="3" applyFont="1" applyFill="1" applyBorder="1" applyAlignment="1">
      <alignment horizontal="center" vertical="center" wrapText="1"/>
    </xf>
    <xf numFmtId="0" fontId="28" fillId="6" borderId="48" xfId="3" applyFont="1" applyFill="1" applyBorder="1" applyAlignment="1">
      <alignment horizontal="center" vertical="center" wrapText="1"/>
    </xf>
    <xf numFmtId="0" fontId="28" fillId="6" borderId="50" xfId="3" applyFont="1" applyFill="1" applyBorder="1" applyAlignment="1">
      <alignment horizontal="center" vertical="center" wrapText="1"/>
    </xf>
    <xf numFmtId="0" fontId="28" fillId="0" borderId="4" xfId="3" applyFont="1" applyBorder="1" applyAlignment="1">
      <alignment horizontal="center" vertical="center"/>
    </xf>
    <xf numFmtId="0" fontId="28" fillId="0" borderId="2" xfId="3" applyFont="1" applyBorder="1" applyAlignment="1">
      <alignment horizontal="center" vertical="center"/>
    </xf>
    <xf numFmtId="0" fontId="28" fillId="0" borderId="16" xfId="3" applyFont="1" applyBorder="1" applyAlignment="1">
      <alignment horizontal="center" vertical="center"/>
    </xf>
    <xf numFmtId="0" fontId="28" fillId="0" borderId="51" xfId="3" applyFont="1" applyBorder="1" applyAlignment="1">
      <alignment horizontal="center" vertical="center"/>
    </xf>
    <xf numFmtId="0" fontId="28" fillId="0" borderId="52" xfId="3" applyFont="1" applyBorder="1" applyAlignment="1">
      <alignment horizontal="center" vertical="center"/>
    </xf>
    <xf numFmtId="0" fontId="29" fillId="0" borderId="53" xfId="3" applyFont="1" applyBorder="1" applyAlignment="1">
      <alignment horizontal="center" vertical="center"/>
    </xf>
    <xf numFmtId="0" fontId="20" fillId="0" borderId="33" xfId="3" applyBorder="1" applyAlignment="1">
      <alignment horizontal="center" vertical="center"/>
    </xf>
    <xf numFmtId="0" fontId="20" fillId="0" borderId="42" xfId="3" applyBorder="1" applyAlignment="1">
      <alignment horizontal="center" vertical="center"/>
    </xf>
    <xf numFmtId="0" fontId="30" fillId="0" borderId="13" xfId="0" applyFont="1" applyBorder="1" applyAlignment="1">
      <alignment horizontal="left" vertical="center"/>
    </xf>
    <xf numFmtId="0" fontId="30" fillId="0" borderId="11" xfId="0" applyFont="1" applyBorder="1" applyAlignment="1">
      <alignment horizontal="left" vertical="center"/>
    </xf>
    <xf numFmtId="49" fontId="31" fillId="16" borderId="7" xfId="0" applyNumberFormat="1" applyFont="1" applyFill="1" applyBorder="1" applyAlignment="1">
      <alignment horizontal="left" vertical="center" wrapText="1"/>
    </xf>
    <xf numFmtId="49" fontId="31" fillId="16" borderId="18" xfId="0" applyNumberFormat="1" applyFont="1" applyFill="1" applyBorder="1" applyAlignment="1">
      <alignment horizontal="left" vertical="center" wrapText="1"/>
    </xf>
    <xf numFmtId="49" fontId="31" fillId="16" borderId="8" xfId="0" applyNumberFormat="1" applyFont="1" applyFill="1" applyBorder="1" applyAlignment="1">
      <alignment horizontal="left" vertical="center" wrapText="1"/>
    </xf>
    <xf numFmtId="49" fontId="31" fillId="16" borderId="15" xfId="0" applyNumberFormat="1" applyFont="1" applyFill="1" applyBorder="1" applyAlignment="1">
      <alignment horizontal="left" vertical="center" wrapText="1"/>
    </xf>
    <xf numFmtId="49" fontId="31" fillId="16" borderId="12" xfId="0" applyNumberFormat="1" applyFont="1" applyFill="1" applyBorder="1" applyAlignment="1">
      <alignment horizontal="center" vertical="center" wrapText="1"/>
    </xf>
    <xf numFmtId="49" fontId="31" fillId="16" borderId="19" xfId="0" applyNumberFormat="1" applyFont="1" applyFill="1" applyBorder="1" applyAlignment="1">
      <alignment horizontal="center" vertical="center" wrapText="1"/>
    </xf>
    <xf numFmtId="0" fontId="20" fillId="0" borderId="12" xfId="3" applyBorder="1" applyAlignment="1">
      <alignment horizontal="center" vertical="center"/>
    </xf>
    <xf numFmtId="0" fontId="20" fillId="0" borderId="11" xfId="3" applyBorder="1" applyAlignment="1">
      <alignment horizontal="center" vertical="center"/>
    </xf>
    <xf numFmtId="0" fontId="20" fillId="17" borderId="12" xfId="3" applyFill="1" applyBorder="1" applyAlignment="1">
      <alignment horizontal="center" vertical="center"/>
    </xf>
    <xf numFmtId="0" fontId="20" fillId="17" borderId="11" xfId="3" applyFill="1" applyBorder="1" applyAlignment="1">
      <alignment horizontal="center" vertical="center"/>
    </xf>
    <xf numFmtId="3" fontId="28" fillId="0" borderId="14" xfId="3" applyNumberFormat="1" applyFont="1" applyBorder="1" applyAlignment="1">
      <alignment horizontal="center" vertical="center"/>
    </xf>
    <xf numFmtId="3" fontId="28" fillId="0" borderId="32" xfId="3" applyNumberFormat="1" applyFont="1" applyBorder="1" applyAlignment="1">
      <alignment horizontal="center" vertical="center"/>
    </xf>
    <xf numFmtId="3" fontId="28" fillId="0" borderId="12" xfId="0" applyNumberFormat="1" applyFont="1" applyBorder="1" applyAlignment="1">
      <alignment horizontal="center" vertical="center" wrapText="1"/>
    </xf>
    <xf numFmtId="3" fontId="28" fillId="0" borderId="11" xfId="0" applyNumberFormat="1" applyFont="1" applyBorder="1" applyAlignment="1">
      <alignment horizontal="center" vertical="center" wrapText="1"/>
    </xf>
    <xf numFmtId="3" fontId="28" fillId="0" borderId="33" xfId="0" applyNumberFormat="1" applyFont="1" applyBorder="1" applyAlignment="1">
      <alignment horizontal="center" vertical="center" wrapText="1"/>
    </xf>
    <xf numFmtId="3" fontId="28" fillId="0" borderId="42" xfId="0" applyNumberFormat="1" applyFont="1" applyBorder="1" applyAlignment="1">
      <alignment horizontal="center" vertical="center" wrapText="1"/>
    </xf>
    <xf numFmtId="3" fontId="40" fillId="0" borderId="33" xfId="0" applyNumberFormat="1" applyFont="1" applyBorder="1" applyAlignment="1">
      <alignment horizontal="center" vertical="center" wrapText="1"/>
    </xf>
    <xf numFmtId="3" fontId="40" fillId="0" borderId="24" xfId="0" applyNumberFormat="1" applyFont="1" applyBorder="1" applyAlignment="1">
      <alignment horizontal="center" vertical="center" wrapText="1"/>
    </xf>
    <xf numFmtId="3" fontId="40" fillId="0" borderId="12" xfId="0" applyNumberFormat="1" applyFont="1" applyBorder="1" applyAlignment="1">
      <alignment horizontal="center" vertical="center" wrapText="1"/>
    </xf>
    <xf numFmtId="3" fontId="40" fillId="0" borderId="19" xfId="0" applyNumberFormat="1" applyFont="1" applyBorder="1" applyAlignment="1">
      <alignment horizontal="center" vertical="center" wrapText="1"/>
    </xf>
    <xf numFmtId="3" fontId="40" fillId="0" borderId="29" xfId="0" applyNumberFormat="1" applyFont="1" applyBorder="1" applyAlignment="1">
      <alignment horizontal="center" vertical="center" wrapText="1"/>
    </xf>
    <xf numFmtId="3" fontId="40" fillId="0" borderId="27" xfId="0" applyNumberFormat="1" applyFont="1" applyBorder="1" applyAlignment="1">
      <alignment horizontal="center" vertical="center" wrapText="1"/>
    </xf>
    <xf numFmtId="0" fontId="28" fillId="0" borderId="7" xfId="3" applyFont="1" applyBorder="1" applyAlignment="1">
      <alignment horizontal="center" vertical="center" wrapText="1"/>
    </xf>
    <xf numFmtId="0" fontId="62" fillId="0" borderId="18" xfId="3" applyFont="1" applyBorder="1" applyAlignment="1">
      <alignment horizontal="center" vertical="center" wrapText="1"/>
    </xf>
    <xf numFmtId="0" fontId="62" fillId="0" borderId="41" xfId="3" applyFont="1" applyBorder="1" applyAlignment="1">
      <alignment horizontal="center" vertical="center" wrapText="1"/>
    </xf>
    <xf numFmtId="0" fontId="62" fillId="0" borderId="1" xfId="3" applyFont="1" applyBorder="1" applyAlignment="1">
      <alignment horizontal="center" vertical="center" wrapText="1"/>
    </xf>
    <xf numFmtId="0" fontId="62" fillId="0" borderId="8" xfId="3" applyFont="1" applyBorder="1" applyAlignment="1">
      <alignment horizontal="center" vertical="center" wrapText="1"/>
    </xf>
    <xf numFmtId="0" fontId="62" fillId="0" borderId="15" xfId="3" applyFont="1" applyBorder="1" applyAlignment="1">
      <alignment horizontal="center" vertical="center" wrapText="1"/>
    </xf>
    <xf numFmtId="0" fontId="28" fillId="0" borderId="23" xfId="3" applyFont="1" applyBorder="1" applyAlignment="1">
      <alignment horizontal="center" vertical="center" wrapText="1"/>
    </xf>
    <xf numFmtId="0" fontId="62" fillId="0" borderId="42" xfId="3" applyFont="1" applyBorder="1" applyAlignment="1">
      <alignment horizontal="center" vertical="center" wrapText="1"/>
    </xf>
    <xf numFmtId="0" fontId="27" fillId="5" borderId="4" xfId="3" applyFont="1" applyFill="1" applyBorder="1" applyAlignment="1">
      <alignment horizontal="center" vertical="center"/>
    </xf>
    <xf numFmtId="0" fontId="27" fillId="5" borderId="6" xfId="3" applyFont="1" applyFill="1" applyBorder="1" applyAlignment="1">
      <alignment horizontal="center" vertical="center"/>
    </xf>
    <xf numFmtId="0" fontId="24" fillId="0" borderId="14" xfId="0" applyFont="1" applyBorder="1" applyAlignment="1">
      <alignment horizontal="left" vertical="center" wrapText="1"/>
    </xf>
    <xf numFmtId="0" fontId="27" fillId="3" borderId="4" xfId="3" applyFont="1" applyFill="1" applyBorder="1" applyAlignment="1">
      <alignment horizontal="center" vertical="center"/>
    </xf>
    <xf numFmtId="0" fontId="27" fillId="3" borderId="6" xfId="3" applyFont="1" applyFill="1" applyBorder="1" applyAlignment="1">
      <alignment horizontal="center" vertical="center"/>
    </xf>
    <xf numFmtId="0" fontId="25" fillId="2" borderId="6" xfId="0" applyFont="1" applyFill="1" applyBorder="1" applyAlignment="1">
      <alignment horizontal="center" vertical="center" wrapText="1"/>
    </xf>
    <xf numFmtId="0" fontId="25" fillId="4" borderId="0" xfId="0" applyFont="1" applyFill="1" applyAlignment="1">
      <alignment horizontal="center" vertical="center" wrapText="1"/>
    </xf>
    <xf numFmtId="0" fontId="21" fillId="6" borderId="0" xfId="0" applyFont="1" applyFill="1" applyAlignment="1">
      <alignment horizontal="center"/>
    </xf>
    <xf numFmtId="0" fontId="26" fillId="6" borderId="0" xfId="0" applyFont="1" applyFill="1" applyAlignment="1">
      <alignment horizontal="left"/>
    </xf>
    <xf numFmtId="0" fontId="37" fillId="0" borderId="14" xfId="0" applyFont="1" applyBorder="1" applyAlignment="1">
      <alignment horizontal="left" vertical="center" wrapText="1"/>
    </xf>
    <xf numFmtId="0" fontId="29" fillId="0" borderId="14" xfId="3" applyFont="1" applyBorder="1" applyAlignment="1">
      <alignment horizontal="center" vertical="center"/>
    </xf>
    <xf numFmtId="0" fontId="29" fillId="0" borderId="32" xfId="3" applyFont="1" applyBorder="1" applyAlignment="1">
      <alignment horizontal="center" vertical="center"/>
    </xf>
    <xf numFmtId="0" fontId="28" fillId="0" borderId="32" xfId="3" applyFont="1" applyBorder="1" applyAlignment="1">
      <alignment horizontal="center" vertical="center"/>
    </xf>
    <xf numFmtId="0" fontId="28" fillId="6" borderId="40" xfId="3" applyFont="1" applyFill="1" applyBorder="1" applyAlignment="1">
      <alignment horizontal="center" vertical="center" wrapText="1"/>
    </xf>
    <xf numFmtId="0" fontId="28" fillId="6" borderId="44" xfId="3" applyFont="1" applyFill="1" applyBorder="1" applyAlignment="1">
      <alignment horizontal="center" vertical="center" wrapText="1"/>
    </xf>
    <xf numFmtId="0" fontId="26" fillId="0" borderId="14" xfId="0" applyFont="1" applyBorder="1" applyAlignment="1">
      <alignment horizontal="center"/>
    </xf>
    <xf numFmtId="0" fontId="28" fillId="6" borderId="49" xfId="3" applyFont="1" applyFill="1" applyBorder="1" applyAlignment="1">
      <alignment horizontal="center" vertical="center" wrapText="1"/>
    </xf>
    <xf numFmtId="0" fontId="62" fillId="6" borderId="40" xfId="3" applyFont="1" applyFill="1" applyBorder="1" applyAlignment="1">
      <alignment horizontal="center" vertical="center" wrapText="1"/>
    </xf>
    <xf numFmtId="0" fontId="33" fillId="0" borderId="7" xfId="0" applyFont="1" applyBorder="1" applyAlignment="1">
      <alignment horizontal="left" vertical="center"/>
    </xf>
    <xf numFmtId="0" fontId="33" fillId="0" borderId="18" xfId="0" applyFont="1" applyBorder="1" applyAlignment="1">
      <alignment horizontal="left" vertical="center"/>
    </xf>
    <xf numFmtId="0" fontId="33" fillId="0" borderId="8" xfId="0" applyFont="1" applyBorder="1" applyAlignment="1">
      <alignment horizontal="left" vertical="center"/>
    </xf>
    <xf numFmtId="0" fontId="33" fillId="0" borderId="15" xfId="0" applyFont="1" applyBorder="1" applyAlignment="1">
      <alignment horizontal="left" vertical="center"/>
    </xf>
    <xf numFmtId="0" fontId="20" fillId="19" borderId="10" xfId="3" applyFill="1" applyBorder="1" applyAlignment="1">
      <alignment horizontal="center" vertical="center"/>
    </xf>
    <xf numFmtId="0" fontId="20" fillId="19" borderId="9" xfId="3" applyFill="1" applyBorder="1" applyAlignment="1">
      <alignment horizontal="center" vertical="center"/>
    </xf>
    <xf numFmtId="0" fontId="20" fillId="19" borderId="17" xfId="3" applyFill="1" applyBorder="1" applyAlignment="1">
      <alignment horizontal="center" vertical="center"/>
    </xf>
    <xf numFmtId="0" fontId="28" fillId="0" borderId="10" xfId="3" applyFont="1" applyBorder="1" applyAlignment="1">
      <alignment horizontal="center" vertical="center"/>
    </xf>
    <xf numFmtId="0" fontId="28" fillId="0" borderId="9" xfId="3" applyFont="1" applyBorder="1" applyAlignment="1">
      <alignment horizontal="center" vertical="center"/>
    </xf>
    <xf numFmtId="0" fontId="28" fillId="0" borderId="17" xfId="3" applyFont="1" applyBorder="1" applyAlignment="1">
      <alignment horizontal="center" vertical="center"/>
    </xf>
    <xf numFmtId="0" fontId="20" fillId="19" borderId="4" xfId="3" applyFill="1" applyBorder="1" applyAlignment="1">
      <alignment horizontal="center" vertical="center"/>
    </xf>
    <xf numFmtId="0" fontId="20" fillId="19" borderId="6" xfId="3" applyFill="1" applyBorder="1" applyAlignment="1">
      <alignment horizontal="center" vertical="center"/>
    </xf>
    <xf numFmtId="0" fontId="20" fillId="19" borderId="2" xfId="3" applyFill="1" applyBorder="1" applyAlignment="1">
      <alignment horizontal="center" vertical="center"/>
    </xf>
    <xf numFmtId="0" fontId="20" fillId="19" borderId="0" xfId="3" applyFill="1" applyAlignment="1">
      <alignment horizontal="center" vertical="center"/>
    </xf>
    <xf numFmtId="0" fontId="20" fillId="19" borderId="16" xfId="3" applyFill="1" applyBorder="1" applyAlignment="1">
      <alignment horizontal="center" vertical="center"/>
    </xf>
    <xf numFmtId="0" fontId="20" fillId="19" borderId="3" xfId="3" applyFill="1" applyBorder="1" applyAlignment="1">
      <alignment horizontal="center" vertical="center"/>
    </xf>
    <xf numFmtId="0" fontId="38" fillId="6" borderId="0" xfId="0" applyFont="1" applyFill="1" applyAlignment="1">
      <alignment horizontal="center"/>
    </xf>
    <xf numFmtId="0" fontId="21" fillId="6" borderId="0" xfId="0" applyFont="1" applyFill="1" applyAlignment="1">
      <alignment horizontal="left" vertical="top"/>
    </xf>
    <xf numFmtId="0" fontId="62" fillId="6" borderId="44" xfId="3" applyFont="1" applyFill="1" applyBorder="1" applyAlignment="1">
      <alignment horizontal="center" vertical="center" wrapText="1"/>
    </xf>
    <xf numFmtId="0" fontId="26" fillId="6" borderId="0" xfId="0" applyFont="1" applyFill="1" applyAlignment="1">
      <alignment horizontal="left" vertical="center"/>
    </xf>
    <xf numFmtId="0" fontId="21" fillId="3" borderId="20" xfId="0" applyFont="1" applyFill="1" applyBorder="1" applyAlignment="1">
      <alignment horizontal="center"/>
    </xf>
    <xf numFmtId="0" fontId="21" fillId="3" borderId="21" xfId="0" applyFont="1" applyFill="1" applyBorder="1" applyAlignment="1">
      <alignment horizontal="center"/>
    </xf>
    <xf numFmtId="0" fontId="21" fillId="3" borderId="22" xfId="0" applyFont="1" applyFill="1" applyBorder="1" applyAlignment="1">
      <alignment horizontal="center"/>
    </xf>
    <xf numFmtId="49" fontId="41" fillId="7" borderId="12" xfId="0" applyNumberFormat="1" applyFont="1" applyFill="1" applyBorder="1" applyAlignment="1">
      <alignment horizontal="center" vertical="center" wrapText="1"/>
    </xf>
    <xf numFmtId="49" fontId="41" fillId="7" borderId="19" xfId="0" applyNumberFormat="1" applyFont="1" applyFill="1" applyBorder="1" applyAlignment="1">
      <alignment horizontal="center" vertical="center" wrapText="1"/>
    </xf>
    <xf numFmtId="3" fontId="27" fillId="0" borderId="46" xfId="3" applyNumberFormat="1" applyFont="1" applyBorder="1" applyAlignment="1">
      <alignment horizontal="center" vertical="center"/>
    </xf>
    <xf numFmtId="3" fontId="27" fillId="0" borderId="17" xfId="3" applyNumberFormat="1" applyFont="1" applyBorder="1" applyAlignment="1">
      <alignment horizontal="center" vertical="center"/>
    </xf>
    <xf numFmtId="0" fontId="28" fillId="0" borderId="47" xfId="3" applyFont="1" applyBorder="1" applyAlignment="1">
      <alignment horizontal="center" vertical="center" wrapText="1"/>
    </xf>
    <xf numFmtId="0" fontId="62" fillId="0" borderId="48" xfId="3" applyFont="1" applyBorder="1" applyAlignment="1">
      <alignment horizontal="center" vertical="center" wrapText="1"/>
    </xf>
    <xf numFmtId="0" fontId="62" fillId="0" borderId="49" xfId="3" applyFont="1" applyBorder="1" applyAlignment="1">
      <alignment horizontal="center" vertical="center" wrapText="1"/>
    </xf>
    <xf numFmtId="0" fontId="28" fillId="0" borderId="10" xfId="3" applyFont="1" applyBorder="1" applyAlignment="1">
      <alignment horizontal="center" vertical="center" wrapText="1"/>
    </xf>
    <xf numFmtId="0" fontId="28" fillId="0" borderId="9" xfId="3" applyFont="1" applyBorder="1" applyAlignment="1">
      <alignment horizontal="center" vertical="center" wrapText="1"/>
    </xf>
    <xf numFmtId="0" fontId="28" fillId="0" borderId="17" xfId="3" applyFont="1" applyBorder="1" applyAlignment="1">
      <alignment horizontal="center" vertical="center" wrapText="1"/>
    </xf>
    <xf numFmtId="0" fontId="23" fillId="6" borderId="14" xfId="0" applyFont="1" applyFill="1" applyBorder="1" applyAlignment="1">
      <alignment horizontal="left" vertical="center" wrapText="1"/>
    </xf>
    <xf numFmtId="0" fontId="37" fillId="6" borderId="14" xfId="0" applyFont="1" applyFill="1" applyBorder="1" applyAlignment="1">
      <alignment horizontal="left" vertical="center" wrapText="1"/>
    </xf>
    <xf numFmtId="0" fontId="21" fillId="6" borderId="0" xfId="0" applyFont="1" applyFill="1" applyAlignment="1">
      <alignment horizontal="center" vertical="center" wrapText="1"/>
    </xf>
    <xf numFmtId="0" fontId="38" fillId="6" borderId="0" xfId="0" applyFont="1" applyFill="1" applyAlignment="1">
      <alignment horizontal="center" vertical="center" wrapText="1"/>
    </xf>
    <xf numFmtId="0" fontId="21" fillId="6" borderId="0" xfId="0" applyFont="1" applyFill="1" applyAlignment="1">
      <alignment horizontal="center" vertical="center"/>
    </xf>
    <xf numFmtId="0" fontId="38" fillId="6" borderId="0" xfId="0" applyFont="1" applyFill="1" applyAlignment="1">
      <alignment horizontal="center" vertical="center"/>
    </xf>
    <xf numFmtId="0" fontId="28" fillId="0" borderId="40" xfId="3" applyFont="1" applyBorder="1" applyAlignment="1">
      <alignment horizontal="center" vertical="center" wrapText="1"/>
    </xf>
    <xf numFmtId="0" fontId="62" fillId="0" borderId="40" xfId="3" applyFont="1" applyBorder="1" applyAlignment="1">
      <alignment horizontal="center" vertical="center" wrapText="1"/>
    </xf>
    <xf numFmtId="0" fontId="62" fillId="0" borderId="44" xfId="3" applyFont="1" applyBorder="1" applyAlignment="1">
      <alignment horizontal="center" vertical="center" wrapText="1"/>
    </xf>
    <xf numFmtId="49" fontId="31" fillId="0" borderId="42" xfId="0" applyNumberFormat="1" applyFont="1" applyBorder="1" applyAlignment="1">
      <alignment horizontal="left" vertical="center" wrapText="1"/>
    </xf>
    <xf numFmtId="49" fontId="31" fillId="0" borderId="42" xfId="0" applyNumberFormat="1" applyFont="1" applyBorder="1" applyAlignment="1">
      <alignment horizontal="center" vertical="center" wrapText="1"/>
    </xf>
    <xf numFmtId="49" fontId="31" fillId="0" borderId="32" xfId="0" applyNumberFormat="1" applyFont="1" applyBorder="1" applyAlignment="1">
      <alignment horizontal="center" vertical="center" wrapText="1"/>
    </xf>
    <xf numFmtId="0" fontId="0" fillId="0" borderId="14" xfId="0" applyBorder="1" applyAlignment="1">
      <alignment horizontal="center"/>
    </xf>
    <xf numFmtId="0" fontId="85" fillId="0" borderId="3" xfId="1" applyFont="1" applyBorder="1" applyAlignment="1">
      <alignment horizontal="center" vertical="center"/>
    </xf>
    <xf numFmtId="0" fontId="33" fillId="0" borderId="13" xfId="0" applyFont="1" applyBorder="1" applyAlignment="1">
      <alignment horizontal="left"/>
    </xf>
    <xf numFmtId="0" fontId="33" fillId="0" borderId="11" xfId="0" applyFont="1" applyBorder="1" applyAlignment="1">
      <alignment horizontal="left"/>
    </xf>
    <xf numFmtId="0" fontId="28" fillId="16" borderId="28" xfId="3" applyFont="1" applyFill="1" applyBorder="1" applyAlignment="1">
      <alignment horizontal="center" vertical="center"/>
    </xf>
    <xf numFmtId="0" fontId="28" fillId="16" borderId="14" xfId="3" applyFont="1" applyFill="1" applyBorder="1" applyAlignment="1">
      <alignment horizontal="center" vertical="center"/>
    </xf>
    <xf numFmtId="49" fontId="31" fillId="0" borderId="7" xfId="0" applyNumberFormat="1" applyFont="1" applyBorder="1" applyAlignment="1">
      <alignment horizontal="center" vertical="center" wrapText="1"/>
    </xf>
    <xf numFmtId="49" fontId="31" fillId="0" borderId="18" xfId="0" applyNumberFormat="1" applyFont="1" applyBorder="1" applyAlignment="1">
      <alignment horizontal="center" vertical="center" wrapText="1"/>
    </xf>
    <xf numFmtId="49" fontId="31" fillId="0" borderId="8" xfId="0" applyNumberFormat="1" applyFont="1" applyBorder="1" applyAlignment="1">
      <alignment horizontal="center" vertical="center" wrapText="1"/>
    </xf>
    <xf numFmtId="49" fontId="31" fillId="0" borderId="15" xfId="0" applyNumberFormat="1" applyFont="1" applyBorder="1" applyAlignment="1">
      <alignment horizontal="center" vertical="center" wrapText="1"/>
    </xf>
    <xf numFmtId="0" fontId="28" fillId="16" borderId="46" xfId="3" applyFont="1" applyFill="1" applyBorder="1" applyAlignment="1">
      <alignment horizontal="center" vertical="center" wrapText="1"/>
    </xf>
    <xf numFmtId="0" fontId="28" fillId="16" borderId="9" xfId="3" applyFont="1" applyFill="1" applyBorder="1" applyAlignment="1">
      <alignment horizontal="center" vertical="center" wrapText="1"/>
    </xf>
    <xf numFmtId="0" fontId="28" fillId="16" borderId="7" xfId="3" applyFont="1" applyFill="1" applyBorder="1" applyAlignment="1">
      <alignment horizontal="left" vertical="center" wrapText="1"/>
    </xf>
    <xf numFmtId="0" fontId="28" fillId="16" borderId="41" xfId="3" applyFont="1" applyFill="1" applyBorder="1" applyAlignment="1">
      <alignment horizontal="left" vertical="center" wrapText="1"/>
    </xf>
    <xf numFmtId="49" fontId="31" fillId="0" borderId="57" xfId="0" applyNumberFormat="1" applyFont="1" applyBorder="1" applyAlignment="1">
      <alignment horizontal="center" vertical="center" wrapText="1"/>
    </xf>
    <xf numFmtId="49" fontId="31" fillId="0" borderId="52" xfId="0" applyNumberFormat="1" applyFont="1" applyBorder="1" applyAlignment="1">
      <alignment horizontal="center" vertical="center" wrapText="1"/>
    </xf>
    <xf numFmtId="0" fontId="28" fillId="16" borderId="57" xfId="3" applyFont="1" applyFill="1" applyBorder="1" applyAlignment="1">
      <alignment horizontal="left" vertical="center" wrapText="1"/>
    </xf>
    <xf numFmtId="0" fontId="28" fillId="16" borderId="32" xfId="3" applyFont="1" applyFill="1" applyBorder="1" applyAlignment="1">
      <alignment horizontal="center" vertical="center"/>
    </xf>
    <xf numFmtId="0" fontId="28" fillId="16" borderId="40" xfId="3" applyFont="1" applyFill="1" applyBorder="1" applyAlignment="1">
      <alignment horizontal="left" vertical="center" wrapText="1"/>
    </xf>
    <xf numFmtId="0" fontId="28" fillId="16" borderId="44" xfId="3" applyFont="1" applyFill="1" applyBorder="1" applyAlignment="1">
      <alignment horizontal="left" vertical="center" wrapText="1"/>
    </xf>
    <xf numFmtId="0" fontId="28" fillId="16" borderId="14" xfId="3" applyFont="1" applyFill="1" applyBorder="1" applyAlignment="1">
      <alignment horizontal="center" vertical="center" wrapText="1"/>
    </xf>
    <xf numFmtId="0" fontId="28" fillId="16" borderId="10" xfId="3" applyFont="1" applyFill="1" applyBorder="1" applyAlignment="1">
      <alignment horizontal="center" vertical="center" wrapText="1"/>
    </xf>
    <xf numFmtId="0" fontId="27" fillId="5" borderId="9" xfId="3" applyFont="1" applyFill="1" applyBorder="1" applyAlignment="1">
      <alignment horizontal="center" vertical="center"/>
    </xf>
    <xf numFmtId="0" fontId="28" fillId="16" borderId="32" xfId="3" applyFont="1" applyFill="1" applyBorder="1" applyAlignment="1">
      <alignment horizontal="center" vertical="center" wrapText="1"/>
    </xf>
    <xf numFmtId="0" fontId="28" fillId="16" borderId="53" xfId="3" applyFont="1" applyFill="1" applyBorder="1" applyAlignment="1">
      <alignment horizontal="center" vertical="center" wrapText="1"/>
    </xf>
    <xf numFmtId="0" fontId="28" fillId="16" borderId="20" xfId="3" applyFont="1" applyFill="1" applyBorder="1" applyAlignment="1">
      <alignment horizontal="left" vertical="center" wrapText="1"/>
    </xf>
    <xf numFmtId="0" fontId="26" fillId="15" borderId="0" xfId="0" applyFont="1" applyFill="1" applyAlignment="1">
      <alignment horizontal="center" vertical="center"/>
    </xf>
    <xf numFmtId="0" fontId="43" fillId="6" borderId="14" xfId="0" applyFont="1" applyFill="1" applyBorder="1" applyAlignment="1">
      <alignment horizontal="left" vertical="center" wrapText="1"/>
    </xf>
    <xf numFmtId="0" fontId="71" fillId="6" borderId="14" xfId="0" applyFont="1" applyFill="1" applyBorder="1" applyAlignment="1">
      <alignment horizontal="center" vertical="center"/>
    </xf>
    <xf numFmtId="0" fontId="71" fillId="6" borderId="14" xfId="0" applyFont="1" applyFill="1" applyBorder="1" applyAlignment="1">
      <alignment horizontal="center" vertical="center" wrapText="1"/>
    </xf>
    <xf numFmtId="0" fontId="69" fillId="6" borderId="14" xfId="0" applyFont="1" applyFill="1" applyBorder="1" applyAlignment="1">
      <alignment horizontal="left" vertical="center" wrapText="1"/>
    </xf>
    <xf numFmtId="0" fontId="43" fillId="6" borderId="14" xfId="0" applyFont="1" applyFill="1" applyBorder="1" applyAlignment="1">
      <alignment horizontal="left" vertical="center"/>
    </xf>
    <xf numFmtId="0" fontId="25" fillId="12" borderId="0" xfId="0" applyFont="1" applyFill="1" applyAlignment="1">
      <alignment horizontal="center" vertical="center"/>
    </xf>
    <xf numFmtId="0" fontId="82" fillId="0" borderId="30" xfId="0" applyFont="1" applyBorder="1" applyAlignment="1">
      <alignment horizontal="center" vertical="center"/>
    </xf>
    <xf numFmtId="0" fontId="82" fillId="0" borderId="31" xfId="0" applyFont="1" applyBorder="1" applyAlignment="1">
      <alignment horizontal="center" vertical="center"/>
    </xf>
    <xf numFmtId="3" fontId="28" fillId="6" borderId="12" xfId="3" applyNumberFormat="1" applyFont="1" applyFill="1" applyBorder="1" applyAlignment="1">
      <alignment horizontal="center" vertical="center"/>
    </xf>
    <xf numFmtId="3" fontId="28" fillId="6" borderId="45" xfId="3" applyNumberFormat="1" applyFont="1" applyFill="1" applyBorder="1" applyAlignment="1">
      <alignment horizontal="center" vertical="center"/>
    </xf>
    <xf numFmtId="3" fontId="0" fillId="0" borderId="31" xfId="0" applyNumberFormat="1" applyBorder="1" applyAlignment="1">
      <alignment horizontal="center" vertical="center" wrapText="1"/>
    </xf>
    <xf numFmtId="3" fontId="0" fillId="0" borderId="30" xfId="0" applyNumberFormat="1" applyBorder="1" applyAlignment="1">
      <alignment horizontal="center" vertical="center" wrapText="1"/>
    </xf>
    <xf numFmtId="3" fontId="28" fillId="0" borderId="19" xfId="0" applyNumberFormat="1" applyFont="1" applyBorder="1" applyAlignment="1">
      <alignment horizontal="center" vertical="center" wrapText="1"/>
    </xf>
    <xf numFmtId="3" fontId="28" fillId="0" borderId="24" xfId="0" applyNumberFormat="1" applyFont="1" applyBorder="1" applyAlignment="1">
      <alignment horizontal="center" vertical="center" wrapText="1"/>
    </xf>
    <xf numFmtId="3" fontId="40" fillId="0" borderId="25" xfId="0" applyNumberFormat="1" applyFont="1" applyBorder="1" applyAlignment="1">
      <alignment horizontal="center" vertical="center" wrapText="1"/>
    </xf>
    <xf numFmtId="3" fontId="40" fillId="0" borderId="45" xfId="0" applyNumberFormat="1" applyFont="1" applyBorder="1" applyAlignment="1">
      <alignment horizontal="center" vertical="center" wrapText="1"/>
    </xf>
    <xf numFmtId="3" fontId="28" fillId="0" borderId="45" xfId="0" applyNumberFormat="1" applyFont="1" applyBorder="1" applyAlignment="1">
      <alignment horizontal="center" vertical="center" wrapText="1"/>
    </xf>
    <xf numFmtId="3" fontId="48" fillId="0" borderId="12" xfId="3" applyNumberFormat="1" applyFont="1" applyBorder="1" applyAlignment="1">
      <alignment horizontal="center" vertical="center"/>
    </xf>
    <xf numFmtId="3" fontId="48" fillId="0" borderId="45" xfId="3" applyNumberFormat="1" applyFont="1" applyBorder="1" applyAlignment="1">
      <alignment horizontal="center" vertical="center"/>
    </xf>
    <xf numFmtId="3" fontId="40" fillId="16" borderId="12" xfId="0" applyNumberFormat="1" applyFont="1" applyFill="1" applyBorder="1" applyAlignment="1">
      <alignment horizontal="center" vertical="center" wrapText="1"/>
    </xf>
    <xf numFmtId="3" fontId="40" fillId="16" borderId="45" xfId="0" applyNumberFormat="1" applyFont="1" applyFill="1" applyBorder="1" applyAlignment="1">
      <alignment horizontal="center" vertical="center" wrapText="1"/>
    </xf>
    <xf numFmtId="0" fontId="26" fillId="9" borderId="0" xfId="0" applyFont="1" applyFill="1" applyAlignment="1">
      <alignment horizontal="center" vertical="center"/>
    </xf>
    <xf numFmtId="0" fontId="59" fillId="9" borderId="0" xfId="0" applyFont="1" applyFill="1" applyAlignment="1">
      <alignment horizontal="center" vertical="center"/>
    </xf>
    <xf numFmtId="3" fontId="27" fillId="0" borderId="35" xfId="3" applyNumberFormat="1" applyFont="1" applyBorder="1" applyAlignment="1">
      <alignment horizontal="center" vertical="center"/>
    </xf>
    <xf numFmtId="3" fontId="27" fillId="0" borderId="15" xfId="3" applyNumberFormat="1" applyFont="1" applyBorder="1" applyAlignment="1">
      <alignment horizontal="center" vertical="center"/>
    </xf>
    <xf numFmtId="49" fontId="31" fillId="0" borderId="23" xfId="0" applyNumberFormat="1" applyFont="1" applyBorder="1" applyAlignment="1">
      <alignment horizontal="left" vertical="center"/>
    </xf>
    <xf numFmtId="49" fontId="31" fillId="0" borderId="42" xfId="0" applyNumberFormat="1" applyFont="1" applyBorder="1" applyAlignment="1">
      <alignment horizontal="left" vertical="center"/>
    </xf>
    <xf numFmtId="3" fontId="48" fillId="9" borderId="33" xfId="3" applyNumberFormat="1" applyFont="1" applyFill="1" applyBorder="1" applyAlignment="1">
      <alignment horizontal="center" vertical="center"/>
    </xf>
    <xf numFmtId="3" fontId="48" fillId="9" borderId="25" xfId="3" applyNumberFormat="1" applyFont="1" applyFill="1" applyBorder="1" applyAlignment="1">
      <alignment horizontal="center" vertical="center"/>
    </xf>
    <xf numFmtId="0" fontId="33" fillId="9" borderId="7" xfId="0" applyFont="1" applyFill="1" applyBorder="1" applyAlignment="1">
      <alignment horizontal="left" vertical="center"/>
    </xf>
    <xf numFmtId="0" fontId="33" fillId="9" borderId="18" xfId="0" applyFont="1" applyFill="1" applyBorder="1" applyAlignment="1">
      <alignment horizontal="left" vertical="center"/>
    </xf>
    <xf numFmtId="0" fontId="33" fillId="9" borderId="8" xfId="0" applyFont="1" applyFill="1" applyBorder="1" applyAlignment="1">
      <alignment horizontal="left" vertical="center"/>
    </xf>
    <xf numFmtId="0" fontId="33" fillId="9" borderId="15" xfId="0" applyFont="1" applyFill="1" applyBorder="1" applyAlignment="1">
      <alignment horizontal="left" vertical="center"/>
    </xf>
    <xf numFmtId="0" fontId="33" fillId="9" borderId="12" xfId="0" applyFont="1" applyFill="1" applyBorder="1" applyAlignment="1">
      <alignment horizontal="center"/>
    </xf>
    <xf numFmtId="0" fontId="33" fillId="9" borderId="11" xfId="0" applyFont="1" applyFill="1" applyBorder="1" applyAlignment="1">
      <alignment horizontal="center"/>
    </xf>
    <xf numFmtId="0" fontId="86" fillId="0" borderId="14" xfId="0" applyFont="1" applyBorder="1" applyAlignment="1">
      <alignment horizontal="center" vertical="center"/>
    </xf>
    <xf numFmtId="0" fontId="22" fillId="9" borderId="14" xfId="0" applyFont="1" applyFill="1" applyBorder="1" applyAlignment="1">
      <alignment horizontal="center" vertical="center"/>
    </xf>
    <xf numFmtId="0" fontId="22" fillId="9" borderId="14" xfId="0" applyFont="1" applyFill="1" applyBorder="1" applyAlignment="1">
      <alignment horizontal="center" vertical="center" wrapText="1"/>
    </xf>
    <xf numFmtId="3" fontId="0" fillId="0" borderId="34" xfId="0" applyNumberFormat="1" applyBorder="1" applyAlignment="1">
      <alignment horizontal="center" vertical="center" wrapText="1"/>
    </xf>
    <xf numFmtId="3" fontId="28" fillId="0" borderId="14" xfId="0" applyNumberFormat="1" applyFont="1" applyBorder="1" applyAlignment="1">
      <alignment horizontal="center" vertical="center" wrapText="1"/>
    </xf>
    <xf numFmtId="3" fontId="28" fillId="0" borderId="32" xfId="0" applyNumberFormat="1" applyFont="1" applyBorder="1" applyAlignment="1">
      <alignment horizontal="center" vertical="center" wrapText="1"/>
    </xf>
    <xf numFmtId="49" fontId="31" fillId="0" borderId="13" xfId="0" applyNumberFormat="1" applyFont="1" applyBorder="1" applyAlignment="1">
      <alignment horizontal="center" vertical="center"/>
    </xf>
    <xf numFmtId="49" fontId="31" fillId="0" borderId="11" xfId="0" applyNumberFormat="1" applyFont="1" applyBorder="1" applyAlignment="1">
      <alignment horizontal="center" vertical="center"/>
    </xf>
    <xf numFmtId="49" fontId="31" fillId="0" borderId="44" xfId="0" applyNumberFormat="1" applyFont="1" applyBorder="1" applyAlignment="1">
      <alignment horizontal="center" vertical="center" wrapText="1"/>
    </xf>
    <xf numFmtId="0" fontId="25" fillId="2" borderId="10" xfId="0" applyFont="1" applyFill="1" applyBorder="1" applyAlignment="1">
      <alignment horizontal="center" vertical="center" wrapText="1"/>
    </xf>
    <xf numFmtId="0" fontId="54" fillId="6" borderId="14" xfId="0" applyFont="1" applyFill="1" applyBorder="1" applyAlignment="1">
      <alignment horizontal="left" vertical="center" wrapText="1"/>
    </xf>
    <xf numFmtId="0" fontId="21" fillId="6" borderId="14" xfId="0" applyFont="1" applyFill="1" applyBorder="1" applyAlignment="1">
      <alignment horizontal="center"/>
    </xf>
    <xf numFmtId="49" fontId="31" fillId="16" borderId="14" xfId="6" applyNumberFormat="1" applyFont="1" applyFill="1" applyBorder="1" applyAlignment="1">
      <alignment horizontal="center" vertical="center" wrapText="1"/>
    </xf>
    <xf numFmtId="0" fontId="90" fillId="0" borderId="14" xfId="6" applyFont="1" applyBorder="1" applyAlignment="1">
      <alignment horizontal="center" vertical="center"/>
    </xf>
    <xf numFmtId="49" fontId="31" fillId="17" borderId="14" xfId="6" applyNumberFormat="1" applyFont="1" applyFill="1" applyBorder="1" applyAlignment="1">
      <alignment horizontal="center" vertical="center" wrapText="1"/>
    </xf>
    <xf numFmtId="0" fontId="90" fillId="0" borderId="10" xfId="6" applyFont="1" applyBorder="1" applyAlignment="1">
      <alignment horizontal="center" vertical="center"/>
    </xf>
    <xf numFmtId="0" fontId="90" fillId="0" borderId="53" xfId="6" applyFont="1" applyBorder="1" applyAlignment="1">
      <alignment horizontal="center" vertical="center"/>
    </xf>
    <xf numFmtId="0" fontId="21" fillId="0" borderId="2" xfId="6" applyFont="1" applyBorder="1" applyAlignment="1">
      <alignment horizontal="center"/>
    </xf>
    <xf numFmtId="0" fontId="21" fillId="0" borderId="0" xfId="6" applyFont="1" applyAlignment="1">
      <alignment horizontal="center"/>
    </xf>
    <xf numFmtId="0" fontId="37" fillId="9" borderId="14" xfId="6" applyFont="1" applyFill="1" applyBorder="1" applyAlignment="1">
      <alignment horizontal="left" vertical="center" wrapText="1"/>
    </xf>
    <xf numFmtId="0" fontId="23" fillId="9" borderId="14" xfId="6" applyFont="1" applyFill="1" applyBorder="1" applyAlignment="1">
      <alignment horizontal="left" vertical="center" wrapText="1"/>
    </xf>
    <xf numFmtId="0" fontId="27" fillId="5" borderId="20" xfId="3" applyFont="1" applyFill="1" applyBorder="1" applyAlignment="1">
      <alignment horizontal="center" vertical="center"/>
    </xf>
    <xf numFmtId="0" fontId="27" fillId="5" borderId="21" xfId="3" applyFont="1" applyFill="1" applyBorder="1" applyAlignment="1">
      <alignment horizontal="center" vertical="center"/>
    </xf>
    <xf numFmtId="0" fontId="27" fillId="5" borderId="22" xfId="3" applyFont="1" applyFill="1" applyBorder="1" applyAlignment="1">
      <alignment horizontal="center" vertical="center"/>
    </xf>
    <xf numFmtId="0" fontId="30" fillId="9" borderId="43" xfId="6" applyFont="1" applyFill="1" applyBorder="1" applyAlignment="1">
      <alignment horizontal="center" vertical="center"/>
    </xf>
    <xf numFmtId="0" fontId="30" fillId="9" borderId="28" xfId="6" applyFont="1" applyFill="1" applyBorder="1" applyAlignment="1">
      <alignment horizontal="center" vertical="center"/>
    </xf>
    <xf numFmtId="0" fontId="30" fillId="24" borderId="28" xfId="6" applyFont="1" applyFill="1" applyBorder="1" applyAlignment="1">
      <alignment horizontal="center" vertical="center" wrapText="1"/>
    </xf>
    <xf numFmtId="0" fontId="30" fillId="24" borderId="14" xfId="6" applyFont="1" applyFill="1" applyBorder="1" applyAlignment="1">
      <alignment horizontal="center" vertical="center" wrapText="1"/>
    </xf>
    <xf numFmtId="0" fontId="29" fillId="0" borderId="28" xfId="3" applyFont="1" applyBorder="1" applyAlignment="1">
      <alignment horizontal="center" vertical="center"/>
    </xf>
    <xf numFmtId="0" fontId="27" fillId="16" borderId="38" xfId="6" applyFont="1" applyFill="1" applyBorder="1" applyAlignment="1">
      <alignment horizontal="center" vertical="center" wrapText="1"/>
    </xf>
    <xf numFmtId="0" fontId="27" fillId="16" borderId="65" xfId="6" applyFont="1" applyFill="1" applyBorder="1" applyAlignment="1">
      <alignment horizontal="center" vertical="center" wrapText="1"/>
    </xf>
    <xf numFmtId="0" fontId="24" fillId="9" borderId="14" xfId="6" applyFont="1" applyFill="1" applyBorder="1" applyAlignment="1">
      <alignment horizontal="left" vertical="center" wrapText="1"/>
    </xf>
    <xf numFmtId="0" fontId="27" fillId="16" borderId="46" xfId="6" applyFont="1" applyFill="1" applyBorder="1" applyAlignment="1">
      <alignment horizontal="center" vertical="center" wrapText="1"/>
    </xf>
    <xf numFmtId="0" fontId="27" fillId="16" borderId="53" xfId="6" applyFont="1" applyFill="1" applyBorder="1" applyAlignment="1">
      <alignment horizontal="center" vertical="center" wrapText="1"/>
    </xf>
    <xf numFmtId="0" fontId="30" fillId="25" borderId="14" xfId="6" applyFont="1" applyFill="1" applyBorder="1" applyAlignment="1">
      <alignment horizontal="center" vertical="center"/>
    </xf>
    <xf numFmtId="0" fontId="30" fillId="24" borderId="14" xfId="6" applyFont="1" applyFill="1" applyBorder="1" applyAlignment="1">
      <alignment horizontal="center" vertical="center"/>
    </xf>
    <xf numFmtId="0" fontId="30" fillId="9" borderId="40" xfId="11" applyFont="1" applyFill="1" applyBorder="1" applyAlignment="1">
      <alignment horizontal="center" vertical="center"/>
    </xf>
    <xf numFmtId="0" fontId="30" fillId="9" borderId="14" xfId="11" applyFont="1" applyFill="1" applyBorder="1" applyAlignment="1">
      <alignment horizontal="center" vertical="center"/>
    </xf>
    <xf numFmtId="0" fontId="30" fillId="24" borderId="14" xfId="11" applyFont="1" applyFill="1" applyBorder="1" applyAlignment="1">
      <alignment horizontal="center" vertical="center" wrapText="1"/>
    </xf>
    <xf numFmtId="0" fontId="30" fillId="24" borderId="14" xfId="11" applyFont="1" applyFill="1" applyBorder="1" applyAlignment="1">
      <alignment horizontal="center" vertical="center"/>
    </xf>
    <xf numFmtId="1" fontId="90" fillId="16" borderId="14" xfId="11" applyNumberFormat="1" applyFont="1" applyFill="1" applyBorder="1" applyAlignment="1">
      <alignment horizontal="center" vertical="center" shrinkToFit="1"/>
    </xf>
    <xf numFmtId="1" fontId="90" fillId="0" borderId="14" xfId="11" applyNumberFormat="1" applyFont="1" applyBorder="1" applyAlignment="1">
      <alignment horizontal="center" vertical="center" shrinkToFit="1"/>
    </xf>
    <xf numFmtId="0" fontId="29" fillId="16" borderId="14" xfId="3" applyFont="1" applyFill="1" applyBorder="1" applyAlignment="1">
      <alignment horizontal="center" vertical="center"/>
    </xf>
    <xf numFmtId="0" fontId="29" fillId="22" borderId="14" xfId="3" applyFont="1" applyFill="1" applyBorder="1" applyAlignment="1">
      <alignment horizontal="center" vertical="center"/>
    </xf>
    <xf numFmtId="0" fontId="30" fillId="25" borderId="14" xfId="6" applyFont="1" applyFill="1" applyBorder="1" applyAlignment="1">
      <alignment horizontal="center" vertical="center" wrapText="1"/>
    </xf>
    <xf numFmtId="1" fontId="32" fillId="16" borderId="10" xfId="4" applyNumberFormat="1" applyFont="1" applyFill="1" applyBorder="1" applyAlignment="1">
      <alignment horizontal="center" vertical="center"/>
    </xf>
    <xf numFmtId="1" fontId="32" fillId="16" borderId="9" xfId="4" applyNumberFormat="1" applyFont="1" applyFill="1" applyBorder="1" applyAlignment="1">
      <alignment horizontal="center" vertical="center"/>
    </xf>
    <xf numFmtId="1" fontId="32" fillId="16" borderId="17" xfId="4" applyNumberFormat="1" applyFont="1" applyFill="1" applyBorder="1" applyAlignment="1">
      <alignment horizontal="center" vertical="center"/>
    </xf>
    <xf numFmtId="0" fontId="53" fillId="16" borderId="14" xfId="3" applyFont="1" applyFill="1" applyBorder="1" applyAlignment="1">
      <alignment horizontal="center" vertical="center"/>
    </xf>
    <xf numFmtId="1" fontId="32" fillId="16" borderId="58" xfId="4" applyNumberFormat="1" applyFont="1" applyFill="1" applyBorder="1" applyAlignment="1">
      <alignment horizontal="center" vertical="center"/>
    </xf>
    <xf numFmtId="1" fontId="32" fillId="16" borderId="39" xfId="4" applyNumberFormat="1" applyFont="1" applyFill="1" applyBorder="1" applyAlignment="1">
      <alignment horizontal="center" vertical="center"/>
    </xf>
    <xf numFmtId="1" fontId="32" fillId="16" borderId="31" xfId="4" applyNumberFormat="1" applyFont="1" applyFill="1" applyBorder="1" applyAlignment="1">
      <alignment horizontal="center" vertical="center"/>
    </xf>
    <xf numFmtId="1" fontId="90" fillId="16" borderId="31" xfId="11" applyNumberFormat="1" applyFont="1" applyFill="1" applyBorder="1" applyAlignment="1">
      <alignment horizontal="center" vertical="center" shrinkToFit="1"/>
    </xf>
    <xf numFmtId="1" fontId="90" fillId="0" borderId="31" xfId="11" applyNumberFormat="1" applyFont="1" applyBorder="1" applyAlignment="1">
      <alignment horizontal="center" vertical="center" shrinkToFit="1"/>
    </xf>
    <xf numFmtId="1" fontId="32" fillId="16" borderId="63" xfId="4" applyNumberFormat="1" applyFont="1" applyFill="1" applyBorder="1" applyAlignment="1">
      <alignment horizontal="center" vertical="center"/>
    </xf>
    <xf numFmtId="0" fontId="90" fillId="0" borderId="31" xfId="6" applyFont="1" applyBorder="1" applyAlignment="1">
      <alignment horizontal="center" vertical="center"/>
    </xf>
    <xf numFmtId="49" fontId="31" fillId="0" borderId="43" xfId="6" applyNumberFormat="1" applyFont="1" applyBorder="1" applyAlignment="1">
      <alignment horizontal="center" vertical="top" wrapText="1"/>
    </xf>
    <xf numFmtId="49" fontId="31" fillId="0" borderId="28" xfId="6" applyNumberFormat="1" applyFont="1" applyBorder="1" applyAlignment="1">
      <alignment horizontal="center" vertical="top" wrapText="1"/>
    </xf>
    <xf numFmtId="49" fontId="31" fillId="0" borderId="40" xfId="6" applyNumberFormat="1" applyFont="1" applyBorder="1" applyAlignment="1">
      <alignment horizontal="center" vertical="top" wrapText="1"/>
    </xf>
    <xf numFmtId="49" fontId="31" fillId="0" borderId="14" xfId="6" applyNumberFormat="1" applyFont="1" applyBorder="1" applyAlignment="1">
      <alignment horizontal="center" vertical="top" wrapText="1"/>
    </xf>
    <xf numFmtId="49" fontId="31" fillId="0" borderId="44" xfId="6" applyNumberFormat="1" applyFont="1" applyBorder="1" applyAlignment="1">
      <alignment horizontal="center" vertical="top" wrapText="1"/>
    </xf>
    <xf numFmtId="49" fontId="31" fillId="0" borderId="32" xfId="6" applyNumberFormat="1" applyFont="1" applyBorder="1" applyAlignment="1">
      <alignment horizontal="center" vertical="top" wrapText="1"/>
    </xf>
    <xf numFmtId="0" fontId="90" fillId="0" borderId="58" xfId="6" applyFont="1" applyBorder="1" applyAlignment="1">
      <alignment horizontal="center" vertical="center"/>
    </xf>
    <xf numFmtId="0" fontId="90" fillId="0" borderId="65" xfId="6" applyFont="1" applyBorder="1" applyAlignment="1">
      <alignment horizontal="center" vertical="center"/>
    </xf>
    <xf numFmtId="0" fontId="30" fillId="25" borderId="32" xfId="6" applyFont="1" applyFill="1" applyBorder="1" applyAlignment="1">
      <alignment horizontal="center" vertical="center" wrapText="1"/>
    </xf>
    <xf numFmtId="1" fontId="90" fillId="0" borderId="10" xfId="6" applyNumberFormat="1" applyFont="1" applyBorder="1" applyAlignment="1">
      <alignment horizontal="center" vertical="center"/>
    </xf>
    <xf numFmtId="1" fontId="90" fillId="0" borderId="17" xfId="6" applyNumberFormat="1" applyFont="1" applyBorder="1" applyAlignment="1">
      <alignment horizontal="center" vertical="center"/>
    </xf>
    <xf numFmtId="1" fontId="90" fillId="0" borderId="58" xfId="6" applyNumberFormat="1" applyFont="1" applyBorder="1" applyAlignment="1">
      <alignment horizontal="center" vertical="center"/>
    </xf>
    <xf numFmtId="1" fontId="90" fillId="0" borderId="39" xfId="6" applyNumberFormat="1" applyFont="1" applyBorder="1" applyAlignment="1">
      <alignment horizontal="center" vertical="center"/>
    </xf>
    <xf numFmtId="0" fontId="21" fillId="3" borderId="0" xfId="6" applyFont="1" applyFill="1" applyAlignment="1">
      <alignment horizontal="center"/>
    </xf>
    <xf numFmtId="49" fontId="31" fillId="0" borderId="28" xfId="6" applyNumberFormat="1" applyFont="1" applyBorder="1" applyAlignment="1">
      <alignment horizontal="center" vertical="center" wrapText="1"/>
    </xf>
    <xf numFmtId="0" fontId="90" fillId="0" borderId="17" xfId="6" applyFont="1" applyBorder="1" applyAlignment="1">
      <alignment horizontal="center" vertical="center"/>
    </xf>
    <xf numFmtId="0" fontId="90" fillId="0" borderId="39" xfId="6" applyFont="1" applyBorder="1" applyAlignment="1">
      <alignment horizontal="center" vertical="center"/>
    </xf>
    <xf numFmtId="1" fontId="29" fillId="0" borderId="14" xfId="3" applyNumberFormat="1" applyFont="1" applyBorder="1" applyAlignment="1">
      <alignment horizontal="center" vertical="center"/>
    </xf>
    <xf numFmtId="1" fontId="30" fillId="9" borderId="14" xfId="6" applyNumberFormat="1" applyFont="1" applyFill="1" applyBorder="1" applyAlignment="1">
      <alignment horizontal="center" vertical="center" wrapText="1"/>
    </xf>
    <xf numFmtId="0" fontId="27" fillId="16" borderId="10" xfId="6" applyFont="1" applyFill="1" applyBorder="1" applyAlignment="1">
      <alignment horizontal="center" vertical="center" wrapText="1"/>
    </xf>
    <xf numFmtId="1" fontId="30" fillId="9" borderId="40" xfId="6" applyNumberFormat="1" applyFont="1" applyFill="1" applyBorder="1" applyAlignment="1">
      <alignment horizontal="center" vertical="center"/>
    </xf>
    <xf numFmtId="1" fontId="30" fillId="9" borderId="14" xfId="6" applyNumberFormat="1" applyFont="1" applyFill="1" applyBorder="1" applyAlignment="1">
      <alignment horizontal="center" vertical="center"/>
    </xf>
    <xf numFmtId="1" fontId="29" fillId="16" borderId="14" xfId="3" applyNumberFormat="1" applyFont="1" applyFill="1" applyBorder="1" applyAlignment="1">
      <alignment horizontal="center" vertical="center"/>
    </xf>
    <xf numFmtId="1" fontId="101" fillId="9" borderId="57" xfId="6" applyNumberFormat="1" applyFont="1" applyFill="1" applyBorder="1" applyAlignment="1">
      <alignment horizontal="center" vertical="center"/>
    </xf>
    <xf numFmtId="1" fontId="101" fillId="9" borderId="64" xfId="6" applyNumberFormat="1" applyFont="1" applyFill="1" applyBorder="1" applyAlignment="1">
      <alignment horizontal="center" vertical="center"/>
    </xf>
    <xf numFmtId="1" fontId="101" fillId="9" borderId="66" xfId="6" applyNumberFormat="1" applyFont="1" applyFill="1" applyBorder="1" applyAlignment="1">
      <alignment horizontal="center" vertical="center"/>
    </xf>
    <xf numFmtId="1" fontId="30" fillId="9" borderId="32" xfId="6" applyNumberFormat="1" applyFont="1" applyFill="1" applyBorder="1" applyAlignment="1">
      <alignment horizontal="center" vertical="center" wrapText="1"/>
    </xf>
    <xf numFmtId="1" fontId="30" fillId="9" borderId="44" xfId="6" applyNumberFormat="1" applyFont="1" applyFill="1" applyBorder="1" applyAlignment="1">
      <alignment horizontal="center" vertical="center"/>
    </xf>
    <xf numFmtId="1" fontId="30" fillId="9" borderId="32" xfId="6" applyNumberFormat="1" applyFont="1" applyFill="1" applyBorder="1" applyAlignment="1">
      <alignment horizontal="center" vertical="center"/>
    </xf>
    <xf numFmtId="1" fontId="29" fillId="0" borderId="32" xfId="3" applyNumberFormat="1" applyFont="1" applyBorder="1" applyAlignment="1">
      <alignment horizontal="center" vertical="center"/>
    </xf>
    <xf numFmtId="1" fontId="53" fillId="16" borderId="14" xfId="3" applyNumberFormat="1" applyFont="1" applyFill="1" applyBorder="1" applyAlignment="1">
      <alignment horizontal="center" vertical="center"/>
    </xf>
    <xf numFmtId="1" fontId="53" fillId="16" borderId="32" xfId="3" applyNumberFormat="1" applyFont="1" applyFill="1" applyBorder="1" applyAlignment="1">
      <alignment horizontal="center" vertical="center"/>
    </xf>
    <xf numFmtId="1" fontId="32" fillId="16" borderId="14" xfId="6" applyNumberFormat="1" applyFont="1" applyFill="1" applyBorder="1" applyAlignment="1">
      <alignment horizontal="center" vertical="center" wrapText="1"/>
    </xf>
    <xf numFmtId="1" fontId="32" fillId="16" borderId="32" xfId="6" applyNumberFormat="1" applyFont="1" applyFill="1" applyBorder="1" applyAlignment="1">
      <alignment horizontal="center" vertical="center" wrapText="1"/>
    </xf>
    <xf numFmtId="1" fontId="90" fillId="16" borderId="34" xfId="11" applyNumberFormat="1" applyFont="1" applyFill="1" applyBorder="1" applyAlignment="1">
      <alignment horizontal="center" vertical="center" shrinkToFit="1"/>
    </xf>
    <xf numFmtId="1" fontId="90" fillId="0" borderId="9" xfId="6" applyNumberFormat="1" applyFont="1" applyBorder="1" applyAlignment="1">
      <alignment horizontal="center" vertical="center"/>
    </xf>
    <xf numFmtId="49" fontId="31" fillId="0" borderId="49" xfId="6" applyNumberFormat="1" applyFont="1" applyBorder="1" applyAlignment="1">
      <alignment horizontal="center" vertical="top" wrapText="1"/>
    </xf>
    <xf numFmtId="49" fontId="31" fillId="0" borderId="17" xfId="6" applyNumberFormat="1" applyFont="1" applyBorder="1" applyAlignment="1">
      <alignment horizontal="center" vertical="top" wrapText="1"/>
    </xf>
    <xf numFmtId="1" fontId="90" fillId="0" borderId="53" xfId="6" applyNumberFormat="1" applyFont="1" applyBorder="1" applyAlignment="1">
      <alignment horizontal="center" vertical="center"/>
    </xf>
    <xf numFmtId="0" fontId="100" fillId="0" borderId="41" xfId="6" applyFont="1" applyBorder="1" applyAlignment="1">
      <alignment horizontal="center" vertical="center"/>
    </xf>
    <xf numFmtId="0" fontId="100" fillId="0" borderId="0" xfId="6" applyFont="1" applyAlignment="1">
      <alignment horizontal="center" vertical="center"/>
    </xf>
    <xf numFmtId="49" fontId="31" fillId="0" borderId="4" xfId="6" applyNumberFormat="1" applyFont="1" applyBorder="1" applyAlignment="1">
      <alignment horizontal="center" vertical="center" wrapText="1"/>
    </xf>
    <xf numFmtId="49" fontId="31" fillId="0" borderId="18" xfId="6" applyNumberFormat="1" applyFont="1" applyBorder="1" applyAlignment="1">
      <alignment horizontal="center" vertical="center" wrapText="1"/>
    </xf>
    <xf numFmtId="49" fontId="31" fillId="0" borderId="2" xfId="6" applyNumberFormat="1" applyFont="1" applyBorder="1" applyAlignment="1">
      <alignment horizontal="center" vertical="center" wrapText="1"/>
    </xf>
    <xf numFmtId="49" fontId="31" fillId="0" borderId="1" xfId="6" applyNumberFormat="1" applyFont="1" applyBorder="1" applyAlignment="1">
      <alignment horizontal="center" vertical="center" wrapText="1"/>
    </xf>
    <xf numFmtId="49" fontId="31" fillId="0" borderId="16" xfId="6" applyNumberFormat="1" applyFont="1" applyBorder="1" applyAlignment="1">
      <alignment horizontal="center" vertical="center" wrapText="1"/>
    </xf>
    <xf numFmtId="49" fontId="31" fillId="0" borderId="15" xfId="6" applyNumberFormat="1" applyFont="1" applyBorder="1" applyAlignment="1">
      <alignment horizontal="center" vertical="center" wrapText="1"/>
    </xf>
    <xf numFmtId="49" fontId="31" fillId="0" borderId="12" xfId="6" applyNumberFormat="1" applyFont="1" applyBorder="1" applyAlignment="1">
      <alignment horizontal="center" vertical="center" wrapText="1"/>
    </xf>
    <xf numFmtId="49" fontId="31" fillId="0" borderId="11" xfId="6" applyNumberFormat="1" applyFont="1" applyBorder="1" applyAlignment="1">
      <alignment horizontal="center" vertical="center" wrapText="1"/>
    </xf>
    <xf numFmtId="1" fontId="30" fillId="9" borderId="43" xfId="6" applyNumberFormat="1" applyFont="1" applyFill="1" applyBorder="1" applyAlignment="1">
      <alignment horizontal="center" vertical="center"/>
    </xf>
    <xf numFmtId="1" fontId="30" fillId="9" borderId="28" xfId="6" applyNumberFormat="1" applyFont="1" applyFill="1" applyBorder="1" applyAlignment="1">
      <alignment horizontal="center" vertical="center"/>
    </xf>
    <xf numFmtId="1" fontId="53" fillId="16" borderId="28" xfId="3" applyNumberFormat="1" applyFont="1" applyFill="1" applyBorder="1" applyAlignment="1">
      <alignment horizontal="center" vertical="center"/>
    </xf>
    <xf numFmtId="1" fontId="90" fillId="0" borderId="31" xfId="6" applyNumberFormat="1" applyFont="1" applyBorder="1" applyAlignment="1">
      <alignment horizontal="center" vertical="center"/>
    </xf>
    <xf numFmtId="1" fontId="90" fillId="0" borderId="34" xfId="6" applyNumberFormat="1" applyFont="1" applyBorder="1" applyAlignment="1">
      <alignment horizontal="center" vertical="center"/>
    </xf>
    <xf numFmtId="0" fontId="21" fillId="3" borderId="41" xfId="6" applyFont="1" applyFill="1" applyBorder="1" applyAlignment="1">
      <alignment horizontal="center"/>
    </xf>
    <xf numFmtId="0" fontId="27" fillId="16" borderId="58" xfId="6" applyFont="1" applyFill="1" applyBorder="1" applyAlignment="1">
      <alignment horizontal="center" vertical="center" wrapText="1"/>
    </xf>
    <xf numFmtId="1" fontId="29" fillId="0" borderId="28" xfId="3" applyNumberFormat="1" applyFont="1" applyBorder="1" applyAlignment="1">
      <alignment horizontal="center" vertical="center"/>
    </xf>
    <xf numFmtId="1" fontId="30" fillId="9" borderId="40" xfId="11" applyNumberFormat="1" applyFont="1" applyFill="1" applyBorder="1" applyAlignment="1">
      <alignment horizontal="center" vertical="center"/>
    </xf>
    <xf numFmtId="1" fontId="30" fillId="9" borderId="14" xfId="11" applyNumberFormat="1" applyFont="1" applyFill="1" applyBorder="1" applyAlignment="1">
      <alignment horizontal="center" vertical="center"/>
    </xf>
    <xf numFmtId="0" fontId="233" fillId="0" borderId="0" xfId="0" applyFont="1" applyAlignment="1">
      <alignment horizontal="left"/>
    </xf>
    <xf numFmtId="0" fontId="85" fillId="0" borderId="2" xfId="1" applyFont="1" applyBorder="1" applyAlignment="1">
      <alignment horizontal="center"/>
    </xf>
    <xf numFmtId="0" fontId="85" fillId="0" borderId="0" xfId="1" applyFont="1" applyBorder="1" applyAlignment="1">
      <alignment horizontal="center"/>
    </xf>
    <xf numFmtId="3" fontId="77" fillId="0" borderId="28" xfId="3" applyNumberFormat="1" applyFont="1" applyBorder="1" applyAlignment="1">
      <alignment horizontal="center" vertical="center"/>
    </xf>
    <xf numFmtId="3" fontId="77" fillId="0" borderId="29" xfId="3" applyNumberFormat="1" applyFont="1" applyBorder="1" applyAlignment="1">
      <alignment horizontal="center" vertical="center"/>
    </xf>
    <xf numFmtId="3" fontId="77" fillId="0" borderId="30" xfId="3" applyNumberFormat="1" applyFont="1" applyBorder="1" applyAlignment="1">
      <alignment horizontal="center" vertical="center"/>
    </xf>
    <xf numFmtId="3" fontId="77" fillId="0" borderId="14" xfId="3" applyNumberFormat="1" applyFont="1" applyBorder="1" applyAlignment="1">
      <alignment horizontal="center" vertical="center"/>
    </xf>
    <xf numFmtId="3" fontId="77" fillId="0" borderId="12" xfId="3" applyNumberFormat="1" applyFont="1" applyBorder="1" applyAlignment="1">
      <alignment horizontal="center" vertical="center"/>
    </xf>
    <xf numFmtId="3" fontId="77" fillId="0" borderId="31" xfId="3" applyNumberFormat="1" applyFont="1" applyBorder="1" applyAlignment="1">
      <alignment horizontal="center" vertical="center"/>
    </xf>
    <xf numFmtId="3" fontId="40" fillId="0" borderId="12" xfId="0" applyNumberFormat="1" applyFont="1" applyBorder="1" applyAlignment="1">
      <alignment horizontal="center" vertical="center" shrinkToFit="1"/>
    </xf>
    <xf numFmtId="3" fontId="40" fillId="0" borderId="19" xfId="0" applyNumberFormat="1" applyFont="1" applyBorder="1" applyAlignment="1">
      <alignment horizontal="center" vertical="center" shrinkToFit="1"/>
    </xf>
    <xf numFmtId="49" fontId="80" fillId="0" borderId="40" xfId="0" applyNumberFormat="1" applyFont="1" applyBorder="1" applyAlignment="1">
      <alignment horizontal="center" vertical="center"/>
    </xf>
    <xf numFmtId="49" fontId="80" fillId="0" borderId="14" xfId="0" applyNumberFormat="1" applyFont="1" applyBorder="1" applyAlignment="1">
      <alignment horizontal="center" vertical="center"/>
    </xf>
    <xf numFmtId="0" fontId="28" fillId="6" borderId="40" xfId="0" applyFont="1" applyFill="1" applyBorder="1" applyAlignment="1">
      <alignment horizontal="center" vertical="center"/>
    </xf>
    <xf numFmtId="0" fontId="28" fillId="6" borderId="14" xfId="0" applyFont="1" applyFill="1" applyBorder="1" applyAlignment="1">
      <alignment horizontal="center" vertical="center"/>
    </xf>
    <xf numFmtId="0" fontId="33" fillId="6" borderId="14" xfId="0" applyFont="1" applyFill="1" applyBorder="1" applyAlignment="1">
      <alignment horizontal="center"/>
    </xf>
    <xf numFmtId="49" fontId="31" fillId="0" borderId="14" xfId="0" applyNumberFormat="1" applyFont="1" applyBorder="1" applyAlignment="1">
      <alignment horizontal="center" vertical="center" wrapText="1"/>
    </xf>
    <xf numFmtId="0" fontId="33" fillId="6" borderId="40" xfId="0" applyFont="1" applyFill="1" applyBorder="1" applyAlignment="1">
      <alignment horizontal="left" vertical="center"/>
    </xf>
    <xf numFmtId="0" fontId="33" fillId="6" borderId="14" xfId="0" applyFont="1" applyFill="1" applyBorder="1" applyAlignment="1">
      <alignment horizontal="left" vertical="center"/>
    </xf>
    <xf numFmtId="0" fontId="28" fillId="6" borderId="44" xfId="0" applyFont="1" applyFill="1" applyBorder="1" applyAlignment="1">
      <alignment horizontal="center" vertical="center"/>
    </xf>
    <xf numFmtId="0" fontId="28" fillId="6" borderId="32" xfId="0" applyFont="1" applyFill="1" applyBorder="1" applyAlignment="1">
      <alignment horizontal="center" vertical="center"/>
    </xf>
    <xf numFmtId="0" fontId="28" fillId="6" borderId="40" xfId="0" applyFont="1" applyFill="1" applyBorder="1" applyAlignment="1">
      <alignment horizontal="center" vertical="center" wrapText="1"/>
    </xf>
    <xf numFmtId="0" fontId="28" fillId="6" borderId="14" xfId="0" applyFont="1" applyFill="1" applyBorder="1" applyAlignment="1">
      <alignment horizontal="center" vertical="center" wrapText="1"/>
    </xf>
    <xf numFmtId="0" fontId="28" fillId="0" borderId="13" xfId="3" applyFont="1" applyBorder="1" applyAlignment="1">
      <alignment horizontal="center" vertical="center" wrapText="1"/>
    </xf>
    <xf numFmtId="0" fontId="28" fillId="0" borderId="11" xfId="3" applyFont="1" applyBorder="1" applyAlignment="1">
      <alignment horizontal="center" vertical="center" wrapText="1"/>
    </xf>
    <xf numFmtId="49" fontId="31" fillId="0" borderId="40" xfId="0" applyNumberFormat="1" applyFont="1" applyBorder="1" applyAlignment="1">
      <alignment horizontal="left" vertical="center"/>
    </xf>
    <xf numFmtId="49" fontId="31" fillId="0" borderId="14" xfId="0" applyNumberFormat="1" applyFont="1" applyBorder="1" applyAlignment="1">
      <alignment horizontal="left" vertical="center"/>
    </xf>
    <xf numFmtId="0" fontId="30" fillId="0" borderId="14" xfId="0" applyFont="1" applyBorder="1" applyAlignment="1">
      <alignment horizontal="center" vertical="center" wrapText="1"/>
    </xf>
    <xf numFmtId="3" fontId="28" fillId="0" borderId="25" xfId="0" applyNumberFormat="1" applyFont="1" applyBorder="1" applyAlignment="1">
      <alignment horizontal="center" vertical="center" wrapText="1"/>
    </xf>
    <xf numFmtId="0" fontId="16" fillId="6" borderId="0" xfId="0" applyFont="1" applyFill="1" applyAlignment="1">
      <alignment horizontal="center" vertical="center"/>
    </xf>
    <xf numFmtId="0" fontId="50" fillId="6" borderId="0" xfId="0" applyFont="1" applyFill="1" applyAlignment="1">
      <alignment horizontal="center" vertical="center" wrapText="1"/>
    </xf>
    <xf numFmtId="49" fontId="31" fillId="0" borderId="27" xfId="0" applyNumberFormat="1" applyFont="1" applyBorder="1" applyAlignment="1">
      <alignment horizontal="center" vertical="center" wrapText="1"/>
    </xf>
    <xf numFmtId="3" fontId="93" fillId="0" borderId="30" xfId="3" applyNumberFormat="1" applyFont="1" applyBorder="1" applyAlignment="1">
      <alignment horizontal="center" vertical="center"/>
    </xf>
    <xf numFmtId="3" fontId="93" fillId="0" borderId="31" xfId="3" applyNumberFormat="1" applyFont="1" applyBorder="1" applyAlignment="1">
      <alignment horizontal="center" vertical="center"/>
    </xf>
    <xf numFmtId="49" fontId="80" fillId="0" borderId="44" xfId="0" applyNumberFormat="1" applyFont="1" applyBorder="1" applyAlignment="1">
      <alignment horizontal="center" vertical="center"/>
    </xf>
    <xf numFmtId="49" fontId="80" fillId="0" borderId="32" xfId="0" applyNumberFormat="1" applyFont="1" applyBorder="1" applyAlignment="1">
      <alignment horizontal="center" vertical="center"/>
    </xf>
    <xf numFmtId="0" fontId="27" fillId="5" borderId="10" xfId="3" applyFont="1" applyFill="1" applyBorder="1" applyAlignment="1">
      <alignment horizontal="center" vertical="center"/>
    </xf>
    <xf numFmtId="49" fontId="41" fillId="7" borderId="14" xfId="0" applyNumberFormat="1" applyFont="1" applyFill="1" applyBorder="1" applyAlignment="1">
      <alignment horizontal="center" vertical="center" wrapText="1"/>
    </xf>
    <xf numFmtId="0" fontId="33" fillId="6" borderId="12" xfId="0" applyFont="1" applyFill="1" applyBorder="1" applyAlignment="1">
      <alignment horizontal="center" vertical="center"/>
    </xf>
    <xf numFmtId="0" fontId="33" fillId="6" borderId="11" xfId="0" applyFont="1" applyFill="1" applyBorder="1" applyAlignment="1">
      <alignment horizontal="center" vertical="center"/>
    </xf>
    <xf numFmtId="49" fontId="31" fillId="0" borderId="19" xfId="0" applyNumberFormat="1" applyFont="1" applyBorder="1" applyAlignment="1">
      <alignment horizontal="left" vertical="center"/>
    </xf>
    <xf numFmtId="49" fontId="31" fillId="0" borderId="44" xfId="0" applyNumberFormat="1" applyFont="1" applyBorder="1" applyAlignment="1">
      <alignment horizontal="left" vertical="center"/>
    </xf>
    <xf numFmtId="49" fontId="31" fillId="0" borderId="32" xfId="0" applyNumberFormat="1" applyFont="1" applyBorder="1" applyAlignment="1">
      <alignment horizontal="left" vertical="center"/>
    </xf>
    <xf numFmtId="0" fontId="30" fillId="0" borderId="33" xfId="0" applyFont="1" applyBorder="1" applyAlignment="1">
      <alignment horizontal="center" vertical="center" wrapText="1"/>
    </xf>
    <xf numFmtId="0" fontId="30" fillId="0" borderId="42" xfId="0" applyFont="1" applyBorder="1" applyAlignment="1">
      <alignment horizontal="center" vertical="center" wrapText="1"/>
    </xf>
    <xf numFmtId="0" fontId="0" fillId="6" borderId="0" xfId="0" applyFill="1" applyAlignment="1">
      <alignment horizontal="center" vertical="center"/>
    </xf>
    <xf numFmtId="0" fontId="30" fillId="0" borderId="23" xfId="0" applyFont="1" applyBorder="1" applyAlignment="1">
      <alignment horizontal="left" vertical="center"/>
    </xf>
    <xf numFmtId="0" fontId="30" fillId="0" borderId="42" xfId="0" applyFont="1" applyBorder="1" applyAlignment="1">
      <alignment horizontal="left" vertical="center"/>
    </xf>
    <xf numFmtId="0" fontId="32" fillId="0" borderId="32" xfId="3" applyFont="1" applyBorder="1" applyAlignment="1">
      <alignment horizontal="center" vertical="center" wrapText="1"/>
    </xf>
    <xf numFmtId="0" fontId="32" fillId="0" borderId="14" xfId="3" applyFont="1" applyBorder="1" applyAlignment="1">
      <alignment horizontal="center" vertical="center" wrapText="1"/>
    </xf>
    <xf numFmtId="0" fontId="23" fillId="6" borderId="14" xfId="0" applyFont="1" applyFill="1" applyBorder="1" applyAlignment="1">
      <alignment horizontal="center" vertical="center" wrapText="1"/>
    </xf>
    <xf numFmtId="0" fontId="48" fillId="0" borderId="40" xfId="3" applyFont="1" applyBorder="1" applyAlignment="1">
      <alignment horizontal="center" vertical="center"/>
    </xf>
    <xf numFmtId="0" fontId="48" fillId="0" borderId="14" xfId="3" applyFont="1" applyBorder="1" applyAlignment="1">
      <alignment horizontal="center" vertical="center"/>
    </xf>
    <xf numFmtId="49" fontId="39" fillId="0" borderId="40" xfId="0" applyNumberFormat="1" applyFont="1" applyBorder="1" applyAlignment="1">
      <alignment horizontal="center" vertical="center" wrapText="1"/>
    </xf>
    <xf numFmtId="49" fontId="39" fillId="0" borderId="14" xfId="0" applyNumberFormat="1" applyFont="1" applyBorder="1" applyAlignment="1">
      <alignment horizontal="center" vertical="center" wrapText="1"/>
    </xf>
    <xf numFmtId="49" fontId="39" fillId="0" borderId="44" xfId="0" applyNumberFormat="1" applyFont="1" applyBorder="1" applyAlignment="1">
      <alignment horizontal="center" vertical="center" wrapText="1"/>
    </xf>
    <xf numFmtId="49" fontId="39" fillId="0" borderId="32" xfId="0" applyNumberFormat="1" applyFont="1" applyBorder="1" applyAlignment="1">
      <alignment horizontal="center" vertical="center" wrapText="1"/>
    </xf>
    <xf numFmtId="3" fontId="82" fillId="0" borderId="36" xfId="3" applyNumberFormat="1" applyFont="1" applyBorder="1" applyAlignment="1">
      <alignment horizontal="center" vertical="center"/>
    </xf>
    <xf numFmtId="3" fontId="82" fillId="0" borderId="21" xfId="3" applyNumberFormat="1" applyFont="1" applyBorder="1" applyAlignment="1">
      <alignment horizontal="center" vertical="center"/>
    </xf>
    <xf numFmtId="3" fontId="82" fillId="0" borderId="16" xfId="3" applyNumberFormat="1" applyFont="1" applyBorder="1" applyAlignment="1">
      <alignment horizontal="center" vertical="center"/>
    </xf>
    <xf numFmtId="3" fontId="82" fillId="0" borderId="3" xfId="3" applyNumberFormat="1" applyFont="1" applyBorder="1" applyAlignment="1">
      <alignment horizontal="center" vertical="center"/>
    </xf>
    <xf numFmtId="3" fontId="40" fillId="0" borderId="12" xfId="3" applyNumberFormat="1" applyFont="1" applyBorder="1" applyAlignment="1">
      <alignment horizontal="center" vertical="center"/>
    </xf>
    <xf numFmtId="3" fontId="40" fillId="0" borderId="19" xfId="3" applyNumberFormat="1" applyFont="1" applyBorder="1" applyAlignment="1">
      <alignment horizontal="center" vertical="center"/>
    </xf>
    <xf numFmtId="3" fontId="40" fillId="9" borderId="12" xfId="3" applyNumberFormat="1" applyFont="1" applyFill="1" applyBorder="1" applyAlignment="1">
      <alignment horizontal="center" vertical="center"/>
    </xf>
    <xf numFmtId="3" fontId="40" fillId="9" borderId="19" xfId="3" applyNumberFormat="1" applyFont="1" applyFill="1" applyBorder="1" applyAlignment="1">
      <alignment horizontal="center" vertical="center"/>
    </xf>
    <xf numFmtId="0" fontId="82" fillId="0" borderId="28" xfId="3" applyFont="1" applyBorder="1" applyAlignment="1">
      <alignment horizontal="center" vertical="center"/>
    </xf>
    <xf numFmtId="0" fontId="82" fillId="0" borderId="14" xfId="3" applyFont="1" applyBorder="1" applyAlignment="1">
      <alignment horizontal="center" vertical="center"/>
    </xf>
    <xf numFmtId="3" fontId="20" fillId="0" borderId="33" xfId="0" applyNumberFormat="1" applyFont="1" applyBorder="1" applyAlignment="1">
      <alignment horizontal="center" vertical="center" wrapText="1"/>
    </xf>
    <xf numFmtId="3" fontId="20" fillId="0" borderId="25" xfId="0" applyNumberFormat="1" applyFont="1" applyBorder="1" applyAlignment="1">
      <alignment horizontal="center" vertical="center" wrapText="1"/>
    </xf>
    <xf numFmtId="3" fontId="20" fillId="0" borderId="12" xfId="0" applyNumberFormat="1" applyFont="1" applyBorder="1" applyAlignment="1">
      <alignment horizontal="center" vertical="center" wrapText="1"/>
    </xf>
    <xf numFmtId="3" fontId="20" fillId="0" borderId="45" xfId="0" applyNumberFormat="1" applyFont="1" applyBorder="1" applyAlignment="1">
      <alignment horizontal="center" vertical="center" wrapText="1"/>
    </xf>
    <xf numFmtId="3" fontId="20" fillId="0" borderId="12" xfId="3" applyNumberFormat="1" applyBorder="1" applyAlignment="1">
      <alignment horizontal="center" vertical="center"/>
    </xf>
    <xf numFmtId="3" fontId="20" fillId="0" borderId="45" xfId="3" applyNumberFormat="1" applyBorder="1" applyAlignment="1">
      <alignment horizontal="center" vertical="center"/>
    </xf>
    <xf numFmtId="3" fontId="40" fillId="16" borderId="19" xfId="0" applyNumberFormat="1" applyFont="1" applyFill="1" applyBorder="1" applyAlignment="1">
      <alignment horizontal="center" vertical="center" wrapText="1"/>
    </xf>
    <xf numFmtId="3" fontId="40" fillId="0" borderId="11" xfId="3" applyNumberFormat="1" applyFont="1" applyBorder="1" applyAlignment="1">
      <alignment horizontal="center" vertical="center"/>
    </xf>
    <xf numFmtId="3" fontId="20" fillId="0" borderId="24" xfId="3" applyNumberFormat="1" applyBorder="1" applyAlignment="1">
      <alignment horizontal="center" vertical="center"/>
    </xf>
    <xf numFmtId="3" fontId="20" fillId="0" borderId="25" xfId="3" applyNumberFormat="1" applyBorder="1" applyAlignment="1">
      <alignment horizontal="center" vertical="center"/>
    </xf>
    <xf numFmtId="3" fontId="46" fillId="0" borderId="12" xfId="0" applyNumberFormat="1" applyFont="1" applyBorder="1" applyAlignment="1">
      <alignment horizontal="center"/>
    </xf>
    <xf numFmtId="3" fontId="46" fillId="0" borderId="45" xfId="0" applyNumberFormat="1" applyFont="1" applyBorder="1" applyAlignment="1">
      <alignment horizontal="center"/>
    </xf>
    <xf numFmtId="49" fontId="31" fillId="0" borderId="7" xfId="7" applyNumberFormat="1" applyFont="1" applyBorder="1" applyAlignment="1">
      <alignment horizontal="center" vertical="center" wrapText="1"/>
    </xf>
    <xf numFmtId="49" fontId="31" fillId="0" borderId="18" xfId="7" applyNumberFormat="1" applyFont="1" applyBorder="1" applyAlignment="1">
      <alignment horizontal="center" vertical="center" wrapText="1"/>
    </xf>
    <xf numFmtId="49" fontId="31" fillId="0" borderId="41" xfId="7" applyNumberFormat="1" applyFont="1" applyBorder="1" applyAlignment="1">
      <alignment horizontal="center" vertical="center" wrapText="1"/>
    </xf>
    <xf numFmtId="49" fontId="31" fillId="0" borderId="1" xfId="7" applyNumberFormat="1" applyFont="1" applyBorder="1" applyAlignment="1">
      <alignment horizontal="center" vertical="center" wrapText="1"/>
    </xf>
    <xf numFmtId="49" fontId="31" fillId="0" borderId="8" xfId="7" applyNumberFormat="1" applyFont="1" applyBorder="1" applyAlignment="1">
      <alignment horizontal="center" vertical="center" wrapText="1"/>
    </xf>
    <xf numFmtId="49" fontId="31" fillId="0" borderId="15" xfId="7" applyNumberFormat="1" applyFont="1" applyBorder="1" applyAlignment="1">
      <alignment horizontal="center" vertical="center" wrapText="1"/>
    </xf>
    <xf numFmtId="3" fontId="76" fillId="0" borderId="12" xfId="3" applyNumberFormat="1" applyFont="1" applyBorder="1" applyAlignment="1">
      <alignment horizontal="center" vertical="center"/>
    </xf>
    <xf numFmtId="3" fontId="76" fillId="0" borderId="45" xfId="3" applyNumberFormat="1" applyFont="1" applyBorder="1" applyAlignment="1">
      <alignment horizontal="center" vertical="center"/>
    </xf>
    <xf numFmtId="49" fontId="31" fillId="0" borderId="57" xfId="7" applyNumberFormat="1" applyFont="1" applyBorder="1" applyAlignment="1">
      <alignment horizontal="center" vertical="center" wrapText="1"/>
    </xf>
    <xf numFmtId="49" fontId="31" fillId="0" borderId="52" xfId="7" applyNumberFormat="1" applyFont="1" applyBorder="1" applyAlignment="1">
      <alignment horizontal="center" vertical="center" wrapText="1"/>
    </xf>
    <xf numFmtId="3" fontId="76" fillId="0" borderId="33" xfId="3" applyNumberFormat="1" applyFont="1" applyBorder="1" applyAlignment="1">
      <alignment horizontal="center" vertical="center"/>
    </xf>
    <xf numFmtId="3" fontId="76" fillId="0" borderId="25" xfId="3" applyNumberFormat="1" applyFont="1" applyBorder="1" applyAlignment="1">
      <alignment horizontal="center" vertical="center"/>
    </xf>
    <xf numFmtId="0" fontId="27" fillId="5" borderId="33" xfId="3" applyFont="1" applyFill="1" applyBorder="1" applyAlignment="1">
      <alignment horizontal="center" vertical="center"/>
    </xf>
    <xf numFmtId="0" fontId="27" fillId="5" borderId="24" xfId="3" applyFont="1" applyFill="1" applyBorder="1" applyAlignment="1">
      <alignment horizontal="center" vertical="center"/>
    </xf>
    <xf numFmtId="3" fontId="93" fillId="0" borderId="28" xfId="3" applyNumberFormat="1" applyFont="1" applyBorder="1" applyAlignment="1">
      <alignment horizontal="center" vertical="center"/>
    </xf>
    <xf numFmtId="3" fontId="93" fillId="0" borderId="14" xfId="3" applyNumberFormat="1" applyFont="1" applyBorder="1" applyAlignment="1">
      <alignment horizontal="center" vertical="center"/>
    </xf>
    <xf numFmtId="0" fontId="28" fillId="0" borderId="14" xfId="3" applyFont="1" applyBorder="1" applyAlignment="1">
      <alignment horizontal="left" vertical="center" wrapText="1"/>
    </xf>
    <xf numFmtId="0" fontId="94" fillId="0" borderId="14" xfId="7" applyFont="1" applyBorder="1" applyAlignment="1">
      <alignment horizontal="center" vertical="center" wrapText="1"/>
    </xf>
    <xf numFmtId="0" fontId="38" fillId="9" borderId="0" xfId="7" applyFont="1" applyFill="1" applyAlignment="1">
      <alignment horizontal="center" vertical="center"/>
    </xf>
    <xf numFmtId="0" fontId="21" fillId="0" borderId="0" xfId="7" applyFont="1" applyAlignment="1">
      <alignment horizontal="center"/>
    </xf>
    <xf numFmtId="0" fontId="21" fillId="9" borderId="0" xfId="7" applyFont="1" applyFill="1" applyAlignment="1">
      <alignment horizontal="center" vertical="center"/>
    </xf>
    <xf numFmtId="0" fontId="26" fillId="9" borderId="0" xfId="7" applyFont="1" applyFill="1" applyAlignment="1">
      <alignment horizontal="center" vertical="center"/>
    </xf>
    <xf numFmtId="0" fontId="25" fillId="12" borderId="0" xfId="7" applyFont="1" applyFill="1" applyAlignment="1">
      <alignment horizontal="center" vertical="center"/>
    </xf>
    <xf numFmtId="0" fontId="21" fillId="0" borderId="2" xfId="7" applyFont="1" applyBorder="1" applyAlignment="1">
      <alignment horizontal="center"/>
    </xf>
    <xf numFmtId="0" fontId="71" fillId="9" borderId="14" xfId="7" applyFont="1" applyFill="1" applyBorder="1" applyAlignment="1">
      <alignment horizontal="center" vertical="center"/>
    </xf>
    <xf numFmtId="0" fontId="43" fillId="9" borderId="14" xfId="7" applyFont="1" applyFill="1" applyBorder="1" applyAlignment="1">
      <alignment horizontal="left" vertical="center" wrapText="1"/>
    </xf>
    <xf numFmtId="0" fontId="71" fillId="9" borderId="14" xfId="7" applyFont="1" applyFill="1" applyBorder="1" applyAlignment="1">
      <alignment horizontal="center" vertical="center" wrapText="1"/>
    </xf>
    <xf numFmtId="0" fontId="69" fillId="9" borderId="14" xfId="7" applyFont="1" applyFill="1" applyBorder="1" applyAlignment="1">
      <alignment horizontal="left" vertical="center" wrapText="1"/>
    </xf>
    <xf numFmtId="0" fontId="43" fillId="9" borderId="14" xfId="7" applyFont="1" applyFill="1" applyBorder="1" applyAlignment="1">
      <alignment horizontal="left" vertical="center"/>
    </xf>
    <xf numFmtId="0" fontId="25" fillId="2" borderId="0" xfId="7" applyFont="1" applyFill="1" applyAlignment="1">
      <alignment horizontal="center" vertical="center" wrapText="1"/>
    </xf>
    <xf numFmtId="0" fontId="51" fillId="0" borderId="10" xfId="0" applyFont="1" applyBorder="1" applyAlignment="1">
      <alignment horizontal="left" vertical="center" wrapText="1"/>
    </xf>
    <xf numFmtId="0" fontId="51" fillId="0" borderId="17" xfId="0" applyFont="1" applyBorder="1" applyAlignment="1">
      <alignment horizontal="left" vertical="center" wrapText="1"/>
    </xf>
    <xf numFmtId="165" fontId="9" fillId="0" borderId="10" xfId="0" applyNumberFormat="1" applyFont="1" applyBorder="1" applyAlignment="1">
      <alignment vertical="center" wrapText="1"/>
    </xf>
    <xf numFmtId="0" fontId="9" fillId="0" borderId="17" xfId="0" applyFont="1" applyBorder="1" applyAlignment="1">
      <alignment vertical="center" wrapText="1"/>
    </xf>
    <xf numFmtId="165" fontId="9" fillId="0" borderId="14" xfId="30" applyNumberFormat="1" applyFont="1" applyBorder="1" applyAlignment="1">
      <alignment vertical="center"/>
    </xf>
    <xf numFmtId="0" fontId="191" fillId="0" borderId="12" xfId="0" applyFont="1" applyBorder="1" applyAlignment="1">
      <alignment horizontal="left" vertical="center" wrapText="1"/>
    </xf>
    <xf numFmtId="0" fontId="135" fillId="0" borderId="4" xfId="0" applyFont="1" applyBorder="1" applyAlignment="1">
      <alignment horizontal="left" vertical="center" wrapText="1"/>
    </xf>
    <xf numFmtId="0" fontId="135" fillId="0" borderId="16" xfId="0" applyFont="1" applyBorder="1" applyAlignment="1">
      <alignment horizontal="left" vertical="center" wrapText="1"/>
    </xf>
    <xf numFmtId="0" fontId="191" fillId="0" borderId="4" xfId="0" applyFont="1" applyBorder="1" applyAlignment="1">
      <alignment horizontal="left" vertical="center" wrapText="1"/>
    </xf>
    <xf numFmtId="0" fontId="191" fillId="0" borderId="16" xfId="0" applyFont="1" applyBorder="1" applyAlignment="1">
      <alignment horizontal="left" vertical="center" wrapText="1"/>
    </xf>
    <xf numFmtId="0" fontId="191" fillId="16" borderId="4" xfId="0" applyFont="1" applyFill="1" applyBorder="1" applyAlignment="1">
      <alignment horizontal="left" vertical="center" wrapText="1"/>
    </xf>
    <xf numFmtId="0" fontId="191" fillId="16" borderId="16" xfId="0" applyFont="1" applyFill="1" applyBorder="1" applyAlignment="1">
      <alignment horizontal="left" vertical="center" wrapText="1"/>
    </xf>
    <xf numFmtId="165" fontId="9" fillId="16" borderId="14" xfId="30" applyNumberFormat="1" applyFont="1" applyFill="1" applyBorder="1" applyAlignment="1">
      <alignment vertical="center"/>
    </xf>
    <xf numFmtId="0" fontId="51" fillId="0" borderId="4" xfId="0" applyFont="1" applyBorder="1" applyAlignment="1">
      <alignment horizontal="left" vertical="center" wrapText="1"/>
    </xf>
    <xf numFmtId="0" fontId="51" fillId="0" borderId="16" xfId="0" applyFont="1" applyBorder="1" applyAlignment="1">
      <alignment horizontal="left" vertical="center" wrapText="1"/>
    </xf>
    <xf numFmtId="165" fontId="32" fillId="0" borderId="10" xfId="0" applyNumberFormat="1" applyFont="1" applyBorder="1" applyAlignment="1">
      <alignment vertical="center" wrapText="1"/>
    </xf>
    <xf numFmtId="0" fontId="32" fillId="0" borderId="17" xfId="0" applyFont="1" applyBorder="1" applyAlignment="1">
      <alignment vertical="center" wrapText="1"/>
    </xf>
    <xf numFmtId="0" fontId="135" fillId="16" borderId="12" xfId="22" applyFont="1" applyFill="1" applyBorder="1" applyAlignment="1">
      <alignment horizontal="left" vertical="center" wrapText="1"/>
    </xf>
    <xf numFmtId="165" fontId="10" fillId="16" borderId="10" xfId="22" applyNumberFormat="1" applyFill="1" applyBorder="1" applyAlignment="1">
      <alignment vertical="center" wrapText="1"/>
    </xf>
    <xf numFmtId="0" fontId="10" fillId="16" borderId="17" xfId="22" applyFill="1" applyBorder="1" applyAlignment="1">
      <alignment vertical="center" wrapText="1"/>
    </xf>
    <xf numFmtId="165" fontId="10" fillId="16" borderId="14" xfId="23" applyNumberFormat="1" applyFill="1" applyBorder="1" applyAlignment="1">
      <alignment vertical="center"/>
    </xf>
    <xf numFmtId="0" fontId="49" fillId="32" borderId="12" xfId="24" applyFont="1" applyFill="1" applyBorder="1" applyAlignment="1">
      <alignment horizontal="center" vertical="center" wrapText="1"/>
    </xf>
    <xf numFmtId="0" fontId="49" fillId="32" borderId="19" xfId="24" applyFont="1" applyFill="1" applyBorder="1" applyAlignment="1">
      <alignment horizontal="center" vertical="center" wrapText="1"/>
    </xf>
    <xf numFmtId="0" fontId="49" fillId="32" borderId="11" xfId="24" applyFont="1" applyFill="1" applyBorder="1" applyAlignment="1">
      <alignment horizontal="center" vertical="center" wrapText="1"/>
    </xf>
    <xf numFmtId="0" fontId="10" fillId="0" borderId="0" xfId="22" applyAlignment="1">
      <alignment horizontal="center"/>
    </xf>
    <xf numFmtId="0" fontId="133" fillId="30" borderId="12" xfId="22" applyFont="1" applyFill="1" applyBorder="1" applyAlignment="1">
      <alignment horizontal="center" vertical="center" wrapText="1"/>
    </xf>
    <xf numFmtId="0" fontId="133" fillId="30" borderId="11" xfId="22" applyFont="1" applyFill="1" applyBorder="1" applyAlignment="1">
      <alignment horizontal="center" vertical="center" wrapText="1"/>
    </xf>
    <xf numFmtId="0" fontId="135" fillId="16" borderId="4" xfId="22" applyFont="1" applyFill="1" applyBorder="1" applyAlignment="1">
      <alignment horizontal="left" vertical="center" wrapText="1"/>
    </xf>
    <xf numFmtId="0" fontId="135" fillId="16" borderId="16" xfId="22" applyFont="1" applyFill="1" applyBorder="1" applyAlignment="1">
      <alignment horizontal="left" vertical="center" wrapText="1"/>
    </xf>
    <xf numFmtId="14" fontId="85" fillId="0" borderId="14" xfId="1" applyNumberFormat="1" applyFont="1" applyBorder="1" applyAlignment="1">
      <alignment horizontal="center" vertical="center"/>
    </xf>
    <xf numFmtId="0" fontId="32" fillId="0" borderId="14" xfId="22" applyFont="1" applyBorder="1" applyAlignment="1">
      <alignment horizontal="center" vertical="top" wrapText="1"/>
    </xf>
    <xf numFmtId="0" fontId="49" fillId="31" borderId="12" xfId="24" applyFont="1" applyFill="1" applyBorder="1" applyAlignment="1">
      <alignment horizontal="center" vertical="center" wrapText="1"/>
    </xf>
    <xf numFmtId="0" fontId="49" fillId="31" borderId="19" xfId="24" applyFont="1" applyFill="1" applyBorder="1" applyAlignment="1">
      <alignment horizontal="center" vertical="center" wrapText="1"/>
    </xf>
    <xf numFmtId="0" fontId="49" fillId="31" borderId="11" xfId="24" applyFont="1" applyFill="1" applyBorder="1" applyAlignment="1">
      <alignment horizontal="center" vertical="center" wrapText="1"/>
    </xf>
    <xf numFmtId="165" fontId="10" fillId="0" borderId="2" xfId="22" applyNumberFormat="1" applyBorder="1" applyAlignment="1">
      <alignment horizontal="center"/>
    </xf>
    <xf numFmtId="0" fontId="10" fillId="0" borderId="2" xfId="22" applyBorder="1" applyAlignment="1">
      <alignment horizontal="center"/>
    </xf>
    <xf numFmtId="0" fontId="51" fillId="16" borderId="4" xfId="15" applyFont="1" applyFill="1" applyBorder="1" applyAlignment="1">
      <alignment horizontal="left" vertical="center" wrapText="1"/>
    </xf>
    <xf numFmtId="0" fontId="51" fillId="16" borderId="16" xfId="15" applyFont="1" applyFill="1" applyBorder="1" applyAlignment="1">
      <alignment horizontal="left" vertical="center" wrapText="1"/>
    </xf>
    <xf numFmtId="0" fontId="51" fillId="16" borderId="4" xfId="22" applyFont="1" applyFill="1" applyBorder="1" applyAlignment="1">
      <alignment horizontal="left" vertical="center" wrapText="1"/>
    </xf>
    <xf numFmtId="0" fontId="51" fillId="16" borderId="16" xfId="22" applyFont="1" applyFill="1" applyBorder="1" applyAlignment="1">
      <alignment horizontal="left" vertical="center" wrapText="1"/>
    </xf>
    <xf numFmtId="0" fontId="191" fillId="0" borderId="12" xfId="31" applyFont="1" applyBorder="1" applyAlignment="1">
      <alignment horizontal="left" vertical="center" wrapText="1"/>
    </xf>
    <xf numFmtId="165" fontId="32" fillId="0" borderId="10" xfId="31" applyNumberFormat="1" applyFont="1" applyBorder="1" applyAlignment="1">
      <alignment vertical="center" wrapText="1"/>
    </xf>
    <xf numFmtId="0" fontId="32" fillId="0" borderId="17" xfId="31" applyFont="1" applyBorder="1" applyAlignment="1">
      <alignment vertical="center" wrapText="1"/>
    </xf>
    <xf numFmtId="165" fontId="9" fillId="0" borderId="10" xfId="32" applyNumberFormat="1" applyBorder="1" applyAlignment="1">
      <alignment vertical="center"/>
    </xf>
    <xf numFmtId="165" fontId="9" fillId="0" borderId="17" xfId="32" applyNumberFormat="1" applyBorder="1" applyAlignment="1">
      <alignment vertical="center"/>
    </xf>
    <xf numFmtId="165" fontId="9" fillId="0" borderId="14" xfId="32" applyNumberFormat="1" applyBorder="1" applyAlignment="1">
      <alignment vertical="center"/>
    </xf>
    <xf numFmtId="0" fontId="135" fillId="0" borderId="4" xfId="31" applyFont="1" applyBorder="1" applyAlignment="1">
      <alignment horizontal="left" vertical="center" wrapText="1"/>
    </xf>
    <xf numFmtId="0" fontId="135" fillId="0" borderId="16" xfId="31" applyFont="1" applyBorder="1" applyAlignment="1">
      <alignment horizontal="left" vertical="center" wrapText="1"/>
    </xf>
    <xf numFmtId="165" fontId="9" fillId="0" borderId="14" xfId="32" applyNumberFormat="1" applyBorder="1" applyAlignment="1">
      <alignment horizontal="center" vertical="center"/>
    </xf>
    <xf numFmtId="0" fontId="135" fillId="0" borderId="12" xfId="31" applyFont="1" applyBorder="1" applyAlignment="1">
      <alignment horizontal="left" vertical="center" wrapText="1"/>
    </xf>
    <xf numFmtId="0" fontId="9" fillId="0" borderId="0" xfId="31" applyAlignment="1">
      <alignment horizontal="center"/>
    </xf>
    <xf numFmtId="0" fontId="49" fillId="32" borderId="12" xfId="33" applyFont="1" applyFill="1" applyBorder="1" applyAlignment="1">
      <alignment horizontal="center" vertical="center" wrapText="1"/>
    </xf>
    <xf numFmtId="0" fontId="49" fillId="32" borderId="19" xfId="33" applyFont="1" applyFill="1" applyBorder="1" applyAlignment="1">
      <alignment horizontal="center" vertical="center" wrapText="1"/>
    </xf>
    <xf numFmtId="0" fontId="49" fillId="32" borderId="11" xfId="33" applyFont="1" applyFill="1" applyBorder="1" applyAlignment="1">
      <alignment horizontal="center" vertical="center" wrapText="1"/>
    </xf>
    <xf numFmtId="0" fontId="133" fillId="30" borderId="12" xfId="31" applyFont="1" applyFill="1" applyBorder="1" applyAlignment="1">
      <alignment horizontal="center" vertical="center" wrapText="1"/>
    </xf>
    <xf numFmtId="0" fontId="133" fillId="30" borderId="11" xfId="31" applyFont="1" applyFill="1" applyBorder="1" applyAlignment="1">
      <alignment horizontal="center" vertical="center" wrapText="1"/>
    </xf>
    <xf numFmtId="14" fontId="182" fillId="0" borderId="14" xfId="1" applyNumberFormat="1" applyFont="1" applyBorder="1" applyAlignment="1">
      <alignment horizontal="center" vertical="center"/>
    </xf>
    <xf numFmtId="0" fontId="32" fillId="0" borderId="12" xfId="31" applyFont="1" applyBorder="1" applyAlignment="1">
      <alignment horizontal="center" vertical="top" wrapText="1"/>
    </xf>
    <xf numFmtId="0" fontId="32" fillId="0" borderId="19" xfId="31" applyFont="1" applyBorder="1" applyAlignment="1">
      <alignment horizontal="center" vertical="top" wrapText="1"/>
    </xf>
    <xf numFmtId="0" fontId="32" fillId="0" borderId="11" xfId="31" applyFont="1" applyBorder="1" applyAlignment="1">
      <alignment horizontal="center" vertical="top" wrapText="1"/>
    </xf>
    <xf numFmtId="0" fontId="49" fillId="0" borderId="0" xfId="31" applyFont="1" applyAlignment="1">
      <alignment horizontal="center"/>
    </xf>
    <xf numFmtId="0" fontId="32" fillId="0" borderId="14" xfId="31" applyFont="1" applyBorder="1" applyAlignment="1">
      <alignment horizontal="center" vertical="center" wrapText="1"/>
    </xf>
    <xf numFmtId="0" fontId="9" fillId="0" borderId="6" xfId="31" applyBorder="1" applyAlignment="1">
      <alignment horizontal="center"/>
    </xf>
    <xf numFmtId="0" fontId="9" fillId="0" borderId="14" xfId="34" applyBorder="1" applyAlignment="1">
      <alignment horizontal="left" vertical="center" wrapText="1"/>
    </xf>
    <xf numFmtId="0" fontId="9" fillId="0" borderId="12" xfId="34" applyBorder="1" applyAlignment="1">
      <alignment horizontal="left" vertical="center" wrapText="1"/>
    </xf>
    <xf numFmtId="0" fontId="133" fillId="30" borderId="14" xfId="31" applyFont="1" applyFill="1" applyBorder="1" applyAlignment="1">
      <alignment horizontal="center" vertical="center" wrapText="1"/>
    </xf>
    <xf numFmtId="14" fontId="32" fillId="0" borderId="14" xfId="31" applyNumberFormat="1" applyFont="1" applyBorder="1" applyAlignment="1">
      <alignment horizontal="center" vertical="center"/>
    </xf>
    <xf numFmtId="0" fontId="193" fillId="0" borderId="12" xfId="31" applyFont="1" applyBorder="1" applyAlignment="1">
      <alignment horizontal="left" vertical="center" wrapText="1"/>
    </xf>
    <xf numFmtId="165" fontId="40" fillId="0" borderId="14" xfId="32" applyNumberFormat="1" applyFont="1" applyBorder="1" applyAlignment="1">
      <alignment horizontal="center" vertical="center"/>
    </xf>
    <xf numFmtId="165" fontId="40" fillId="0" borderId="14" xfId="32" applyNumberFormat="1" applyFont="1" applyBorder="1" applyAlignment="1">
      <alignment vertical="center"/>
    </xf>
    <xf numFmtId="0" fontId="193" fillId="0" borderId="4" xfId="31" applyFont="1" applyBorder="1" applyAlignment="1">
      <alignment horizontal="left" vertical="center" wrapText="1"/>
    </xf>
    <xf numFmtId="0" fontId="193" fillId="0" borderId="16" xfId="31" applyFont="1" applyBorder="1" applyAlignment="1">
      <alignment horizontal="left" vertical="center" wrapText="1"/>
    </xf>
    <xf numFmtId="0" fontId="51" fillId="0" borderId="4" xfId="31" applyFont="1" applyBorder="1" applyAlignment="1">
      <alignment horizontal="left" vertical="center" wrapText="1"/>
    </xf>
    <xf numFmtId="0" fontId="51" fillId="0" borderId="16" xfId="31" applyFont="1" applyBorder="1" applyAlignment="1">
      <alignment horizontal="left" vertical="center" wrapText="1"/>
    </xf>
    <xf numFmtId="165" fontId="40" fillId="0" borderId="10" xfId="32" applyNumberFormat="1" applyFont="1" applyBorder="1" applyAlignment="1">
      <alignment vertical="center"/>
    </xf>
    <xf numFmtId="165" fontId="40" fillId="0" borderId="17" xfId="32" applyNumberFormat="1" applyFont="1" applyBorder="1" applyAlignment="1">
      <alignment vertical="center"/>
    </xf>
    <xf numFmtId="0" fontId="41" fillId="0" borderId="14" xfId="31" applyFont="1" applyBorder="1" applyAlignment="1">
      <alignment horizontal="center" vertical="top" wrapText="1"/>
    </xf>
    <xf numFmtId="0" fontId="194" fillId="17" borderId="57" xfId="42" applyFont="1" applyFill="1" applyBorder="1" applyAlignment="1">
      <alignment horizontal="center" vertical="center"/>
    </xf>
    <xf numFmtId="0" fontId="194" fillId="17" borderId="64" xfId="42" applyFont="1" applyFill="1" applyBorder="1" applyAlignment="1">
      <alignment horizontal="center" vertical="center"/>
    </xf>
    <xf numFmtId="0" fontId="194" fillId="17" borderId="66" xfId="42" applyFont="1" applyFill="1" applyBorder="1" applyAlignment="1">
      <alignment horizontal="center" vertical="center"/>
    </xf>
    <xf numFmtId="0" fontId="198" fillId="0" borderId="59" xfId="4" applyFont="1" applyBorder="1" applyAlignment="1">
      <alignment horizontal="left" vertical="center" wrapText="1"/>
    </xf>
    <xf numFmtId="0" fontId="198" fillId="0" borderId="60" xfId="4" applyFont="1" applyBorder="1" applyAlignment="1">
      <alignment horizontal="left" vertical="center" wrapText="1"/>
    </xf>
    <xf numFmtId="0" fontId="198" fillId="0" borderId="61" xfId="4" applyFont="1" applyBorder="1" applyAlignment="1">
      <alignment horizontal="left" vertical="center" wrapText="1"/>
    </xf>
    <xf numFmtId="0" fontId="198" fillId="0" borderId="59" xfId="42" applyFont="1" applyBorder="1" applyAlignment="1">
      <alignment horizontal="left" vertical="center" wrapText="1"/>
    </xf>
    <xf numFmtId="0" fontId="198" fillId="0" borderId="60" xfId="42" applyFont="1" applyBorder="1" applyAlignment="1">
      <alignment horizontal="left" vertical="center" wrapText="1"/>
    </xf>
    <xf numFmtId="0" fontId="198" fillId="0" borderId="61" xfId="42" applyFont="1" applyBorder="1" applyAlignment="1">
      <alignment horizontal="left" vertical="center" wrapText="1"/>
    </xf>
    <xf numFmtId="0" fontId="198" fillId="0" borderId="59" xfId="42" applyFont="1" applyBorder="1" applyAlignment="1">
      <alignment horizontal="left" vertical="top" wrapText="1"/>
    </xf>
    <xf numFmtId="0" fontId="198" fillId="0" borderId="60" xfId="42" applyFont="1" applyBorder="1" applyAlignment="1">
      <alignment horizontal="left" vertical="top" wrapText="1"/>
    </xf>
    <xf numFmtId="0" fontId="198" fillId="0" borderId="61" xfId="42" applyFont="1" applyBorder="1" applyAlignment="1">
      <alignment horizontal="left" vertical="top" wrapText="1"/>
    </xf>
    <xf numFmtId="2" fontId="46" fillId="16" borderId="12" xfId="4" applyNumberFormat="1" applyFont="1" applyFill="1" applyBorder="1" applyAlignment="1">
      <alignment horizontal="center" vertical="center" wrapText="1"/>
    </xf>
    <xf numFmtId="2" fontId="46" fillId="16" borderId="19" xfId="4" applyNumberFormat="1" applyFont="1" applyFill="1" applyBorder="1" applyAlignment="1">
      <alignment horizontal="center" vertical="center" wrapText="1"/>
    </xf>
    <xf numFmtId="0" fontId="46" fillId="35" borderId="40" xfId="4" applyFont="1" applyFill="1" applyBorder="1" applyAlignment="1">
      <alignment horizontal="left" vertical="center" wrapText="1"/>
    </xf>
    <xf numFmtId="0" fontId="46" fillId="35" borderId="14" xfId="4" applyFont="1" applyFill="1" applyBorder="1" applyAlignment="1">
      <alignment horizontal="left" vertical="center" wrapText="1"/>
    </xf>
    <xf numFmtId="0" fontId="46" fillId="35" borderId="12" xfId="4" applyFont="1" applyFill="1" applyBorder="1" applyAlignment="1">
      <alignment horizontal="left" vertical="center" wrapText="1"/>
    </xf>
    <xf numFmtId="0" fontId="46" fillId="16" borderId="40" xfId="4" applyFont="1" applyFill="1" applyBorder="1" applyAlignment="1">
      <alignment horizontal="left" vertical="center" wrapText="1"/>
    </xf>
    <xf numFmtId="0" fontId="46" fillId="16" borderId="14" xfId="4" applyFont="1" applyFill="1" applyBorder="1" applyAlignment="1">
      <alignment horizontal="left" vertical="center" wrapText="1"/>
    </xf>
    <xf numFmtId="0" fontId="46" fillId="16" borderId="12" xfId="4" applyFont="1" applyFill="1" applyBorder="1" applyAlignment="1">
      <alignment horizontal="left" vertical="center" wrapText="1"/>
    </xf>
    <xf numFmtId="0" fontId="201" fillId="35" borderId="59" xfId="4" applyFont="1" applyFill="1" applyBorder="1" applyAlignment="1">
      <alignment horizontal="center" vertical="center" wrapText="1"/>
    </xf>
    <xf numFmtId="0" fontId="201" fillId="35" borderId="60" xfId="4" applyFont="1" applyFill="1" applyBorder="1" applyAlignment="1">
      <alignment horizontal="center" vertical="center" wrapText="1"/>
    </xf>
    <xf numFmtId="0" fontId="201" fillId="35" borderId="61" xfId="4" applyFont="1" applyFill="1" applyBorder="1" applyAlignment="1">
      <alignment horizontal="center" vertical="center" wrapText="1"/>
    </xf>
    <xf numFmtId="0" fontId="201" fillId="0" borderId="59" xfId="4" applyFont="1" applyBorder="1" applyAlignment="1">
      <alignment horizontal="center" vertical="center" wrapText="1"/>
    </xf>
    <xf numFmtId="0" fontId="201" fillId="0" borderId="60" xfId="4" applyFont="1" applyBorder="1" applyAlignment="1">
      <alignment horizontal="center" vertical="center" wrapText="1"/>
    </xf>
    <xf numFmtId="0" fontId="201" fillId="0" borderId="61" xfId="4" applyFont="1" applyBorder="1" applyAlignment="1">
      <alignment horizontal="center" vertical="center" wrapText="1"/>
    </xf>
    <xf numFmtId="0" fontId="197" fillId="0" borderId="72" xfId="4" applyFont="1" applyBorder="1" applyAlignment="1">
      <alignment horizontal="center" vertical="center" wrapText="1"/>
    </xf>
    <xf numFmtId="0" fontId="197" fillId="0" borderId="72" xfId="4" applyFont="1" applyBorder="1" applyAlignment="1">
      <alignment horizontal="center" vertical="center"/>
    </xf>
    <xf numFmtId="0" fontId="197" fillId="0" borderId="71" xfId="4" applyFont="1" applyBorder="1" applyAlignment="1">
      <alignment horizontal="center" vertical="center"/>
    </xf>
    <xf numFmtId="0" fontId="46" fillId="16" borderId="79" xfId="4" applyFont="1" applyFill="1" applyBorder="1" applyAlignment="1">
      <alignment horizontal="left" vertical="center" wrapText="1"/>
    </xf>
    <xf numFmtId="0" fontId="46" fillId="16" borderId="46" xfId="4" applyFont="1" applyFill="1" applyBorder="1" applyAlignment="1">
      <alignment horizontal="left" vertical="center" wrapText="1"/>
    </xf>
    <xf numFmtId="0" fontId="46" fillId="16" borderId="36" xfId="4" applyFont="1" applyFill="1" applyBorder="1" applyAlignment="1">
      <alignment horizontal="left" vertical="center" wrapText="1"/>
    </xf>
    <xf numFmtId="2" fontId="46" fillId="16" borderId="46" xfId="4" applyNumberFormat="1" applyFont="1" applyFill="1" applyBorder="1" applyAlignment="1">
      <alignment horizontal="center" vertical="center" wrapText="1"/>
    </xf>
    <xf numFmtId="2" fontId="46" fillId="16" borderId="36" xfId="4" applyNumberFormat="1" applyFont="1" applyFill="1" applyBorder="1" applyAlignment="1">
      <alignment horizontal="center" vertical="center" wrapText="1"/>
    </xf>
    <xf numFmtId="0" fontId="46" fillId="16" borderId="40" xfId="4" applyFont="1" applyFill="1" applyBorder="1" applyAlignment="1">
      <alignment horizontal="left" vertical="top" wrapText="1"/>
    </xf>
    <xf numFmtId="0" fontId="46" fillId="16" borderId="14" xfId="4" applyFont="1" applyFill="1" applyBorder="1" applyAlignment="1">
      <alignment horizontal="left" vertical="top" wrapText="1"/>
    </xf>
    <xf numFmtId="0" fontId="46" fillId="16" borderId="12" xfId="4" applyFont="1" applyFill="1" applyBorder="1" applyAlignment="1">
      <alignment horizontal="left" vertical="top" wrapText="1"/>
    </xf>
    <xf numFmtId="0" fontId="46" fillId="16" borderId="19" xfId="4" applyFont="1" applyFill="1" applyBorder="1" applyAlignment="1">
      <alignment horizontal="left" vertical="center" wrapText="1"/>
    </xf>
    <xf numFmtId="0" fontId="46" fillId="16" borderId="45" xfId="4" applyFont="1" applyFill="1" applyBorder="1" applyAlignment="1">
      <alignment horizontal="left" vertical="center" wrapText="1"/>
    </xf>
    <xf numFmtId="2" fontId="46" fillId="16" borderId="45" xfId="4" applyNumberFormat="1" applyFont="1" applyFill="1" applyBorder="1" applyAlignment="1">
      <alignment horizontal="center" vertical="center" wrapText="1"/>
    </xf>
    <xf numFmtId="0" fontId="46" fillId="16" borderId="44" xfId="4" applyFont="1" applyFill="1" applyBorder="1" applyAlignment="1">
      <alignment horizontal="left" vertical="center" wrapText="1"/>
    </xf>
    <xf numFmtId="0" fontId="46" fillId="16" borderId="32" xfId="4" applyFont="1" applyFill="1" applyBorder="1" applyAlignment="1">
      <alignment horizontal="left" vertical="center" wrapText="1"/>
    </xf>
    <xf numFmtId="0" fontId="46" fillId="16" borderId="33" xfId="4" applyFont="1" applyFill="1" applyBorder="1" applyAlignment="1">
      <alignment horizontal="left" vertical="center" wrapText="1"/>
    </xf>
    <xf numFmtId="2" fontId="46" fillId="16" borderId="33" xfId="4" applyNumberFormat="1" applyFont="1" applyFill="1" applyBorder="1" applyAlignment="1">
      <alignment horizontal="center" vertical="center" wrapText="1"/>
    </xf>
    <xf numFmtId="2" fontId="46" fillId="16" borderId="24" xfId="4" applyNumberFormat="1" applyFont="1" applyFill="1" applyBorder="1" applyAlignment="1">
      <alignment horizontal="center" vertical="center" wrapText="1"/>
    </xf>
    <xf numFmtId="0" fontId="197" fillId="0" borderId="70" xfId="4" applyFont="1" applyBorder="1" applyAlignment="1">
      <alignment horizontal="center" vertical="center" wrapText="1"/>
    </xf>
    <xf numFmtId="0" fontId="46" fillId="16" borderId="43" xfId="4" applyFont="1" applyFill="1" applyBorder="1" applyAlignment="1">
      <alignment horizontal="left" vertical="center" wrapText="1"/>
    </xf>
    <xf numFmtId="0" fontId="46" fillId="16" borderId="28" xfId="4" applyFont="1" applyFill="1" applyBorder="1" applyAlignment="1">
      <alignment horizontal="left" vertical="center" wrapText="1"/>
    </xf>
    <xf numFmtId="0" fontId="46" fillId="16" borderId="29" xfId="4" applyFont="1" applyFill="1" applyBorder="1" applyAlignment="1">
      <alignment horizontal="left" vertical="center" wrapText="1"/>
    </xf>
    <xf numFmtId="2" fontId="46" fillId="0" borderId="46" xfId="4" applyNumberFormat="1" applyFont="1" applyBorder="1" applyAlignment="1">
      <alignment horizontal="center" vertical="center" wrapText="1"/>
    </xf>
    <xf numFmtId="2" fontId="46" fillId="0" borderId="36" xfId="4" applyNumberFormat="1" applyFont="1" applyBorder="1" applyAlignment="1">
      <alignment horizontal="center" vertical="center" wrapText="1"/>
    </xf>
    <xf numFmtId="0" fontId="46" fillId="16" borderId="49" xfId="4" applyFont="1" applyFill="1" applyBorder="1" applyAlignment="1">
      <alignment horizontal="left" vertical="center" wrapText="1"/>
    </xf>
    <xf numFmtId="0" fontId="46" fillId="16" borderId="17" xfId="4" applyFont="1" applyFill="1" applyBorder="1" applyAlignment="1">
      <alignment horizontal="left" vertical="center" wrapText="1"/>
    </xf>
    <xf numFmtId="0" fontId="46" fillId="16" borderId="16" xfId="4" applyFont="1" applyFill="1" applyBorder="1" applyAlignment="1">
      <alignment horizontal="left" vertical="center" wrapText="1"/>
    </xf>
    <xf numFmtId="2" fontId="46" fillId="0" borderId="14" xfId="4" applyNumberFormat="1" applyFont="1" applyBorder="1" applyAlignment="1">
      <alignment horizontal="center" vertical="center" wrapText="1"/>
    </xf>
    <xf numFmtId="2" fontId="46" fillId="0" borderId="12" xfId="4" applyNumberFormat="1" applyFont="1" applyBorder="1" applyAlignment="1">
      <alignment horizontal="center" vertical="center" wrapText="1"/>
    </xf>
    <xf numFmtId="0" fontId="46" fillId="35" borderId="49" xfId="4" applyFont="1" applyFill="1" applyBorder="1" applyAlignment="1">
      <alignment horizontal="left" vertical="center" wrapText="1"/>
    </xf>
    <xf numFmtId="0" fontId="46" fillId="35" borderId="17" xfId="4" applyFont="1" applyFill="1" applyBorder="1" applyAlignment="1">
      <alignment horizontal="left" vertical="center" wrapText="1"/>
    </xf>
    <xf numFmtId="0" fontId="46" fillId="35" borderId="16" xfId="4" applyFont="1" applyFill="1" applyBorder="1" applyAlignment="1">
      <alignment horizontal="left" vertical="center" wrapText="1"/>
    </xf>
    <xf numFmtId="2" fontId="46" fillId="0" borderId="17" xfId="4" applyNumberFormat="1" applyFont="1" applyBorder="1" applyAlignment="1">
      <alignment horizontal="center" vertical="center" wrapText="1"/>
    </xf>
    <xf numFmtId="2" fontId="46" fillId="0" borderId="16" xfId="4" applyNumberFormat="1" applyFont="1" applyBorder="1" applyAlignment="1">
      <alignment horizontal="center" vertical="center" wrapText="1"/>
    </xf>
    <xf numFmtId="0" fontId="20" fillId="0" borderId="40" xfId="4" applyFont="1" applyBorder="1" applyAlignment="1">
      <alignment horizontal="left" vertical="center" wrapText="1"/>
    </xf>
    <xf numFmtId="0" fontId="20" fillId="0" borderId="14" xfId="4" applyFont="1" applyBorder="1" applyAlignment="1">
      <alignment horizontal="left" vertical="center" wrapText="1"/>
    </xf>
    <xf numFmtId="0" fontId="20" fillId="0" borderId="12" xfId="4" applyFont="1" applyBorder="1" applyAlignment="1">
      <alignment horizontal="left" vertical="center" wrapText="1"/>
    </xf>
    <xf numFmtId="0" fontId="46" fillId="0" borderId="40" xfId="4" applyFont="1" applyBorder="1" applyAlignment="1">
      <alignment horizontal="left" vertical="center" wrapText="1"/>
    </xf>
    <xf numFmtId="0" fontId="46" fillId="0" borderId="14" xfId="4" applyFont="1" applyBorder="1" applyAlignment="1">
      <alignment horizontal="left" vertical="center" wrapText="1"/>
    </xf>
    <xf numFmtId="0" fontId="46" fillId="0" borderId="12" xfId="4" applyFont="1" applyBorder="1" applyAlignment="1">
      <alignment horizontal="left" vertical="center" wrapText="1"/>
    </xf>
    <xf numFmtId="0" fontId="46" fillId="37" borderId="40" xfId="4" applyFont="1" applyFill="1" applyBorder="1" applyAlignment="1">
      <alignment horizontal="left" vertical="center" wrapText="1"/>
    </xf>
    <xf numFmtId="0" fontId="46" fillId="37" borderId="14" xfId="4" applyFont="1" applyFill="1" applyBorder="1" applyAlignment="1">
      <alignment horizontal="left" vertical="center" wrapText="1"/>
    </xf>
    <xf numFmtId="0" fontId="46" fillId="37" borderId="12" xfId="4" applyFont="1" applyFill="1" applyBorder="1" applyAlignment="1">
      <alignment horizontal="left" vertical="center" wrapText="1"/>
    </xf>
    <xf numFmtId="0" fontId="46" fillId="0" borderId="44" xfId="4" applyFont="1" applyBorder="1" applyAlignment="1">
      <alignment horizontal="left" vertical="center" wrapText="1"/>
    </xf>
    <xf numFmtId="0" fontId="46" fillId="0" borderId="32" xfId="4" applyFont="1" applyBorder="1" applyAlignment="1">
      <alignment horizontal="left" vertical="center" wrapText="1"/>
    </xf>
    <xf numFmtId="0" fontId="46" fillId="0" borderId="33" xfId="4" applyFont="1" applyBorder="1" applyAlignment="1">
      <alignment horizontal="left" vertical="center" wrapText="1"/>
    </xf>
    <xf numFmtId="2" fontId="46" fillId="0" borderId="53" xfId="4" applyNumberFormat="1" applyFont="1" applyBorder="1" applyAlignment="1">
      <alignment horizontal="center" vertical="center" wrapText="1"/>
    </xf>
    <xf numFmtId="2" fontId="46" fillId="0" borderId="51" xfId="4" applyNumberFormat="1" applyFont="1" applyBorder="1" applyAlignment="1">
      <alignment horizontal="center" vertical="center" wrapText="1"/>
    </xf>
    <xf numFmtId="0" fontId="197" fillId="0" borderId="70" xfId="4" applyFont="1" applyBorder="1" applyAlignment="1">
      <alignment horizontal="center" vertical="center"/>
    </xf>
    <xf numFmtId="0" fontId="46" fillId="35" borderId="43" xfId="4" applyFont="1" applyFill="1" applyBorder="1" applyAlignment="1">
      <alignment horizontal="left" vertical="center" wrapText="1"/>
    </xf>
    <xf numFmtId="0" fontId="46" fillId="35" borderId="28" xfId="4" applyFont="1" applyFill="1" applyBorder="1" applyAlignment="1">
      <alignment horizontal="left" vertical="center" wrapText="1"/>
    </xf>
    <xf numFmtId="0" fontId="46" fillId="35" borderId="29" xfId="4" applyFont="1" applyFill="1" applyBorder="1" applyAlignment="1">
      <alignment horizontal="left" vertical="center" wrapText="1"/>
    </xf>
    <xf numFmtId="2" fontId="46" fillId="0" borderId="28" xfId="4" applyNumberFormat="1" applyFont="1" applyBorder="1" applyAlignment="1">
      <alignment horizontal="center" vertical="center" wrapText="1"/>
    </xf>
    <xf numFmtId="2" fontId="46" fillId="0" borderId="29" xfId="4" applyNumberFormat="1" applyFont="1" applyBorder="1" applyAlignment="1">
      <alignment horizontal="center" vertical="center" wrapText="1"/>
    </xf>
    <xf numFmtId="0" fontId="46" fillId="35" borderId="44" xfId="4" applyFont="1" applyFill="1" applyBorder="1" applyAlignment="1">
      <alignment horizontal="left" vertical="center" wrapText="1"/>
    </xf>
    <xf numFmtId="0" fontId="46" fillId="35" borderId="32" xfId="4" applyFont="1" applyFill="1" applyBorder="1" applyAlignment="1">
      <alignment horizontal="left" vertical="center" wrapText="1"/>
    </xf>
    <xf numFmtId="0" fontId="46" fillId="35" borderId="33" xfId="4" applyFont="1" applyFill="1" applyBorder="1" applyAlignment="1">
      <alignment horizontal="left" vertical="center" wrapText="1"/>
    </xf>
    <xf numFmtId="2" fontId="46" fillId="16" borderId="32" xfId="4" applyNumberFormat="1" applyFont="1" applyFill="1" applyBorder="1" applyAlignment="1">
      <alignment horizontal="center" vertical="center" wrapText="1"/>
    </xf>
    <xf numFmtId="0" fontId="197" fillId="0" borderId="71" xfId="4" applyFont="1" applyBorder="1" applyAlignment="1">
      <alignment horizontal="center" vertical="center" wrapText="1"/>
    </xf>
    <xf numFmtId="2" fontId="46" fillId="16" borderId="14" xfId="4" applyNumberFormat="1" applyFont="1" applyFill="1" applyBorder="1" applyAlignment="1">
      <alignment horizontal="center" vertical="center" wrapText="1"/>
    </xf>
    <xf numFmtId="0" fontId="201" fillId="16" borderId="59" xfId="4" applyFont="1" applyFill="1" applyBorder="1" applyAlignment="1">
      <alignment horizontal="center" vertical="center" wrapText="1"/>
    </xf>
    <xf numFmtId="0" fontId="201" fillId="16" borderId="60" xfId="4" applyFont="1" applyFill="1" applyBorder="1" applyAlignment="1">
      <alignment horizontal="center" vertical="center" wrapText="1"/>
    </xf>
    <xf numFmtId="0" fontId="201" fillId="16" borderId="61" xfId="4" applyFont="1" applyFill="1" applyBorder="1" applyAlignment="1">
      <alignment horizontal="center" vertical="center" wrapText="1"/>
    </xf>
    <xf numFmtId="0" fontId="197" fillId="0" borderId="20" xfId="4" applyFont="1" applyBorder="1" applyAlignment="1">
      <alignment horizontal="center" vertical="center" wrapText="1"/>
    </xf>
    <xf numFmtId="0" fontId="197" fillId="0" borderId="41" xfId="4" applyFont="1" applyBorder="1" applyAlignment="1">
      <alignment horizontal="center" vertical="center"/>
    </xf>
    <xf numFmtId="0" fontId="197" fillId="0" borderId="57" xfId="4" applyFont="1" applyBorder="1" applyAlignment="1">
      <alignment horizontal="center" vertical="center"/>
    </xf>
    <xf numFmtId="0" fontId="46" fillId="16" borderId="26" xfId="4" applyFont="1" applyFill="1" applyBorder="1" applyAlignment="1">
      <alignment horizontal="left" vertical="center" wrapText="1"/>
    </xf>
    <xf numFmtId="0" fontId="46" fillId="16" borderId="27" xfId="4" applyFont="1" applyFill="1" applyBorder="1" applyAlignment="1">
      <alignment horizontal="left" vertical="center" wrapText="1"/>
    </xf>
    <xf numFmtId="0" fontId="46" fillId="37" borderId="13" xfId="4" applyFont="1" applyFill="1" applyBorder="1" applyAlignment="1">
      <alignment horizontal="left" vertical="center" wrapText="1"/>
    </xf>
    <xf numFmtId="0" fontId="46" fillId="37" borderId="19" xfId="4" applyFont="1" applyFill="1" applyBorder="1" applyAlignment="1">
      <alignment horizontal="left" vertical="center" wrapText="1"/>
    </xf>
    <xf numFmtId="2" fontId="46" fillId="0" borderId="19" xfId="4" applyNumberFormat="1" applyFont="1" applyBorder="1" applyAlignment="1">
      <alignment horizontal="center" vertical="center" wrapText="1"/>
    </xf>
    <xf numFmtId="2" fontId="46" fillId="0" borderId="32" xfId="4" applyNumberFormat="1" applyFont="1" applyBorder="1" applyAlignment="1">
      <alignment horizontal="center" vertical="center" wrapText="1"/>
    </xf>
    <xf numFmtId="2" fontId="46" fillId="0" borderId="33" xfId="4" applyNumberFormat="1" applyFont="1" applyBorder="1" applyAlignment="1">
      <alignment horizontal="center" vertical="center" wrapText="1"/>
    </xf>
    <xf numFmtId="0" fontId="203" fillId="0" borderId="20" xfId="4" applyFont="1" applyBorder="1" applyAlignment="1">
      <alignment horizontal="center" vertical="center"/>
    </xf>
    <xf numFmtId="0" fontId="203" fillId="0" borderId="41" xfId="4" applyFont="1" applyBorder="1" applyAlignment="1">
      <alignment horizontal="center" vertical="center"/>
    </xf>
    <xf numFmtId="0" fontId="197" fillId="0" borderId="20" xfId="4" applyFont="1" applyBorder="1" applyAlignment="1">
      <alignment horizontal="center" vertical="center"/>
    </xf>
    <xf numFmtId="0" fontId="203" fillId="0" borderId="59" xfId="4" applyFont="1" applyBorder="1" applyAlignment="1">
      <alignment horizontal="center" vertical="center"/>
    </xf>
    <xf numFmtId="0" fontId="203" fillId="0" borderId="60" xfId="4" applyFont="1" applyBorder="1" applyAlignment="1">
      <alignment horizontal="center" vertical="center"/>
    </xf>
    <xf numFmtId="0" fontId="203" fillId="0" borderId="61" xfId="4" applyFont="1" applyBorder="1" applyAlignment="1">
      <alignment horizontal="center" vertical="center"/>
    </xf>
    <xf numFmtId="0" fontId="203" fillId="0" borderId="70" xfId="4" applyFont="1" applyBorder="1" applyAlignment="1">
      <alignment horizontal="center" vertical="center" wrapText="1"/>
    </xf>
    <xf numFmtId="0" fontId="203" fillId="0" borderId="72" xfId="4" applyFont="1" applyBorder="1" applyAlignment="1">
      <alignment horizontal="center" vertical="center" wrapText="1"/>
    </xf>
    <xf numFmtId="0" fontId="203" fillId="0" borderId="71" xfId="4" applyFont="1" applyBorder="1" applyAlignment="1">
      <alignment horizontal="center" vertical="center" wrapText="1"/>
    </xf>
    <xf numFmtId="0" fontId="46" fillId="0" borderId="43" xfId="4" applyFont="1" applyBorder="1" applyAlignment="1">
      <alignment horizontal="left" vertical="center" wrapText="1"/>
    </xf>
    <xf numFmtId="0" fontId="46" fillId="0" borderId="28" xfId="4" applyFont="1" applyBorder="1" applyAlignment="1">
      <alignment horizontal="left" vertical="center" wrapText="1"/>
    </xf>
    <xf numFmtId="0" fontId="46" fillId="0" borderId="29" xfId="4" applyFont="1" applyBorder="1" applyAlignment="1">
      <alignment horizontal="left" vertical="center" wrapText="1"/>
    </xf>
    <xf numFmtId="2" fontId="46" fillId="16" borderId="28" xfId="4" applyNumberFormat="1" applyFont="1" applyFill="1" applyBorder="1" applyAlignment="1">
      <alignment horizontal="center" vertical="center" wrapText="1"/>
    </xf>
    <xf numFmtId="2" fontId="46" fillId="16" borderId="29" xfId="4" applyNumberFormat="1" applyFont="1" applyFill="1" applyBorder="1" applyAlignment="1">
      <alignment horizontal="center" vertical="center" wrapText="1"/>
    </xf>
    <xf numFmtId="0" fontId="46" fillId="16" borderId="13" xfId="4" applyFont="1" applyFill="1" applyBorder="1" applyAlignment="1">
      <alignment horizontal="left" vertical="center" wrapText="1"/>
    </xf>
    <xf numFmtId="2" fontId="46" fillId="0" borderId="45" xfId="4" applyNumberFormat="1" applyFont="1" applyBorder="1" applyAlignment="1">
      <alignment horizontal="center" vertical="center" wrapText="1"/>
    </xf>
    <xf numFmtId="2" fontId="46" fillId="0" borderId="34" xfId="4" applyNumberFormat="1" applyFont="1" applyBorder="1" applyAlignment="1">
      <alignment horizontal="center" vertical="center" wrapText="1"/>
    </xf>
    <xf numFmtId="2" fontId="46" fillId="16" borderId="53" xfId="4" applyNumberFormat="1" applyFont="1" applyFill="1" applyBorder="1" applyAlignment="1">
      <alignment horizontal="center" vertical="center" wrapText="1"/>
    </xf>
    <xf numFmtId="2" fontId="46" fillId="16" borderId="51" xfId="4" applyNumberFormat="1" applyFont="1" applyFill="1" applyBorder="1" applyAlignment="1">
      <alignment horizontal="center" vertical="center" wrapText="1"/>
    </xf>
    <xf numFmtId="0" fontId="201" fillId="0" borderId="0" xfId="4" applyFont="1" applyAlignment="1">
      <alignment horizontal="center" vertical="center" wrapText="1"/>
    </xf>
    <xf numFmtId="0" fontId="201" fillId="0" borderId="56" xfId="4" applyFont="1" applyBorder="1" applyAlignment="1">
      <alignment horizontal="center" vertical="center" wrapText="1"/>
    </xf>
    <xf numFmtId="0" fontId="203" fillId="0" borderId="20" xfId="4" applyFont="1" applyBorder="1" applyAlignment="1">
      <alignment horizontal="center" vertical="center" wrapText="1"/>
    </xf>
    <xf numFmtId="0" fontId="203" fillId="0" borderId="41" xfId="4" applyFont="1" applyBorder="1" applyAlignment="1">
      <alignment horizontal="center" vertical="center" wrapText="1"/>
    </xf>
    <xf numFmtId="2" fontId="46" fillId="0" borderId="30" xfId="4" applyNumberFormat="1" applyFont="1" applyBorder="1" applyAlignment="1">
      <alignment horizontal="center" vertical="center" wrapText="1"/>
    </xf>
    <xf numFmtId="2" fontId="46" fillId="0" borderId="31" xfId="4" applyNumberFormat="1" applyFont="1" applyBorder="1" applyAlignment="1">
      <alignment horizontal="center" vertical="center" wrapText="1"/>
    </xf>
    <xf numFmtId="0" fontId="203" fillId="0" borderId="72" xfId="4" applyFont="1" applyBorder="1" applyAlignment="1">
      <alignment horizontal="center" vertical="center"/>
    </xf>
    <xf numFmtId="0" fontId="203" fillId="0" borderId="71" xfId="4" applyFont="1" applyBorder="1" applyAlignment="1">
      <alignment horizontal="center" vertical="center"/>
    </xf>
    <xf numFmtId="0" fontId="46" fillId="0" borderId="49" xfId="4" applyFont="1" applyBorder="1" applyAlignment="1">
      <alignment horizontal="left" vertical="center" wrapText="1"/>
    </xf>
    <xf numFmtId="0" fontId="46" fillId="0" borderId="17" xfId="4" applyFont="1" applyBorder="1" applyAlignment="1">
      <alignment horizontal="left" vertical="center" wrapText="1"/>
    </xf>
    <xf numFmtId="0" fontId="46" fillId="0" borderId="16" xfId="4" applyFont="1" applyBorder="1" applyAlignment="1">
      <alignment horizontal="left" vertical="center" wrapText="1"/>
    </xf>
    <xf numFmtId="2" fontId="46" fillId="16" borderId="17" xfId="4" applyNumberFormat="1" applyFont="1" applyFill="1" applyBorder="1" applyAlignment="1">
      <alignment horizontal="center" vertical="center" wrapText="1"/>
    </xf>
    <xf numFmtId="2" fontId="46" fillId="16" borderId="16" xfId="4" applyNumberFormat="1" applyFont="1" applyFill="1" applyBorder="1" applyAlignment="1">
      <alignment horizontal="center" vertical="center" wrapText="1"/>
    </xf>
    <xf numFmtId="0" fontId="203" fillId="0" borderId="70" xfId="4" applyFont="1" applyBorder="1" applyAlignment="1">
      <alignment horizontal="center" vertical="center"/>
    </xf>
    <xf numFmtId="0" fontId="81" fillId="16" borderId="40" xfId="4" applyFill="1" applyBorder="1" applyAlignment="1">
      <alignment horizontal="left" vertical="center" wrapText="1"/>
    </xf>
    <xf numFmtId="0" fontId="81" fillId="16" borderId="14" xfId="4" applyFill="1" applyBorder="1" applyAlignment="1">
      <alignment horizontal="left" vertical="center" wrapText="1"/>
    </xf>
    <xf numFmtId="0" fontId="81" fillId="16" borderId="12" xfId="4" applyFill="1" applyBorder="1" applyAlignment="1">
      <alignment horizontal="left" vertical="center" wrapText="1"/>
    </xf>
    <xf numFmtId="0" fontId="5" fillId="16" borderId="40" xfId="4" applyFont="1" applyFill="1" applyBorder="1" applyAlignment="1">
      <alignment horizontal="left" vertical="center" wrapText="1"/>
    </xf>
    <xf numFmtId="0" fontId="5" fillId="16" borderId="14" xfId="4" applyFont="1" applyFill="1" applyBorder="1" applyAlignment="1">
      <alignment horizontal="left" vertical="center" wrapText="1"/>
    </xf>
    <xf numFmtId="0" fontId="5" fillId="16" borderId="12" xfId="4" applyFont="1" applyFill="1" applyBorder="1" applyAlignment="1">
      <alignment horizontal="left" vertical="center" wrapText="1"/>
    </xf>
    <xf numFmtId="0" fontId="5" fillId="35" borderId="40" xfId="4" applyFont="1" applyFill="1" applyBorder="1" applyAlignment="1">
      <alignment horizontal="left" vertical="center" wrapText="1"/>
    </xf>
    <xf numFmtId="0" fontId="5" fillId="35" borderId="14" xfId="4" applyFont="1" applyFill="1" applyBorder="1" applyAlignment="1">
      <alignment horizontal="left" vertical="center" wrapText="1"/>
    </xf>
    <xf numFmtId="0" fontId="5" fillId="35" borderId="12" xfId="4" applyFont="1" applyFill="1" applyBorder="1" applyAlignment="1">
      <alignment horizontal="left" vertical="center" wrapText="1"/>
    </xf>
    <xf numFmtId="0" fontId="5" fillId="16" borderId="41" xfId="4" applyFont="1" applyFill="1" applyBorder="1" applyAlignment="1">
      <alignment horizontal="center" vertical="center" wrapText="1"/>
    </xf>
    <xf numFmtId="0" fontId="5" fillId="16" borderId="0" xfId="4" applyFont="1" applyFill="1" applyAlignment="1">
      <alignment horizontal="center" vertical="center" wrapText="1"/>
    </xf>
    <xf numFmtId="2" fontId="46" fillId="16" borderId="2" xfId="4" applyNumberFormat="1" applyFont="1" applyFill="1" applyBorder="1" applyAlignment="1">
      <alignment horizontal="center" vertical="center" wrapText="1"/>
    </xf>
    <xf numFmtId="2" fontId="46" fillId="16" borderId="0" xfId="4" applyNumberFormat="1" applyFont="1" applyFill="1" applyAlignment="1">
      <alignment horizontal="center" vertical="center" wrapText="1"/>
    </xf>
    <xf numFmtId="0" fontId="4" fillId="35" borderId="40" xfId="4" applyFont="1" applyFill="1" applyBorder="1" applyAlignment="1">
      <alignment horizontal="left" vertical="center" wrapText="1"/>
    </xf>
    <xf numFmtId="0" fontId="4" fillId="16" borderId="40" xfId="4" applyFont="1" applyFill="1" applyBorder="1" applyAlignment="1">
      <alignment horizontal="left" vertical="center" wrapText="1"/>
    </xf>
    <xf numFmtId="0" fontId="81" fillId="0" borderId="40" xfId="4" applyBorder="1" applyAlignment="1">
      <alignment horizontal="left" vertical="center" wrapText="1"/>
    </xf>
    <xf numFmtId="0" fontId="81" fillId="0" borderId="14" xfId="4" applyBorder="1" applyAlignment="1">
      <alignment horizontal="left" vertical="center" wrapText="1"/>
    </xf>
    <xf numFmtId="0" fontId="81" fillId="0" borderId="12" xfId="4" applyBorder="1" applyAlignment="1">
      <alignment horizontal="left" vertical="center" wrapText="1"/>
    </xf>
    <xf numFmtId="0" fontId="46" fillId="16" borderId="47" xfId="4" applyFont="1" applyFill="1" applyBorder="1" applyAlignment="1">
      <alignment horizontal="left" vertical="center" wrapText="1"/>
    </xf>
    <xf numFmtId="0" fontId="46" fillId="16" borderId="10" xfId="4" applyFont="1" applyFill="1" applyBorder="1" applyAlignment="1">
      <alignment horizontal="left" vertical="center" wrapText="1"/>
    </xf>
    <xf numFmtId="0" fontId="46" fillId="16" borderId="4" xfId="4" applyFont="1" applyFill="1" applyBorder="1" applyAlignment="1">
      <alignment horizontal="left" vertical="center" wrapText="1"/>
    </xf>
    <xf numFmtId="0" fontId="197" fillId="0" borderId="41" xfId="4" applyFont="1" applyBorder="1" applyAlignment="1">
      <alignment horizontal="center" vertical="center" wrapText="1"/>
    </xf>
    <xf numFmtId="0" fontId="46" fillId="0" borderId="30" xfId="4" applyFont="1" applyBorder="1" applyAlignment="1">
      <alignment horizontal="left" vertical="center" wrapText="1"/>
    </xf>
    <xf numFmtId="2" fontId="46" fillId="16" borderId="43" xfId="4" applyNumberFormat="1" applyFont="1" applyFill="1" applyBorder="1" applyAlignment="1">
      <alignment horizontal="center" vertical="center" wrapText="1"/>
    </xf>
    <xf numFmtId="2" fontId="46" fillId="16" borderId="30" xfId="4" applyNumberFormat="1" applyFont="1" applyFill="1" applyBorder="1" applyAlignment="1">
      <alignment horizontal="center" vertical="center" wrapText="1"/>
    </xf>
    <xf numFmtId="0" fontId="46" fillId="0" borderId="31" xfId="4" applyFont="1" applyBorder="1" applyAlignment="1">
      <alignment horizontal="left" vertical="center" wrapText="1"/>
    </xf>
    <xf numFmtId="2" fontId="46" fillId="16" borderId="40" xfId="4" applyNumberFormat="1" applyFont="1" applyFill="1" applyBorder="1" applyAlignment="1">
      <alignment horizontal="center" vertical="center" wrapText="1"/>
    </xf>
    <xf numFmtId="2" fontId="46" fillId="16" borderId="31" xfId="4" applyNumberFormat="1" applyFont="1" applyFill="1" applyBorder="1" applyAlignment="1">
      <alignment horizontal="center" vertical="center" wrapText="1"/>
    </xf>
    <xf numFmtId="0" fontId="46" fillId="16" borderId="31" xfId="4" applyFont="1" applyFill="1" applyBorder="1" applyAlignment="1">
      <alignment horizontal="left" vertical="center" wrapText="1"/>
    </xf>
    <xf numFmtId="0" fontId="46" fillId="16" borderId="34" xfId="4" applyFont="1" applyFill="1" applyBorder="1" applyAlignment="1">
      <alignment horizontal="left" vertical="center" wrapText="1"/>
    </xf>
    <xf numFmtId="2" fontId="46" fillId="16" borderId="44" xfId="4" applyNumberFormat="1" applyFont="1" applyFill="1" applyBorder="1" applyAlignment="1">
      <alignment horizontal="center" vertical="center" wrapText="1"/>
    </xf>
    <xf numFmtId="2" fontId="46" fillId="16" borderId="34" xfId="4" applyNumberFormat="1" applyFont="1" applyFill="1" applyBorder="1" applyAlignment="1">
      <alignment horizontal="center" vertical="center" wrapText="1"/>
    </xf>
    <xf numFmtId="0" fontId="197" fillId="0" borderId="59" xfId="4" applyFont="1" applyBorder="1" applyAlignment="1">
      <alignment horizontal="center" vertical="center" wrapText="1"/>
    </xf>
    <xf numFmtId="0" fontId="197" fillId="0" borderId="60" xfId="4" applyFont="1" applyBorder="1" applyAlignment="1">
      <alignment horizontal="center" vertical="center" wrapText="1"/>
    </xf>
    <xf numFmtId="0" fontId="197" fillId="0" borderId="61" xfId="4" applyFont="1" applyBorder="1" applyAlignment="1">
      <alignment horizontal="center" vertical="center" wrapText="1"/>
    </xf>
    <xf numFmtId="2" fontId="194" fillId="36" borderId="59" xfId="4" applyNumberFormat="1" applyFont="1" applyFill="1" applyBorder="1" applyAlignment="1">
      <alignment horizontal="center" vertical="center" wrapText="1"/>
    </xf>
    <xf numFmtId="2" fontId="194" fillId="36" borderId="60" xfId="4" applyNumberFormat="1" applyFont="1" applyFill="1" applyBorder="1" applyAlignment="1">
      <alignment horizontal="center" vertical="center" wrapText="1"/>
    </xf>
    <xf numFmtId="2" fontId="194" fillId="36" borderId="61" xfId="4" applyNumberFormat="1" applyFont="1" applyFill="1" applyBorder="1" applyAlignment="1">
      <alignment horizontal="center" vertical="center" wrapText="1"/>
    </xf>
    <xf numFmtId="0" fontId="209" fillId="0" borderId="57" xfId="4" applyFont="1" applyBorder="1" applyAlignment="1">
      <alignment horizontal="left" vertical="center" wrapText="1"/>
    </xf>
    <xf numFmtId="0" fontId="209" fillId="0" borderId="64" xfId="4" applyFont="1" applyBorder="1" applyAlignment="1">
      <alignment horizontal="left" vertical="center" wrapText="1"/>
    </xf>
    <xf numFmtId="0" fontId="209" fillId="0" borderId="66" xfId="4" applyFont="1" applyBorder="1" applyAlignment="1">
      <alignment horizontal="left" vertical="center" wrapText="1"/>
    </xf>
    <xf numFmtId="0" fontId="101" fillId="0" borderId="59" xfId="4" applyFont="1" applyBorder="1" applyAlignment="1">
      <alignment horizontal="center" vertical="center" wrapText="1"/>
    </xf>
    <xf numFmtId="0" fontId="101" fillId="0" borderId="60" xfId="4" applyFont="1" applyBorder="1" applyAlignment="1">
      <alignment horizontal="center" vertical="center" wrapText="1"/>
    </xf>
    <xf numFmtId="0" fontId="101" fillId="0" borderId="61" xfId="4" applyFont="1" applyBorder="1" applyAlignment="1">
      <alignment horizontal="center" vertical="center" wrapText="1"/>
    </xf>
    <xf numFmtId="0" fontId="208" fillId="0" borderId="20" xfId="4" applyFont="1" applyBorder="1" applyAlignment="1">
      <alignment horizontal="left" vertical="center" wrapText="1"/>
    </xf>
    <xf numFmtId="0" fontId="208" fillId="0" borderId="21" xfId="4" applyFont="1" applyBorder="1" applyAlignment="1">
      <alignment horizontal="left" vertical="center" wrapText="1"/>
    </xf>
    <xf numFmtId="0" fontId="208" fillId="0" borderId="22" xfId="4" applyFont="1" applyBorder="1" applyAlignment="1">
      <alignment horizontal="left" vertical="center" wrapText="1"/>
    </xf>
    <xf numFmtId="0" fontId="202" fillId="0" borderId="67" xfId="4" applyFont="1" applyBorder="1" applyAlignment="1">
      <alignment horizontal="left" vertical="center" wrapText="1"/>
    </xf>
    <xf numFmtId="0" fontId="202" fillId="0" borderId="68" xfId="4" applyFont="1" applyBorder="1" applyAlignment="1">
      <alignment horizontal="left" vertical="center" wrapText="1"/>
    </xf>
    <xf numFmtId="0" fontId="202" fillId="0" borderId="62" xfId="4" applyFont="1" applyBorder="1" applyAlignment="1">
      <alignment horizontal="left" vertical="center" wrapText="1"/>
    </xf>
    <xf numFmtId="2" fontId="46" fillId="0" borderId="68" xfId="4" applyNumberFormat="1" applyFont="1" applyBorder="1" applyAlignment="1">
      <alignment horizontal="center" vertical="center" wrapText="1"/>
    </xf>
    <xf numFmtId="2" fontId="46" fillId="0" borderId="69" xfId="4" applyNumberFormat="1" applyFont="1" applyBorder="1" applyAlignment="1">
      <alignment horizontal="center" vertical="center" wrapText="1"/>
    </xf>
    <xf numFmtId="0" fontId="82" fillId="36" borderId="51" xfId="4" applyFont="1" applyFill="1" applyBorder="1" applyAlignment="1">
      <alignment horizontal="center" vertical="center" wrapText="1"/>
    </xf>
    <xf numFmtId="0" fontId="82" fillId="36" borderId="52" xfId="4" applyFont="1" applyFill="1" applyBorder="1" applyAlignment="1">
      <alignment horizontal="center" vertical="center" wrapText="1"/>
    </xf>
    <xf numFmtId="2" fontId="46" fillId="0" borderId="65" xfId="4" applyNumberFormat="1" applyFont="1" applyBorder="1" applyAlignment="1">
      <alignment horizontal="center" vertical="center" wrapText="1"/>
    </xf>
    <xf numFmtId="0" fontId="203" fillId="0" borderId="59" xfId="4" applyFont="1" applyBorder="1" applyAlignment="1">
      <alignment horizontal="center" vertical="center" wrapText="1"/>
    </xf>
    <xf numFmtId="0" fontId="203" fillId="0" borderId="60" xfId="4" applyFont="1" applyBorder="1" applyAlignment="1">
      <alignment horizontal="center" vertical="center" wrapText="1"/>
    </xf>
    <xf numFmtId="0" fontId="203" fillId="0" borderId="61" xfId="4" applyFont="1" applyBorder="1" applyAlignment="1">
      <alignment horizontal="center" vertical="center" wrapText="1"/>
    </xf>
    <xf numFmtId="0" fontId="209" fillId="0" borderId="59" xfId="4" applyFont="1" applyBorder="1" applyAlignment="1">
      <alignment horizontal="left" vertical="center" wrapText="1"/>
    </xf>
    <xf numFmtId="0" fontId="209" fillId="0" borderId="60" xfId="4" applyFont="1" applyBorder="1" applyAlignment="1">
      <alignment horizontal="left" vertical="center" wrapText="1"/>
    </xf>
    <xf numFmtId="0" fontId="209" fillId="0" borderId="61" xfId="4" applyFont="1" applyBorder="1" applyAlignment="1">
      <alignment horizontal="left" vertical="center" wrapText="1"/>
    </xf>
    <xf numFmtId="0" fontId="46" fillId="0" borderId="67" xfId="4" applyFont="1" applyBorder="1" applyAlignment="1">
      <alignment horizontal="left" vertical="center" wrapText="1"/>
    </xf>
    <xf numFmtId="0" fontId="46" fillId="0" borderId="68" xfId="4" applyFont="1" applyBorder="1" applyAlignment="1">
      <alignment horizontal="left" vertical="center" wrapText="1"/>
    </xf>
    <xf numFmtId="0" fontId="46" fillId="0" borderId="62" xfId="4" applyFont="1" applyBorder="1" applyAlignment="1">
      <alignment horizontal="left" vertical="center" wrapText="1"/>
    </xf>
    <xf numFmtId="2" fontId="46" fillId="16" borderId="68" xfId="4" applyNumberFormat="1" applyFont="1" applyFill="1" applyBorder="1" applyAlignment="1">
      <alignment horizontal="center" vertical="center" wrapText="1"/>
    </xf>
    <xf numFmtId="2" fontId="46" fillId="16" borderId="69" xfId="4" applyNumberFormat="1" applyFont="1" applyFill="1" applyBorder="1" applyAlignment="1">
      <alignment horizontal="center" vertical="center" wrapText="1"/>
    </xf>
    <xf numFmtId="2" fontId="46" fillId="0" borderId="62" xfId="4" applyNumberFormat="1" applyFont="1" applyBorder="1" applyAlignment="1">
      <alignment horizontal="center" vertical="center" wrapText="1"/>
    </xf>
    <xf numFmtId="0" fontId="208" fillId="16" borderId="20" xfId="4" applyFont="1" applyFill="1" applyBorder="1" applyAlignment="1">
      <alignment horizontal="left" vertical="center" wrapText="1"/>
    </xf>
    <xf numFmtId="0" fontId="208" fillId="16" borderId="21" xfId="4" applyFont="1" applyFill="1" applyBorder="1" applyAlignment="1">
      <alignment horizontal="left" vertical="center" wrapText="1"/>
    </xf>
    <xf numFmtId="0" fontId="208" fillId="16" borderId="22" xfId="4" applyFont="1" applyFill="1" applyBorder="1" applyAlignment="1">
      <alignment horizontal="left" vertical="center" wrapText="1"/>
    </xf>
    <xf numFmtId="0" fontId="202" fillId="16" borderId="67" xfId="4" applyFont="1" applyFill="1" applyBorder="1" applyAlignment="1">
      <alignment horizontal="left" vertical="center" wrapText="1"/>
    </xf>
    <xf numFmtId="0" fontId="202" fillId="16" borderId="68" xfId="4" applyFont="1" applyFill="1" applyBorder="1" applyAlignment="1">
      <alignment horizontal="left" vertical="center" wrapText="1"/>
    </xf>
    <xf numFmtId="0" fontId="202" fillId="16" borderId="62" xfId="4" applyFont="1" applyFill="1" applyBorder="1" applyAlignment="1">
      <alignment horizontal="left" vertical="center" wrapText="1"/>
    </xf>
    <xf numFmtId="2" fontId="46" fillId="16" borderId="62" xfId="4" applyNumberFormat="1" applyFont="1" applyFill="1" applyBorder="1" applyAlignment="1">
      <alignment horizontal="center" vertical="center" wrapText="1"/>
    </xf>
    <xf numFmtId="0" fontId="208" fillId="0" borderId="41" xfId="4" applyFont="1" applyBorder="1" applyAlignment="1">
      <alignment horizontal="left" vertical="center" wrapText="1"/>
    </xf>
    <xf numFmtId="0" fontId="208" fillId="0" borderId="0" xfId="4" applyFont="1" applyAlignment="1">
      <alignment horizontal="left" vertical="center" wrapText="1"/>
    </xf>
    <xf numFmtId="0" fontId="208" fillId="0" borderId="56" xfId="4" applyFont="1" applyBorder="1" applyAlignment="1">
      <alignment horizontal="left" vertical="center" wrapText="1"/>
    </xf>
    <xf numFmtId="2" fontId="46" fillId="16" borderId="65" xfId="4" applyNumberFormat="1" applyFont="1" applyFill="1" applyBorder="1" applyAlignment="1">
      <alignment horizontal="center" vertical="center" wrapText="1"/>
    </xf>
    <xf numFmtId="0" fontId="46" fillId="0" borderId="20" xfId="4" applyFont="1" applyBorder="1" applyAlignment="1">
      <alignment vertical="center" wrapText="1"/>
    </xf>
    <xf numFmtId="0" fontId="81" fillId="0" borderId="21" xfId="4" applyBorder="1" applyAlignment="1">
      <alignment vertical="center"/>
    </xf>
    <xf numFmtId="0" fontId="81" fillId="0" borderId="72" xfId="4" applyBorder="1" applyAlignment="1">
      <alignment horizontal="center" vertical="center"/>
    </xf>
    <xf numFmtId="0" fontId="202" fillId="0" borderId="59" xfId="4" applyFont="1" applyBorder="1" applyAlignment="1">
      <alignment horizontal="center" vertical="center" wrapText="1"/>
    </xf>
    <xf numFmtId="0" fontId="202" fillId="0" borderId="60" xfId="4" applyFont="1" applyBorder="1" applyAlignment="1">
      <alignment horizontal="center" vertical="center" wrapText="1"/>
    </xf>
    <xf numFmtId="0" fontId="202" fillId="0" borderId="61" xfId="4" applyFont="1" applyBorder="1" applyAlignment="1">
      <alignment horizontal="center" vertical="center" wrapText="1"/>
    </xf>
    <xf numFmtId="0" fontId="212" fillId="0" borderId="57" xfId="4" applyFont="1" applyBorder="1" applyAlignment="1">
      <alignment horizontal="center" vertical="center" wrapText="1"/>
    </xf>
    <xf numFmtId="0" fontId="212" fillId="0" borderId="66" xfId="4" applyFont="1" applyBorder="1" applyAlignment="1">
      <alignment horizontal="center" vertical="center" wrapText="1"/>
    </xf>
    <xf numFmtId="2" fontId="213" fillId="38" borderId="57" xfId="4" applyNumberFormat="1" applyFont="1" applyFill="1" applyBorder="1" applyAlignment="1">
      <alignment horizontal="center" vertical="center" wrapText="1"/>
    </xf>
    <xf numFmtId="0" fontId="213" fillId="38" borderId="64" xfId="4" applyFont="1" applyFill="1" applyBorder="1" applyAlignment="1">
      <alignment horizontal="center" vertical="center" wrapText="1"/>
    </xf>
    <xf numFmtId="0" fontId="213" fillId="38" borderId="66" xfId="4" applyFont="1" applyFill="1" applyBorder="1" applyAlignment="1">
      <alignment horizontal="center" vertical="center" wrapText="1"/>
    </xf>
    <xf numFmtId="0" fontId="194" fillId="0" borderId="0" xfId="4" applyFont="1" applyAlignment="1">
      <alignment horizontal="center" vertical="center"/>
    </xf>
    <xf numFmtId="0" fontId="194" fillId="0" borderId="64" xfId="4" applyFont="1" applyBorder="1" applyAlignment="1">
      <alignment horizontal="center" vertical="center"/>
    </xf>
    <xf numFmtId="0" fontId="9" fillId="0" borderId="0" xfId="34" applyAlignment="1">
      <alignment horizontal="center"/>
    </xf>
    <xf numFmtId="0" fontId="245" fillId="0" borderId="59" xfId="1" applyFont="1" applyBorder="1" applyAlignment="1">
      <alignment horizontal="center" vertical="center"/>
    </xf>
    <xf numFmtId="0" fontId="245" fillId="0" borderId="60" xfId="1" applyFont="1" applyBorder="1" applyAlignment="1">
      <alignment horizontal="center" vertical="center"/>
    </xf>
    <xf numFmtId="0" fontId="245" fillId="0" borderId="61" xfId="1" applyFont="1" applyBorder="1" applyAlignment="1">
      <alignment horizontal="center" vertical="center"/>
    </xf>
    <xf numFmtId="0" fontId="46" fillId="0" borderId="34" xfId="4" applyFont="1" applyBorder="1" applyAlignment="1">
      <alignment horizontal="left" vertical="center" wrapText="1"/>
    </xf>
    <xf numFmtId="0" fontId="9" fillId="3" borderId="12" xfId="31" applyFill="1" applyBorder="1" applyAlignment="1">
      <alignment horizontal="center" wrapText="1"/>
    </xf>
    <xf numFmtId="0" fontId="9" fillId="3" borderId="11" xfId="31" applyFill="1" applyBorder="1" applyAlignment="1">
      <alignment horizontal="center" wrapText="1"/>
    </xf>
    <xf numFmtId="0" fontId="9" fillId="0" borderId="12" xfId="31" applyBorder="1" applyAlignment="1">
      <alignment horizontal="left"/>
    </xf>
    <xf numFmtId="0" fontId="9" fillId="0" borderId="19" xfId="31" applyBorder="1" applyAlignment="1">
      <alignment horizontal="left"/>
    </xf>
    <xf numFmtId="165" fontId="0" fillId="0" borderId="14" xfId="32" applyNumberFormat="1" applyFont="1" applyBorder="1" applyAlignment="1">
      <alignment horizontal="center" vertical="center"/>
    </xf>
    <xf numFmtId="2" fontId="129" fillId="9" borderId="4" xfId="31" applyNumberFormat="1" applyFont="1" applyFill="1" applyBorder="1" applyAlignment="1">
      <alignment horizontal="center" wrapText="1"/>
    </xf>
    <xf numFmtId="2" fontId="129" fillId="9" borderId="6" xfId="31" applyNumberFormat="1" applyFont="1" applyFill="1" applyBorder="1" applyAlignment="1">
      <alignment horizontal="center" wrapText="1"/>
    </xf>
    <xf numFmtId="2" fontId="129" fillId="9" borderId="2" xfId="31" applyNumberFormat="1" applyFont="1" applyFill="1" applyBorder="1" applyAlignment="1">
      <alignment horizontal="center" wrapText="1"/>
    </xf>
    <xf numFmtId="2" fontId="129" fillId="9" borderId="0" xfId="31" applyNumberFormat="1" applyFont="1" applyFill="1" applyAlignment="1">
      <alignment horizontal="center" wrapText="1"/>
    </xf>
    <xf numFmtId="2" fontId="9" fillId="3" borderId="12" xfId="31" applyNumberFormat="1" applyFill="1" applyBorder="1" applyAlignment="1">
      <alignment horizontal="center" vertical="center" wrapText="1"/>
    </xf>
    <xf numFmtId="2" fontId="9" fillId="3" borderId="11" xfId="31" applyNumberFormat="1" applyFill="1" applyBorder="1" applyAlignment="1">
      <alignment horizontal="center" vertical="center" wrapText="1"/>
    </xf>
    <xf numFmtId="165" fontId="0" fillId="0" borderId="14" xfId="32" applyNumberFormat="1" applyFont="1" applyBorder="1" applyAlignment="1">
      <alignment horizontal="center" vertical="center" wrapText="1"/>
    </xf>
    <xf numFmtId="0" fontId="9" fillId="0" borderId="0" xfId="31" applyAlignment="1">
      <alignment horizontal="center" wrapText="1"/>
    </xf>
    <xf numFmtId="0" fontId="9" fillId="9" borderId="12" xfId="31" applyFill="1" applyBorder="1" applyAlignment="1">
      <alignment horizontal="left" wrapText="1"/>
    </xf>
    <xf numFmtId="0" fontId="9" fillId="9" borderId="19" xfId="31" applyFill="1" applyBorder="1" applyAlignment="1">
      <alignment horizontal="left" wrapText="1"/>
    </xf>
    <xf numFmtId="0" fontId="49" fillId="9" borderId="14" xfId="31" applyFont="1" applyFill="1" applyBorder="1" applyAlignment="1">
      <alignment horizontal="center" vertical="center"/>
    </xf>
    <xf numFmtId="0" fontId="10" fillId="0" borderId="2" xfId="24" applyBorder="1" applyAlignment="1">
      <alignment horizontal="center"/>
    </xf>
    <xf numFmtId="0" fontId="49" fillId="10" borderId="14" xfId="24" applyFont="1" applyFill="1" applyBorder="1" applyAlignment="1">
      <alignment horizontal="center" vertical="center"/>
    </xf>
    <xf numFmtId="0" fontId="139" fillId="0" borderId="10" xfId="24" applyFont="1" applyBorder="1" applyAlignment="1">
      <alignment horizontal="left" vertical="center" wrapText="1"/>
    </xf>
    <xf numFmtId="0" fontId="139" fillId="0" borderId="17" xfId="24" applyFont="1" applyBorder="1" applyAlignment="1">
      <alignment horizontal="left" vertical="center" wrapText="1"/>
    </xf>
    <xf numFmtId="1" fontId="41" fillId="0" borderId="10" xfId="24" applyNumberFormat="1" applyFont="1" applyBorder="1" applyAlignment="1">
      <alignment horizontal="center" vertical="center" wrapText="1"/>
    </xf>
    <xf numFmtId="1" fontId="41" fillId="0" borderId="17" xfId="24" applyNumberFormat="1" applyFont="1" applyBorder="1" applyAlignment="1">
      <alignment horizontal="center" vertical="center" wrapText="1"/>
    </xf>
    <xf numFmtId="1" fontId="10" fillId="0" borderId="10" xfId="24" applyNumberFormat="1" applyBorder="1" applyAlignment="1">
      <alignment horizontal="center" vertical="center"/>
    </xf>
    <xf numFmtId="1" fontId="10" fillId="0" borderId="17" xfId="24" applyNumberFormat="1" applyBorder="1" applyAlignment="1">
      <alignment horizontal="center" vertical="center"/>
    </xf>
    <xf numFmtId="1" fontId="10" fillId="0" borderId="14" xfId="24" applyNumberFormat="1" applyBorder="1" applyAlignment="1">
      <alignment horizontal="center" vertical="center" wrapText="1"/>
    </xf>
    <xf numFmtId="0" fontId="139" fillId="0" borderId="14" xfId="24" applyFont="1" applyBorder="1" applyAlignment="1">
      <alignment horizontal="left" vertical="center" wrapText="1"/>
    </xf>
    <xf numFmtId="1" fontId="10" fillId="0" borderId="10" xfId="24" applyNumberFormat="1" applyBorder="1" applyAlignment="1">
      <alignment horizontal="center" vertical="center" wrapText="1"/>
    </xf>
    <xf numFmtId="1" fontId="10" fillId="0" borderId="17" xfId="24" applyNumberFormat="1" applyBorder="1" applyAlignment="1">
      <alignment horizontal="center" vertical="center" wrapText="1"/>
    </xf>
    <xf numFmtId="0" fontId="135" fillId="0" borderId="10" xfId="24" applyFont="1" applyBorder="1" applyAlignment="1">
      <alignment horizontal="left" vertical="center" wrapText="1"/>
    </xf>
    <xf numFmtId="0" fontId="135" fillId="0" borderId="17" xfId="24" applyFont="1" applyBorder="1" applyAlignment="1">
      <alignment horizontal="left" vertical="center" wrapText="1"/>
    </xf>
    <xf numFmtId="1" fontId="10" fillId="0" borderId="9" xfId="24" applyNumberFormat="1" applyBorder="1" applyAlignment="1">
      <alignment horizontal="center" vertical="center" wrapText="1"/>
    </xf>
    <xf numFmtId="0" fontId="10" fillId="0" borderId="0" xfId="24" applyAlignment="1">
      <alignment horizontal="center"/>
    </xf>
    <xf numFmtId="0" fontId="50" fillId="0" borderId="14" xfId="24" applyFont="1" applyBorder="1" applyAlignment="1">
      <alignment horizontal="center" vertical="top" wrapText="1"/>
    </xf>
    <xf numFmtId="0" fontId="136" fillId="30" borderId="12" xfId="24" applyFont="1" applyFill="1" applyBorder="1" applyAlignment="1">
      <alignment horizontal="center" vertical="center" wrapText="1"/>
    </xf>
    <xf numFmtId="0" fontId="136" fillId="30" borderId="11" xfId="24" applyFont="1" applyFill="1" applyBorder="1" applyAlignment="1">
      <alignment horizontal="center" vertical="center" wrapText="1"/>
    </xf>
    <xf numFmtId="1" fontId="10" fillId="16" borderId="10" xfId="24" applyNumberFormat="1" applyFill="1" applyBorder="1" applyAlignment="1">
      <alignment horizontal="center" vertical="center" wrapText="1"/>
    </xf>
    <xf numFmtId="1" fontId="10" fillId="16" borderId="17" xfId="24" applyNumberFormat="1" applyFill="1" applyBorder="1" applyAlignment="1">
      <alignment horizontal="center" vertical="center" wrapText="1"/>
    </xf>
    <xf numFmtId="0" fontId="10" fillId="0" borderId="10" xfId="24" applyBorder="1" applyAlignment="1">
      <alignment horizontal="center" vertical="center"/>
    </xf>
    <xf numFmtId="0" fontId="10" fillId="0" borderId="17" xfId="24" applyBorder="1" applyAlignment="1">
      <alignment horizontal="center" vertical="center"/>
    </xf>
    <xf numFmtId="0" fontId="10" fillId="0" borderId="10" xfId="24" applyBorder="1" applyAlignment="1">
      <alignment horizontal="center" vertical="center" wrapText="1"/>
    </xf>
    <xf numFmtId="0" fontId="10" fillId="0" borderId="17" xfId="24" applyBorder="1" applyAlignment="1">
      <alignment horizontal="center" vertical="center" wrapText="1"/>
    </xf>
    <xf numFmtId="0" fontId="139" fillId="16" borderId="10" xfId="24" applyFont="1" applyFill="1" applyBorder="1" applyAlignment="1">
      <alignment horizontal="center" vertical="center" wrapText="1"/>
    </xf>
    <xf numFmtId="0" fontId="139" fillId="16" borderId="17" xfId="24" applyFont="1" applyFill="1" applyBorder="1" applyAlignment="1">
      <alignment horizontal="center" vertical="center" wrapText="1"/>
    </xf>
    <xf numFmtId="1" fontId="41" fillId="16" borderId="10" xfId="24" applyNumberFormat="1" applyFont="1" applyFill="1" applyBorder="1" applyAlignment="1">
      <alignment horizontal="center" vertical="center" wrapText="1"/>
    </xf>
    <xf numFmtId="1" fontId="41" fillId="16" borderId="17" xfId="24" applyNumberFormat="1" applyFont="1" applyFill="1" applyBorder="1" applyAlignment="1">
      <alignment horizontal="center" vertical="center" wrapText="1"/>
    </xf>
    <xf numFmtId="0" fontId="10" fillId="16" borderId="10" xfId="24" applyFill="1" applyBorder="1" applyAlignment="1">
      <alignment horizontal="center" vertical="center"/>
    </xf>
    <xf numFmtId="0" fontId="10" fillId="16" borderId="17" xfId="24" applyFill="1" applyBorder="1" applyAlignment="1">
      <alignment horizontal="center" vertical="center"/>
    </xf>
    <xf numFmtId="0" fontId="139" fillId="16" borderId="14" xfId="24" applyFont="1" applyFill="1" applyBorder="1" applyAlignment="1">
      <alignment horizontal="center" vertical="center" wrapText="1"/>
    </xf>
    <xf numFmtId="0" fontId="135" fillId="16" borderId="10" xfId="24" applyFont="1" applyFill="1" applyBorder="1" applyAlignment="1">
      <alignment horizontal="center" vertical="center" wrapText="1"/>
    </xf>
    <xf numFmtId="0" fontId="135" fillId="16" borderId="17" xfId="24" applyFont="1" applyFill="1" applyBorder="1" applyAlignment="1">
      <alignment horizontal="center" vertical="center" wrapText="1"/>
    </xf>
    <xf numFmtId="0" fontId="10" fillId="16" borderId="10" xfId="24" applyFill="1" applyBorder="1" applyAlignment="1">
      <alignment horizontal="center" vertical="center" wrapText="1"/>
    </xf>
    <xf numFmtId="0" fontId="10" fillId="16" borderId="17" xfId="24" applyFill="1" applyBorder="1" applyAlignment="1">
      <alignment horizontal="center" vertical="center" wrapText="1"/>
    </xf>
    <xf numFmtId="10" fontId="221" fillId="0" borderId="10" xfId="0" applyNumberFormat="1" applyFont="1" applyBorder="1" applyAlignment="1">
      <alignment horizontal="center" vertical="center" wrapText="1"/>
    </xf>
    <xf numFmtId="10" fontId="221" fillId="0" borderId="9" xfId="0" applyNumberFormat="1" applyFont="1" applyBorder="1" applyAlignment="1">
      <alignment horizontal="center" vertical="center" wrapText="1"/>
    </xf>
    <xf numFmtId="10" fontId="221" fillId="0" borderId="17" xfId="0" applyNumberFormat="1" applyFont="1" applyBorder="1" applyAlignment="1">
      <alignment horizontal="center" vertical="center" wrapText="1"/>
    </xf>
    <xf numFmtId="0" fontId="229" fillId="16" borderId="6" xfId="0" applyFont="1" applyFill="1" applyBorder="1" applyAlignment="1">
      <alignment horizontal="center" vertical="center"/>
    </xf>
    <xf numFmtId="0" fontId="229" fillId="16" borderId="3" xfId="0" applyFont="1" applyFill="1" applyBorder="1" applyAlignment="1">
      <alignment horizontal="center" vertical="center"/>
    </xf>
    <xf numFmtId="0" fontId="227" fillId="16" borderId="4" xfId="0" applyFont="1" applyFill="1" applyBorder="1" applyAlignment="1">
      <alignment horizontal="left" vertical="center" wrapText="1"/>
    </xf>
    <xf numFmtId="0" fontId="227" fillId="16" borderId="2" xfId="0" applyFont="1" applyFill="1" applyBorder="1" applyAlignment="1">
      <alignment horizontal="left" vertical="center" wrapText="1"/>
    </xf>
    <xf numFmtId="0" fontId="227" fillId="16" borderId="16" xfId="0" applyFont="1" applyFill="1" applyBorder="1" applyAlignment="1">
      <alignment horizontal="left" vertical="center" wrapText="1"/>
    </xf>
    <xf numFmtId="0" fontId="228" fillId="16" borderId="10" xfId="0" applyFont="1" applyFill="1" applyBorder="1" applyAlignment="1">
      <alignment horizontal="center" vertical="center" wrapText="1"/>
    </xf>
    <xf numFmtId="0" fontId="228" fillId="16" borderId="9" xfId="0" applyFont="1" applyFill="1" applyBorder="1" applyAlignment="1">
      <alignment horizontal="center" vertical="center" wrapText="1"/>
    </xf>
    <xf numFmtId="0" fontId="228" fillId="16" borderId="17" xfId="0" applyFont="1" applyFill="1" applyBorder="1" applyAlignment="1">
      <alignment horizontal="center" vertical="center" wrapText="1"/>
    </xf>
    <xf numFmtId="0" fontId="214" fillId="0" borderId="10" xfId="0" applyFont="1" applyBorder="1" applyAlignment="1">
      <alignment horizontal="center" vertical="center"/>
    </xf>
    <xf numFmtId="0" fontId="214" fillId="0" borderId="9" xfId="0" applyFont="1" applyBorder="1" applyAlignment="1">
      <alignment horizontal="center" vertical="center"/>
    </xf>
    <xf numFmtId="0" fontId="214" fillId="0" borderId="17" xfId="0" applyFont="1" applyBorder="1" applyAlignment="1">
      <alignment horizontal="center" vertical="center"/>
    </xf>
    <xf numFmtId="1" fontId="214" fillId="0" borderId="10" xfId="0" applyNumberFormat="1" applyFont="1" applyBorder="1" applyAlignment="1">
      <alignment horizontal="center" vertical="center"/>
    </xf>
    <xf numFmtId="1" fontId="214" fillId="0" borderId="9" xfId="0" applyNumberFormat="1" applyFont="1" applyBorder="1" applyAlignment="1">
      <alignment horizontal="center" vertical="center"/>
    </xf>
    <xf numFmtId="1" fontId="214" fillId="0" borderId="17" xfId="0" applyNumberFormat="1" applyFont="1" applyBorder="1" applyAlignment="1">
      <alignment horizontal="center" vertical="center"/>
    </xf>
    <xf numFmtId="0" fontId="227" fillId="16" borderId="16" xfId="0" applyFont="1" applyFill="1" applyBorder="1" applyAlignment="1">
      <alignment horizontal="left" vertical="center"/>
    </xf>
    <xf numFmtId="0" fontId="230" fillId="16" borderId="17" xfId="0" applyFont="1" applyFill="1" applyBorder="1" applyAlignment="1">
      <alignment horizontal="center" vertical="center"/>
    </xf>
    <xf numFmtId="0" fontId="214" fillId="0" borderId="14" xfId="0" applyFont="1" applyBorder="1" applyAlignment="1">
      <alignment horizontal="center" vertical="center"/>
    </xf>
    <xf numFmtId="1" fontId="214" fillId="0" borderId="14" xfId="0" applyNumberFormat="1" applyFont="1" applyBorder="1" applyAlignment="1">
      <alignment horizontal="center" vertical="center"/>
    </xf>
    <xf numFmtId="0" fontId="232" fillId="16" borderId="10" xfId="0" applyFont="1" applyFill="1" applyBorder="1" applyAlignment="1">
      <alignment horizontal="center" vertical="center" wrapText="1"/>
    </xf>
    <xf numFmtId="0" fontId="232" fillId="16" borderId="9" xfId="0" applyFont="1" applyFill="1" applyBorder="1" applyAlignment="1">
      <alignment horizontal="center" vertical="center" wrapText="1"/>
    </xf>
    <xf numFmtId="0" fontId="232" fillId="16" borderId="17" xfId="0" applyFont="1" applyFill="1" applyBorder="1" applyAlignment="1">
      <alignment horizontal="center" vertical="center" wrapText="1"/>
    </xf>
    <xf numFmtId="0" fontId="230" fillId="16" borderId="10" xfId="0" applyFont="1" applyFill="1" applyBorder="1" applyAlignment="1">
      <alignment horizontal="center" vertical="center" wrapText="1"/>
    </xf>
    <xf numFmtId="0" fontId="230" fillId="16" borderId="9" xfId="0" applyFont="1" applyFill="1" applyBorder="1" applyAlignment="1">
      <alignment horizontal="center" vertical="center" wrapText="1"/>
    </xf>
    <xf numFmtId="0" fontId="230" fillId="16" borderId="17" xfId="0" applyFont="1" applyFill="1" applyBorder="1" applyAlignment="1">
      <alignment horizontal="center" vertical="center" wrapText="1"/>
    </xf>
    <xf numFmtId="166" fontId="221" fillId="0" borderId="14" xfId="0" applyNumberFormat="1" applyFont="1" applyBorder="1" applyAlignment="1">
      <alignment horizontal="left" vertical="center" wrapText="1"/>
    </xf>
    <xf numFmtId="10" fontId="224" fillId="0" borderId="14" xfId="0" applyNumberFormat="1" applyFont="1" applyBorder="1" applyAlignment="1">
      <alignment horizontal="center" vertical="center" wrapText="1"/>
    </xf>
    <xf numFmtId="10" fontId="221" fillId="0" borderId="14" xfId="0" applyNumberFormat="1" applyFont="1" applyBorder="1" applyAlignment="1">
      <alignment horizontal="center" vertical="center" wrapText="1"/>
    </xf>
    <xf numFmtId="166" fontId="221" fillId="0" borderId="17" xfId="0" applyNumberFormat="1" applyFont="1" applyBorder="1" applyAlignment="1">
      <alignment horizontal="left" vertical="center" wrapText="1"/>
    </xf>
    <xf numFmtId="0" fontId="214" fillId="0" borderId="17" xfId="0" applyFont="1" applyBorder="1" applyAlignment="1">
      <alignment horizontal="center" vertical="center" wrapText="1"/>
    </xf>
    <xf numFmtId="0" fontId="214" fillId="0" borderId="14" xfId="0" applyFont="1" applyBorder="1" applyAlignment="1">
      <alignment horizontal="center" vertical="center" wrapText="1"/>
    </xf>
    <xf numFmtId="0" fontId="214" fillId="0" borderId="15" xfId="0" applyFont="1" applyBorder="1" applyAlignment="1">
      <alignment horizontal="center" vertical="center" wrapText="1"/>
    </xf>
    <xf numFmtId="0" fontId="214" fillId="0" borderId="11" xfId="0" applyFont="1" applyBorder="1" applyAlignment="1">
      <alignment horizontal="center" vertical="center" wrapText="1"/>
    </xf>
    <xf numFmtId="0" fontId="223" fillId="0" borderId="14" xfId="0" applyFont="1" applyBorder="1" applyAlignment="1">
      <alignment horizontal="center" vertical="center"/>
    </xf>
    <xf numFmtId="0" fontId="225" fillId="0" borderId="14" xfId="0" applyFont="1" applyBorder="1" applyAlignment="1">
      <alignment horizontal="center"/>
    </xf>
    <xf numFmtId="0" fontId="230" fillId="16" borderId="4" xfId="0" applyFont="1" applyFill="1" applyBorder="1" applyAlignment="1">
      <alignment horizontal="left" vertical="center" wrapText="1"/>
    </xf>
    <xf numFmtId="0" fontId="230" fillId="16" borderId="16" xfId="0" applyFont="1" applyFill="1" applyBorder="1" applyAlignment="1">
      <alignment horizontal="left" vertical="center"/>
    </xf>
    <xf numFmtId="0" fontId="231" fillId="0" borderId="14" xfId="0" applyFont="1" applyBorder="1" applyAlignment="1">
      <alignment horizontal="center" vertical="center"/>
    </xf>
    <xf numFmtId="166" fontId="221" fillId="0" borderId="4" xfId="0" applyNumberFormat="1" applyFont="1" applyBorder="1" applyAlignment="1">
      <alignment horizontal="left" vertical="center" wrapText="1"/>
    </xf>
    <xf numFmtId="166" fontId="221" fillId="0" borderId="2" xfId="0" applyNumberFormat="1" applyFont="1" applyBorder="1" applyAlignment="1">
      <alignment horizontal="left" vertical="center" wrapText="1"/>
    </xf>
    <xf numFmtId="166" fontId="221" fillId="0" borderId="16" xfId="0" applyNumberFormat="1" applyFont="1" applyBorder="1" applyAlignment="1">
      <alignment horizontal="left" vertical="center" wrapText="1"/>
    </xf>
    <xf numFmtId="166" fontId="222" fillId="0" borderId="10" xfId="0" applyNumberFormat="1" applyFont="1" applyBorder="1" applyAlignment="1">
      <alignment horizontal="center" vertical="center" wrapText="1"/>
    </xf>
    <xf numFmtId="166" fontId="222" fillId="0" borderId="9" xfId="0" applyNumberFormat="1" applyFont="1" applyBorder="1" applyAlignment="1">
      <alignment horizontal="center" vertical="center" wrapText="1"/>
    </xf>
    <xf numFmtId="166" fontId="222" fillId="0" borderId="17" xfId="0" applyNumberFormat="1" applyFont="1" applyBorder="1" applyAlignment="1">
      <alignment horizontal="center" vertical="center" wrapText="1"/>
    </xf>
    <xf numFmtId="0" fontId="214" fillId="16" borderId="10" xfId="0" applyFont="1" applyFill="1" applyBorder="1" applyAlignment="1">
      <alignment horizontal="center" vertical="center"/>
    </xf>
    <xf numFmtId="0" fontId="214" fillId="16" borderId="9" xfId="0" applyFont="1" applyFill="1" applyBorder="1" applyAlignment="1">
      <alignment horizontal="center" vertical="center"/>
    </xf>
    <xf numFmtId="0" fontId="214" fillId="16" borderId="17" xfId="0" applyFont="1" applyFill="1" applyBorder="1" applyAlignment="1">
      <alignment horizontal="center" vertical="center"/>
    </xf>
    <xf numFmtId="0" fontId="223" fillId="16" borderId="6" xfId="0" applyFont="1" applyFill="1" applyBorder="1" applyAlignment="1">
      <alignment horizontal="center" vertical="center"/>
    </xf>
    <xf numFmtId="0" fontId="223" fillId="16" borderId="3" xfId="0" applyFont="1" applyFill="1" applyBorder="1" applyAlignment="1">
      <alignment horizontal="center" vertical="center"/>
    </xf>
    <xf numFmtId="166" fontId="221" fillId="0" borderId="10" xfId="0" applyNumberFormat="1" applyFont="1" applyBorder="1" applyAlignment="1">
      <alignment horizontal="left" vertical="center" wrapText="1"/>
    </xf>
    <xf numFmtId="0" fontId="223" fillId="0" borderId="10" xfId="0" applyFont="1" applyBorder="1" applyAlignment="1">
      <alignment horizontal="center" vertical="center"/>
    </xf>
    <xf numFmtId="0" fontId="214" fillId="0" borderId="10" xfId="0" applyFont="1" applyBorder="1" applyAlignment="1">
      <alignment horizontal="center" vertical="center" wrapText="1"/>
    </xf>
    <xf numFmtId="0" fontId="214" fillId="0" borderId="9" xfId="0" applyFont="1" applyBorder="1" applyAlignment="1">
      <alignment horizontal="center" vertical="center" wrapText="1"/>
    </xf>
    <xf numFmtId="1" fontId="214" fillId="0" borderId="10" xfId="0" applyNumberFormat="1" applyFont="1" applyBorder="1" applyAlignment="1">
      <alignment horizontal="center" vertical="center" wrapText="1"/>
    </xf>
    <xf numFmtId="1" fontId="214" fillId="0" borderId="9" xfId="0" applyNumberFormat="1" applyFont="1" applyBorder="1" applyAlignment="1">
      <alignment horizontal="center" vertical="center" wrapText="1"/>
    </xf>
    <xf numFmtId="1" fontId="214" fillId="0" borderId="17" xfId="0" applyNumberFormat="1" applyFont="1" applyBorder="1" applyAlignment="1">
      <alignment horizontal="center" vertical="center" wrapText="1"/>
    </xf>
    <xf numFmtId="166" fontId="221" fillId="0" borderId="14" xfId="0" applyNumberFormat="1" applyFont="1" applyBorder="1" applyAlignment="1">
      <alignment horizontal="left" vertical="center"/>
    </xf>
    <xf numFmtId="166" fontId="222" fillId="0" borderId="14" xfId="0" applyNumberFormat="1" applyFont="1" applyBorder="1" applyAlignment="1">
      <alignment horizontal="center" vertical="center" wrapText="1"/>
    </xf>
    <xf numFmtId="0" fontId="214" fillId="16" borderId="14" xfId="0" applyFont="1" applyFill="1" applyBorder="1" applyAlignment="1">
      <alignment horizontal="center" vertical="center" wrapText="1"/>
    </xf>
    <xf numFmtId="0" fontId="143" fillId="0" borderId="10" xfId="15" applyFont="1" applyBorder="1" applyAlignment="1">
      <alignment horizontal="left" vertical="center" wrapText="1"/>
    </xf>
    <xf numFmtId="0" fontId="143" fillId="0" borderId="17" xfId="15" applyFont="1" applyBorder="1" applyAlignment="1">
      <alignment horizontal="left" vertical="center" wrapText="1"/>
    </xf>
    <xf numFmtId="0" fontId="144" fillId="0" borderId="10" xfId="15" applyFont="1" applyBorder="1" applyAlignment="1">
      <alignment horizontal="center" vertical="center" wrapText="1"/>
    </xf>
    <xf numFmtId="0" fontId="144" fillId="0" borderId="17" xfId="15" applyFont="1" applyBorder="1" applyAlignment="1">
      <alignment horizontal="center" vertical="center" wrapText="1"/>
    </xf>
    <xf numFmtId="1" fontId="32" fillId="0" borderId="10" xfId="15" applyNumberFormat="1" applyFont="1" applyBorder="1" applyAlignment="1">
      <alignment horizontal="center" vertical="center" wrapText="1"/>
    </xf>
    <xf numFmtId="1" fontId="32" fillId="0" borderId="17" xfId="15" applyNumberFormat="1" applyFont="1" applyBorder="1" applyAlignment="1">
      <alignment horizontal="center" vertical="center" wrapText="1"/>
    </xf>
    <xf numFmtId="1" fontId="10" fillId="0" borderId="10" xfId="25" applyNumberFormat="1" applyFont="1" applyBorder="1" applyAlignment="1">
      <alignment horizontal="center" vertical="center" wrapText="1"/>
    </xf>
    <xf numFmtId="1" fontId="10" fillId="0" borderId="17" xfId="25" applyNumberFormat="1" applyFont="1" applyBorder="1" applyAlignment="1">
      <alignment horizontal="center" vertical="center" wrapText="1"/>
    </xf>
    <xf numFmtId="166" fontId="142" fillId="0" borderId="10" xfId="25" applyNumberFormat="1" applyFont="1" applyBorder="1" applyAlignment="1">
      <alignment horizontal="left" vertical="center" wrapText="1"/>
    </xf>
    <xf numFmtId="166" fontId="142" fillId="0" borderId="17" xfId="25" applyNumberFormat="1" applyFont="1" applyBorder="1" applyAlignment="1">
      <alignment horizontal="left" vertical="center" wrapText="1"/>
    </xf>
    <xf numFmtId="166" fontId="142" fillId="0" borderId="10" xfId="25" applyNumberFormat="1" applyFont="1" applyBorder="1" applyAlignment="1">
      <alignment horizontal="center" vertical="center" wrapText="1"/>
    </xf>
    <xf numFmtId="166" fontId="142" fillId="0" borderId="17" xfId="25" applyNumberFormat="1" applyFont="1" applyBorder="1" applyAlignment="1">
      <alignment horizontal="center" vertical="center" wrapText="1"/>
    </xf>
    <xf numFmtId="0" fontId="221" fillId="16" borderId="14" xfId="0" applyFont="1" applyFill="1" applyBorder="1" applyAlignment="1">
      <alignment horizontal="left" vertical="center" wrapText="1"/>
    </xf>
    <xf numFmtId="0" fontId="221" fillId="16" borderId="14" xfId="0" applyFont="1" applyFill="1" applyBorder="1" applyAlignment="1">
      <alignment horizontal="left" vertical="center"/>
    </xf>
    <xf numFmtId="0" fontId="222" fillId="16" borderId="14" xfId="0" applyFont="1" applyFill="1" applyBorder="1" applyAlignment="1">
      <alignment horizontal="center" vertical="center" wrapText="1"/>
    </xf>
    <xf numFmtId="0" fontId="141" fillId="0" borderId="14" xfId="15" applyFont="1" applyBorder="1" applyAlignment="1">
      <alignment horizontal="center" vertical="center" wrapText="1"/>
    </xf>
    <xf numFmtId="0" fontId="136" fillId="30" borderId="12" xfId="15" applyFont="1" applyFill="1" applyBorder="1" applyAlignment="1">
      <alignment horizontal="center" vertical="center" wrapText="1"/>
    </xf>
    <xf numFmtId="0" fontId="136" fillId="30" borderId="11" xfId="15" applyFont="1" applyFill="1" applyBorder="1" applyAlignment="1">
      <alignment horizontal="center" vertical="center" wrapText="1"/>
    </xf>
    <xf numFmtId="49" fontId="160" fillId="9" borderId="40" xfId="26" applyNumberFormat="1" applyFont="1" applyFill="1" applyBorder="1" applyAlignment="1">
      <alignment horizontal="center" vertical="center" wrapText="1"/>
    </xf>
    <xf numFmtId="49" fontId="171" fillId="0" borderId="14" xfId="26" applyNumberFormat="1" applyFont="1" applyBorder="1" applyAlignment="1">
      <alignment horizontal="center" vertical="center"/>
    </xf>
    <xf numFmtId="49" fontId="162" fillId="9" borderId="40" xfId="26" applyNumberFormat="1" applyFont="1" applyFill="1" applyBorder="1" applyAlignment="1">
      <alignment horizontal="center" vertical="center" wrapText="1"/>
    </xf>
    <xf numFmtId="49" fontId="160" fillId="9" borderId="44" xfId="26" applyNumberFormat="1" applyFont="1" applyFill="1" applyBorder="1" applyAlignment="1">
      <alignment horizontal="center" vertical="center" wrapText="1"/>
    </xf>
    <xf numFmtId="49" fontId="171" fillId="0" borderId="32" xfId="26" applyNumberFormat="1" applyFont="1" applyBorder="1" applyAlignment="1">
      <alignment horizontal="center" vertical="center"/>
    </xf>
    <xf numFmtId="49" fontId="160" fillId="9" borderId="47" xfId="26" applyNumberFormat="1" applyFont="1" applyFill="1" applyBorder="1" applyAlignment="1">
      <alignment horizontal="center" vertical="center" wrapText="1"/>
    </xf>
    <xf numFmtId="49" fontId="160" fillId="9" borderId="48" xfId="26" applyNumberFormat="1" applyFont="1" applyFill="1" applyBorder="1" applyAlignment="1">
      <alignment horizontal="center" vertical="center" wrapText="1"/>
    </xf>
    <xf numFmtId="49" fontId="160" fillId="9" borderId="49" xfId="26" applyNumberFormat="1" applyFont="1" applyFill="1" applyBorder="1" applyAlignment="1">
      <alignment horizontal="center" vertical="center" wrapText="1"/>
    </xf>
    <xf numFmtId="49" fontId="160" fillId="9" borderId="10" xfId="26" applyNumberFormat="1" applyFont="1" applyFill="1" applyBorder="1" applyAlignment="1">
      <alignment horizontal="center" vertical="center" wrapText="1"/>
    </xf>
    <xf numFmtId="49" fontId="160" fillId="9" borderId="9" xfId="26" applyNumberFormat="1" applyFont="1" applyFill="1" applyBorder="1" applyAlignment="1">
      <alignment horizontal="center" vertical="center" wrapText="1"/>
    </xf>
    <xf numFmtId="49" fontId="160" fillId="9" borderId="17" xfId="26" applyNumberFormat="1" applyFont="1" applyFill="1" applyBorder="1" applyAlignment="1">
      <alignment horizontal="center" vertical="center" wrapText="1"/>
    </xf>
    <xf numFmtId="0" fontId="145" fillId="0" borderId="14" xfId="26" applyBorder="1" applyAlignment="1">
      <alignment horizontal="center"/>
    </xf>
    <xf numFmtId="49" fontId="160" fillId="9" borderId="14" xfId="26" applyNumberFormat="1" applyFont="1" applyFill="1" applyBorder="1" applyAlignment="1">
      <alignment horizontal="center" vertical="center" wrapText="1"/>
    </xf>
    <xf numFmtId="0" fontId="150" fillId="9" borderId="40" xfId="26" applyFont="1" applyFill="1" applyBorder="1" applyAlignment="1">
      <alignment horizontal="center" vertical="center" wrapText="1"/>
    </xf>
    <xf numFmtId="0" fontId="145" fillId="0" borderId="12" xfId="26" applyBorder="1" applyAlignment="1">
      <alignment horizontal="center"/>
    </xf>
    <xf numFmtId="0" fontId="145" fillId="0" borderId="19" xfId="26" applyBorder="1" applyAlignment="1">
      <alignment horizontal="center"/>
    </xf>
    <xf numFmtId="0" fontId="145" fillId="0" borderId="11" xfId="26" applyBorder="1" applyAlignment="1">
      <alignment horizontal="center"/>
    </xf>
    <xf numFmtId="0" fontId="146" fillId="9" borderId="10" xfId="26" applyFont="1" applyFill="1" applyBorder="1" applyAlignment="1">
      <alignment horizontal="center"/>
    </xf>
    <xf numFmtId="0" fontId="149" fillId="9" borderId="40" xfId="27" applyFont="1" applyFill="1" applyBorder="1" applyAlignment="1">
      <alignment horizontal="center" vertical="center" wrapText="1"/>
    </xf>
    <xf numFmtId="0" fontId="149" fillId="9" borderId="79" xfId="27" applyFont="1" applyFill="1" applyBorder="1" applyAlignment="1">
      <alignment horizontal="center" vertical="center" wrapText="1"/>
    </xf>
    <xf numFmtId="0" fontId="149" fillId="9" borderId="48" xfId="27" applyFont="1" applyFill="1" applyBorder="1" applyAlignment="1">
      <alignment horizontal="center" vertical="center" wrapText="1"/>
    </xf>
    <xf numFmtId="0" fontId="149" fillId="9" borderId="47" xfId="27" applyFont="1" applyFill="1" applyBorder="1" applyAlignment="1">
      <alignment horizontal="center" vertical="center" wrapText="1"/>
    </xf>
    <xf numFmtId="0" fontId="149" fillId="9" borderId="49" xfId="27" applyFont="1" applyFill="1" applyBorder="1" applyAlignment="1">
      <alignment horizontal="center" vertical="center" wrapText="1"/>
    </xf>
    <xf numFmtId="0" fontId="19" fillId="0" borderId="59" xfId="2" applyBorder="1" applyAlignment="1">
      <alignment horizontal="center"/>
    </xf>
    <xf numFmtId="0" fontId="19" fillId="0" borderId="60" xfId="2" applyBorder="1" applyAlignment="1">
      <alignment horizontal="center"/>
    </xf>
    <xf numFmtId="0" fontId="19" fillId="0" borderId="61" xfId="2" applyBorder="1" applyAlignment="1">
      <alignment horizontal="center"/>
    </xf>
    <xf numFmtId="0" fontId="148" fillId="5" borderId="9" xfId="15" applyFont="1" applyFill="1" applyBorder="1" applyAlignment="1">
      <alignment horizontal="center" vertical="center"/>
    </xf>
    <xf numFmtId="0" fontId="148" fillId="5" borderId="47" xfId="15" applyFont="1" applyFill="1" applyBorder="1" applyAlignment="1">
      <alignment horizontal="center" vertical="center"/>
    </xf>
    <xf numFmtId="0" fontId="148" fillId="5" borderId="10" xfId="15" applyFont="1" applyFill="1" applyBorder="1" applyAlignment="1">
      <alignment horizontal="center" vertical="center"/>
    </xf>
    <xf numFmtId="0" fontId="148" fillId="5" borderId="58" xfId="15" applyFont="1" applyFill="1" applyBorder="1" applyAlignment="1">
      <alignment horizontal="center" vertical="center"/>
    </xf>
    <xf numFmtId="0" fontId="148" fillId="5" borderId="48" xfId="15" applyFont="1" applyFill="1" applyBorder="1" applyAlignment="1">
      <alignment horizontal="center" vertical="center"/>
    </xf>
    <xf numFmtId="0" fontId="148" fillId="5" borderId="63" xfId="15" applyFont="1" applyFill="1" applyBorder="1" applyAlignment="1">
      <alignment horizontal="center" vertical="center"/>
    </xf>
    <xf numFmtId="0" fontId="50" fillId="9" borderId="77" xfId="15" applyFont="1" applyFill="1" applyBorder="1" applyAlignment="1">
      <alignment horizontal="center" vertical="center"/>
    </xf>
    <xf numFmtId="0" fontId="39" fillId="9" borderId="14" xfId="15" applyFont="1" applyFill="1" applyBorder="1" applyAlignment="1">
      <alignment horizontal="center" vertical="center" wrapText="1"/>
    </xf>
    <xf numFmtId="0" fontId="153" fillId="9" borderId="14" xfId="15" applyFont="1" applyFill="1" applyBorder="1" applyAlignment="1">
      <alignment horizontal="center" vertical="center"/>
    </xf>
    <xf numFmtId="0" fontId="50" fillId="9" borderId="74" xfId="15" applyFont="1" applyFill="1" applyBorder="1" applyAlignment="1">
      <alignment horizontal="center" vertical="center"/>
    </xf>
    <xf numFmtId="0" fontId="39" fillId="9" borderId="32" xfId="15" applyFont="1" applyFill="1" applyBorder="1" applyAlignment="1">
      <alignment horizontal="center" vertical="center" wrapText="1"/>
    </xf>
    <xf numFmtId="0" fontId="153" fillId="9" borderId="32" xfId="15" applyFont="1" applyFill="1" applyBorder="1" applyAlignment="1">
      <alignment horizontal="center" vertical="center"/>
    </xf>
    <xf numFmtId="0" fontId="145" fillId="0" borderId="67" xfId="26" applyBorder="1" applyAlignment="1">
      <alignment horizontal="center"/>
    </xf>
    <xf numFmtId="0" fontId="145" fillId="0" borderId="68" xfId="26" applyBorder="1" applyAlignment="1">
      <alignment horizontal="center"/>
    </xf>
    <xf numFmtId="0" fontId="145" fillId="0" borderId="69" xfId="26" applyBorder="1" applyAlignment="1">
      <alignment horizontal="center"/>
    </xf>
    <xf numFmtId="0" fontId="148" fillId="9" borderId="9" xfId="26" applyFont="1" applyFill="1" applyBorder="1" applyAlignment="1">
      <alignment horizontal="center" vertical="center"/>
    </xf>
    <xf numFmtId="0" fontId="158" fillId="9" borderId="20" xfId="26" applyFont="1" applyFill="1" applyBorder="1" applyAlignment="1">
      <alignment horizontal="center" vertical="center"/>
    </xf>
    <xf numFmtId="0" fontId="158" fillId="9" borderId="21" xfId="26" applyFont="1" applyFill="1" applyBorder="1" applyAlignment="1">
      <alignment horizontal="center" vertical="center"/>
    </xf>
    <xf numFmtId="0" fontId="158" fillId="9" borderId="22" xfId="26" applyFont="1" applyFill="1" applyBorder="1" applyAlignment="1">
      <alignment horizontal="center" vertical="center"/>
    </xf>
    <xf numFmtId="0" fontId="50" fillId="9" borderId="76" xfId="15" applyFont="1" applyFill="1" applyBorder="1" applyAlignment="1">
      <alignment horizontal="center" vertical="center"/>
    </xf>
    <xf numFmtId="0" fontId="39" fillId="9" borderId="17" xfId="15" applyFont="1" applyFill="1" applyBorder="1" applyAlignment="1">
      <alignment horizontal="center" vertical="center" wrapText="1"/>
    </xf>
    <xf numFmtId="0" fontId="153" fillId="9" borderId="17" xfId="15" applyFont="1" applyFill="1" applyBorder="1" applyAlignment="1">
      <alignment horizontal="center" vertical="center"/>
    </xf>
    <xf numFmtId="0" fontId="85" fillId="0" borderId="21" xfId="1" applyFont="1" applyBorder="1" applyAlignment="1">
      <alignment horizontal="center" vertical="center"/>
    </xf>
    <xf numFmtId="0" fontId="148" fillId="5" borderId="79" xfId="15" applyFont="1" applyFill="1" applyBorder="1" applyAlignment="1">
      <alignment horizontal="center" vertical="center"/>
    </xf>
    <xf numFmtId="0" fontId="148" fillId="5" borderId="46" xfId="15" applyFont="1" applyFill="1" applyBorder="1" applyAlignment="1">
      <alignment horizontal="center" vertical="center"/>
    </xf>
    <xf numFmtId="0" fontId="148" fillId="5" borderId="38" xfId="15" applyFont="1" applyFill="1" applyBorder="1" applyAlignment="1">
      <alignment horizontal="center" vertical="center"/>
    </xf>
    <xf numFmtId="0" fontId="148" fillId="5" borderId="50" xfId="15" applyFont="1" applyFill="1" applyBorder="1" applyAlignment="1">
      <alignment horizontal="center" vertical="center"/>
    </xf>
    <xf numFmtId="0" fontId="148" fillId="5" borderId="53" xfId="15" applyFont="1" applyFill="1" applyBorder="1" applyAlignment="1">
      <alignment horizontal="center" vertical="center"/>
    </xf>
    <xf numFmtId="0" fontId="148" fillId="5" borderId="65" xfId="15" applyFont="1" applyFill="1" applyBorder="1" applyAlignment="1">
      <alignment horizontal="center" vertical="center"/>
    </xf>
    <xf numFmtId="0" fontId="148" fillId="9" borderId="67" xfId="26" applyFont="1" applyFill="1" applyBorder="1" applyAlignment="1">
      <alignment horizontal="center" vertical="center"/>
    </xf>
    <xf numFmtId="0" fontId="148" fillId="9" borderId="68" xfId="26" applyFont="1" applyFill="1" applyBorder="1" applyAlignment="1">
      <alignment horizontal="center" vertical="center"/>
    </xf>
    <xf numFmtId="0" fontId="148" fillId="9" borderId="69" xfId="26" applyFont="1" applyFill="1" applyBorder="1" applyAlignment="1">
      <alignment horizontal="center" vertical="center"/>
    </xf>
    <xf numFmtId="49" fontId="159" fillId="0" borderId="40" xfId="15" applyNumberFormat="1" applyFont="1" applyBorder="1" applyAlignment="1">
      <alignment horizontal="center" vertical="center"/>
    </xf>
    <xf numFmtId="49" fontId="159" fillId="0" borderId="44" xfId="15" applyNumberFormat="1" applyFont="1" applyBorder="1" applyAlignment="1">
      <alignment horizontal="center" vertical="center"/>
    </xf>
    <xf numFmtId="0" fontId="78" fillId="0" borderId="44" xfId="15" applyFont="1" applyBorder="1" applyAlignment="1">
      <alignment horizontal="center" vertical="center" wrapText="1"/>
    </xf>
    <xf numFmtId="0" fontId="78" fillId="0" borderId="32" xfId="15" applyFont="1" applyBorder="1" applyAlignment="1">
      <alignment horizontal="center" vertical="center" wrapText="1"/>
    </xf>
    <xf numFmtId="0" fontId="78" fillId="0" borderId="33" xfId="15" applyFont="1" applyBorder="1" applyAlignment="1">
      <alignment horizontal="center" vertical="center" wrapText="1"/>
    </xf>
    <xf numFmtId="0" fontId="78" fillId="0" borderId="34" xfId="15" applyFont="1" applyBorder="1" applyAlignment="1">
      <alignment horizontal="center" vertical="center" wrapText="1"/>
    </xf>
    <xf numFmtId="0" fontId="40" fillId="16" borderId="12" xfId="15" applyFont="1" applyFill="1" applyBorder="1" applyAlignment="1">
      <alignment horizontal="center" vertical="center"/>
    </xf>
    <xf numFmtId="0" fontId="40" fillId="16" borderId="45" xfId="15" applyFont="1" applyFill="1" applyBorder="1" applyAlignment="1">
      <alignment horizontal="center" vertical="center"/>
    </xf>
    <xf numFmtId="0" fontId="40" fillId="0" borderId="40" xfId="15" applyFont="1" applyBorder="1" applyAlignment="1">
      <alignment horizontal="left" vertical="center" wrapText="1"/>
    </xf>
    <xf numFmtId="0" fontId="40" fillId="0" borderId="14" xfId="15" applyFont="1" applyBorder="1" applyAlignment="1">
      <alignment horizontal="left" vertical="center" wrapText="1"/>
    </xf>
    <xf numFmtId="0" fontId="40" fillId="0" borderId="14" xfId="15" applyFont="1" applyBorder="1" applyAlignment="1">
      <alignment horizontal="center" vertical="center" wrapText="1"/>
    </xf>
    <xf numFmtId="0" fontId="78" fillId="0" borderId="40" xfId="15" applyFont="1" applyBorder="1" applyAlignment="1">
      <alignment horizontal="center" vertical="center" wrapText="1"/>
    </xf>
    <xf numFmtId="0" fontId="78" fillId="0" borderId="14" xfId="15" applyFont="1" applyBorder="1" applyAlignment="1">
      <alignment horizontal="center" vertical="center" wrapText="1"/>
    </xf>
    <xf numFmtId="0" fontId="78" fillId="0" borderId="12" xfId="15" applyFont="1" applyBorder="1" applyAlignment="1">
      <alignment horizontal="center" vertical="center" wrapText="1"/>
    </xf>
    <xf numFmtId="0" fontId="78" fillId="0" borderId="31" xfId="15" applyFont="1" applyBorder="1" applyAlignment="1">
      <alignment horizontal="center" vertical="center" wrapText="1"/>
    </xf>
    <xf numFmtId="0" fontId="40" fillId="0" borderId="14" xfId="15" applyFont="1" applyBorder="1" applyAlignment="1">
      <alignment horizontal="center" vertical="center"/>
    </xf>
    <xf numFmtId="0" fontId="40" fillId="0" borderId="49" xfId="15" applyFont="1" applyBorder="1" applyAlignment="1">
      <alignment horizontal="left" vertical="center" wrapText="1"/>
    </xf>
    <xf numFmtId="0" fontId="40" fillId="0" borderId="17" xfId="15" applyFont="1" applyBorder="1" applyAlignment="1">
      <alignment horizontal="left" vertical="center" wrapText="1"/>
    </xf>
    <xf numFmtId="0" fontId="40" fillId="0" borderId="17" xfId="15" applyFont="1" applyBorder="1" applyAlignment="1">
      <alignment horizontal="center" vertical="center" wrapText="1"/>
    </xf>
    <xf numFmtId="0" fontId="40" fillId="0" borderId="44" xfId="15" applyFont="1" applyBorder="1" applyAlignment="1">
      <alignment horizontal="center" vertical="center" wrapText="1"/>
    </xf>
    <xf numFmtId="0" fontId="40" fillId="0" borderId="32" xfId="15" applyFont="1" applyBorder="1" applyAlignment="1">
      <alignment horizontal="center" vertical="center" wrapText="1"/>
    </xf>
    <xf numFmtId="0" fontId="40" fillId="0" borderId="33" xfId="15" applyFont="1" applyBorder="1" applyAlignment="1">
      <alignment horizontal="center" vertical="center" wrapText="1"/>
    </xf>
    <xf numFmtId="0" fontId="40" fillId="0" borderId="34" xfId="15" applyFont="1" applyBorder="1" applyAlignment="1">
      <alignment horizontal="center" vertical="center" wrapText="1"/>
    </xf>
    <xf numFmtId="0" fontId="129" fillId="29" borderId="59" xfId="15" applyFont="1" applyFill="1" applyBorder="1" applyAlignment="1">
      <alignment horizontal="center" vertical="center"/>
    </xf>
    <xf numFmtId="0" fontId="40" fillId="29" borderId="60" xfId="15" applyFont="1" applyFill="1" applyBorder="1" applyAlignment="1">
      <alignment horizontal="center" vertical="center"/>
    </xf>
    <xf numFmtId="0" fontId="40" fillId="29" borderId="61" xfId="15" applyFont="1" applyFill="1" applyBorder="1" applyAlignment="1">
      <alignment horizontal="center" vertical="center"/>
    </xf>
    <xf numFmtId="0" fontId="129" fillId="29" borderId="60" xfId="15" applyFont="1" applyFill="1" applyBorder="1" applyAlignment="1">
      <alignment horizontal="center" vertical="center"/>
    </xf>
    <xf numFmtId="0" fontId="129" fillId="29" borderId="61" xfId="15" applyFont="1" applyFill="1" applyBorder="1" applyAlignment="1">
      <alignment horizontal="center" vertical="center"/>
    </xf>
    <xf numFmtId="0" fontId="129" fillId="29" borderId="60" xfId="15" applyFont="1" applyFill="1" applyBorder="1" applyAlignment="1">
      <alignment horizontal="center" vertical="center" wrapText="1"/>
    </xf>
    <xf numFmtId="0" fontId="129" fillId="29" borderId="61" xfId="15" applyFont="1" applyFill="1" applyBorder="1" applyAlignment="1">
      <alignment horizontal="center" vertical="center" wrapText="1"/>
    </xf>
    <xf numFmtId="0" fontId="10" fillId="0" borderId="0" xfId="15" applyAlignment="1">
      <alignment horizontal="left"/>
    </xf>
    <xf numFmtId="0" fontId="10" fillId="0" borderId="20" xfId="15" applyBorder="1" applyAlignment="1">
      <alignment horizontal="center" vertical="center"/>
    </xf>
    <xf numFmtId="0" fontId="10" fillId="0" borderId="21" xfId="15" applyBorder="1" applyAlignment="1">
      <alignment horizontal="center" vertical="center"/>
    </xf>
    <xf numFmtId="0" fontId="10" fillId="0" borderId="22" xfId="15" applyBorder="1" applyAlignment="1">
      <alignment horizontal="center" vertical="center"/>
    </xf>
    <xf numFmtId="0" fontId="10" fillId="0" borderId="41" xfId="15" applyBorder="1" applyAlignment="1">
      <alignment horizontal="center" vertical="center"/>
    </xf>
    <xf numFmtId="0" fontId="10" fillId="0" borderId="0" xfId="15" applyAlignment="1">
      <alignment horizontal="center" vertical="center"/>
    </xf>
    <xf numFmtId="0" fontId="10" fillId="0" borderId="56" xfId="15" applyBorder="1" applyAlignment="1">
      <alignment horizontal="center" vertical="center"/>
    </xf>
    <xf numFmtId="0" fontId="129" fillId="29" borderId="67" xfId="15" applyFont="1" applyFill="1" applyBorder="1" applyAlignment="1">
      <alignment horizontal="center" vertical="center"/>
    </xf>
    <xf numFmtId="0" fontId="129" fillId="29" borderId="68" xfId="15" applyFont="1" applyFill="1" applyBorder="1" applyAlignment="1">
      <alignment horizontal="center" vertical="center"/>
    </xf>
    <xf numFmtId="0" fontId="129" fillId="29" borderId="62" xfId="15" applyFont="1" applyFill="1" applyBorder="1" applyAlignment="1">
      <alignment horizontal="center" vertical="center"/>
    </xf>
    <xf numFmtId="0" fontId="129" fillId="29" borderId="69" xfId="15" applyFont="1" applyFill="1" applyBorder="1" applyAlignment="1">
      <alignment horizontal="center" vertical="center"/>
    </xf>
    <xf numFmtId="0" fontId="129" fillId="29" borderId="43" xfId="15" applyFont="1" applyFill="1" applyBorder="1" applyAlignment="1">
      <alignment horizontal="center" vertical="center"/>
    </xf>
    <xf numFmtId="0" fontId="129" fillId="29" borderId="30" xfId="15" applyFont="1" applyFill="1" applyBorder="1" applyAlignment="1">
      <alignment horizontal="center" vertical="center"/>
    </xf>
    <xf numFmtId="0" fontId="129" fillId="29" borderId="73" xfId="15" applyFont="1" applyFill="1" applyBorder="1" applyAlignment="1">
      <alignment horizontal="center" vertical="center"/>
    </xf>
    <xf numFmtId="0" fontId="129" fillId="29" borderId="74" xfId="15" applyFont="1" applyFill="1" applyBorder="1" applyAlignment="1">
      <alignment horizontal="center" vertical="center"/>
    </xf>
    <xf numFmtId="0" fontId="129" fillId="29" borderId="44" xfId="15" applyFont="1" applyFill="1" applyBorder="1" applyAlignment="1">
      <alignment horizontal="center" vertical="center"/>
    </xf>
    <xf numFmtId="0" fontId="129" fillId="29" borderId="34" xfId="15" applyFont="1" applyFill="1" applyBorder="1" applyAlignment="1">
      <alignment horizontal="center" vertical="center"/>
    </xf>
    <xf numFmtId="0" fontId="40" fillId="0" borderId="17" xfId="15" applyFont="1" applyBorder="1" applyAlignment="1">
      <alignment horizontal="center" vertical="center"/>
    </xf>
    <xf numFmtId="0" fontId="85" fillId="0" borderId="23" xfId="1" applyFont="1" applyBorder="1" applyAlignment="1">
      <alignment horizontal="center" vertical="center"/>
    </xf>
    <xf numFmtId="0" fontId="85" fillId="0" borderId="25" xfId="1" applyFont="1" applyBorder="1" applyAlignment="1">
      <alignment horizontal="center" vertical="center"/>
    </xf>
    <xf numFmtId="0" fontId="40" fillId="0" borderId="29" xfId="15" applyFont="1" applyBorder="1" applyAlignment="1">
      <alignment horizontal="center" vertical="center"/>
    </xf>
    <xf numFmtId="0" fontId="40" fillId="0" borderId="55" xfId="15" applyFont="1" applyBorder="1" applyAlignment="1">
      <alignment horizontal="center" vertical="center"/>
    </xf>
    <xf numFmtId="0" fontId="129" fillId="29" borderId="59" xfId="15" applyFont="1" applyFill="1" applyBorder="1" applyAlignment="1">
      <alignment horizontal="center" vertical="center" wrapText="1"/>
    </xf>
    <xf numFmtId="0" fontId="40" fillId="0" borderId="12" xfId="15" applyFont="1" applyBorder="1" applyAlignment="1">
      <alignment horizontal="center" vertical="center"/>
    </xf>
    <xf numFmtId="0" fontId="40" fillId="0" borderId="45" xfId="15" applyFont="1" applyBorder="1" applyAlignment="1">
      <alignment horizontal="center" vertical="center"/>
    </xf>
    <xf numFmtId="0" fontId="32" fillId="9" borderId="32" xfId="15" applyFont="1" applyFill="1" applyBorder="1" applyAlignment="1">
      <alignment vertical="center" wrapText="1"/>
    </xf>
    <xf numFmtId="0" fontId="32" fillId="9" borderId="10" xfId="15" applyFont="1" applyFill="1" applyBorder="1" applyAlignment="1">
      <alignment horizontal="center" vertical="center" wrapText="1"/>
    </xf>
    <xf numFmtId="0" fontId="32" fillId="9" borderId="17" xfId="15" applyFont="1" applyFill="1" applyBorder="1" applyAlignment="1">
      <alignment horizontal="center" vertical="center" wrapText="1"/>
    </xf>
  </cellXfs>
  <cellStyles count="46">
    <cellStyle name="Гиперссылка" xfId="1" builtinId="8"/>
    <cellStyle name="Гиперссылка 2" xfId="16" xr:uid="{57D3F387-2291-4217-8E0E-37EAD8DAA1D3}"/>
    <cellStyle name="Гиперссылка 2 2" xfId="45" xr:uid="{A467F189-B7EC-4166-A240-F4F080C237B6}"/>
    <cellStyle name="Обычный" xfId="0" builtinId="0"/>
    <cellStyle name="Обычный 10" xfId="43" xr:uid="{89377D49-9230-414E-BC77-E363CF535ADC}"/>
    <cellStyle name="Обычный 2" xfId="5" xr:uid="{CB42F61C-C936-4CC2-86EA-5095AE240EA8}"/>
    <cellStyle name="Обычный 2 2" xfId="6" xr:uid="{76EA470E-2B34-4557-BBE2-5D49D3440554}"/>
    <cellStyle name="Обычный 2 2 2" xfId="14" xr:uid="{848744CD-91BC-4680-A781-D17AD90C1F5D}"/>
    <cellStyle name="Обычный 2 2 2 2" xfId="38" xr:uid="{1C5A34DF-CA81-4934-B725-9FC8309FC5E7}"/>
    <cellStyle name="Обычный 2 2 2 3" xfId="42" xr:uid="{32B3E6DA-0E50-4258-924F-3CC705FA76F8}"/>
    <cellStyle name="Обычный 2 2 3" xfId="15" xr:uid="{9691EA6F-9AC3-4B5C-9C4C-BEED15B2F992}"/>
    <cellStyle name="Обычный 2 3" xfId="10" xr:uid="{3076B055-05E9-42C9-8F8C-1F63492DD8D1}"/>
    <cellStyle name="Обычный 2 3 2" xfId="21" xr:uid="{AC44F58A-7FB6-4E09-A776-773B0AB530AB}"/>
    <cellStyle name="Обычный 2 3 2 2" xfId="44" xr:uid="{E0E7BDF2-7A86-465F-94A8-47B4B3593407}"/>
    <cellStyle name="Обычный 2 4" xfId="11" xr:uid="{07B3F729-13A2-4C4E-9986-8F0BD6C7E3C7}"/>
    <cellStyle name="Обычный 2 4 2" xfId="35" xr:uid="{A6EB64C2-3D91-473A-AA17-87273A1BCEB2}"/>
    <cellStyle name="Обычный 2 5" xfId="34" xr:uid="{63CDDBF9-9367-4677-93B0-AB682D6CD9A3}"/>
    <cellStyle name="Обычный 3" xfId="2" xr:uid="{00000000-0005-0000-0000-000002000000}"/>
    <cellStyle name="Обычный 3 2" xfId="7" xr:uid="{A6CEA7D1-38D9-4C56-8CEA-7A256D3BFDE3}"/>
    <cellStyle name="Обычный 3 3" xfId="4" xr:uid="{9972CD50-C7B4-4A55-A6C6-AA3ED8D77F4E}"/>
    <cellStyle name="Обычный 3 3 2" xfId="19" xr:uid="{59FD7B21-38C8-4E15-974D-3BE1EB92DBE6}"/>
    <cellStyle name="Обычный 3 4" xfId="12" xr:uid="{ED975937-4466-4531-88F7-470C206B9767}"/>
    <cellStyle name="Обычный 3 5" xfId="31" xr:uid="{4D09BEBE-FFBC-4302-91F2-AFA6ABFA56F2}"/>
    <cellStyle name="Обычный 4" xfId="8" xr:uid="{11C0E228-113D-40F0-B400-1C525016896B}"/>
    <cellStyle name="Обычный 4 2" xfId="3" xr:uid="{00000000-0005-0000-0000-000003000000}"/>
    <cellStyle name="Обычный 4 2 2" xfId="18" xr:uid="{274CD76D-5E94-41A0-AFB6-6156831B9CFA}"/>
    <cellStyle name="Обычный 4 2 2 2" xfId="40" xr:uid="{E1BD3F9B-A4D1-452C-9DEA-2F3E752D009E}"/>
    <cellStyle name="Обычный 4 2 3" xfId="39" xr:uid="{246F7ADF-9396-4AAC-BD11-B3CEB7516CBE}"/>
    <cellStyle name="Обычный 4 3" xfId="9" xr:uid="{DF045606-B4BF-41CD-8838-9A28A0367FB7}"/>
    <cellStyle name="Обычный 4 3 2" xfId="20" xr:uid="{5D01A1F3-4B5C-44D7-9F80-574442FA8F09}"/>
    <cellStyle name="Обычный 4 4" xfId="13" xr:uid="{A0374C08-5F08-4578-9EC7-CB10714B353E}"/>
    <cellStyle name="Обычный 4 5" xfId="17" xr:uid="{5F51ACBA-3486-4696-91A4-49CCF11676A6}"/>
    <cellStyle name="Обычный 4 6" xfId="36" xr:uid="{9E8A001A-3A20-4637-9085-3377FF3107E6}"/>
    <cellStyle name="Обычный 5" xfId="26" xr:uid="{3187254B-1CC4-4AF4-8E45-7E4F3C74A262}"/>
    <cellStyle name="Обычный 6" xfId="24" xr:uid="{EB28F9E2-B7C2-4045-91AE-3C16454D833C}"/>
    <cellStyle name="Обычный 6 2" xfId="33" xr:uid="{76B4909F-BF1F-43C4-9A80-B63631529C7B}"/>
    <cellStyle name="Обычный 7" xfId="25" xr:uid="{B0CB3015-5A91-45EB-99A8-337FBDD34091}"/>
    <cellStyle name="Обычный 8" xfId="22" xr:uid="{19A36AB5-45A2-4B76-B674-27E8CF931083}"/>
    <cellStyle name="Обычный 9" xfId="41" xr:uid="{1282DF0C-93B7-4654-B3A8-A15C6965C1A5}"/>
    <cellStyle name="Обычный_Лист1" xfId="27" xr:uid="{83EE91B3-EA6A-4479-98F1-B77D7BDCBA76}"/>
    <cellStyle name="Финансовый" xfId="30" builtinId="3"/>
    <cellStyle name="Финансовый 2" xfId="28" xr:uid="{2E29FD06-FA7F-4652-9C21-DB9E44E84DAD}"/>
    <cellStyle name="Финансовый 2 2" xfId="29" xr:uid="{A4B448CA-A0BE-4DFB-A210-861836D92F85}"/>
    <cellStyle name="Финансовый 3" xfId="32" xr:uid="{CA2D8842-B85C-4DA7-BDFC-7BBE957E70AC}"/>
    <cellStyle name="Финансовый 4" xfId="23" xr:uid="{F8954C9B-0273-47FD-A2E3-2270D751F8A1}"/>
    <cellStyle name="Финансовый 4 2" xfId="37" xr:uid="{95B5108F-87AA-4989-AB31-6570AEBA93C1}"/>
  </cellStyles>
  <dxfs count="0"/>
  <tableStyles count="0" defaultTableStyle="TableStyleMedium2" defaultPivotStyle="PivotStyleLight16"/>
  <colors>
    <mruColors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externalLink" Target="externalLinks/externalLink1.xml"/><Relationship Id="rId50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microsoft.com/office/2017/10/relationships/person" Target="persons/perso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theme" Target="theme/theme1.xml"/><Relationship Id="rId8" Type="http://schemas.openxmlformats.org/officeDocument/2006/relationships/worksheet" Target="worksheets/sheet8.xml"/><Relationship Id="rId51" Type="http://schemas.openxmlformats.org/officeDocument/2006/relationships/calcChain" Target="calcChain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png"/><Relationship Id="rId13" Type="http://schemas.openxmlformats.org/officeDocument/2006/relationships/image" Target="../media/image16.png"/><Relationship Id="rId18" Type="http://schemas.openxmlformats.org/officeDocument/2006/relationships/image" Target="../media/image4.png"/><Relationship Id="rId3" Type="http://schemas.openxmlformats.org/officeDocument/2006/relationships/image" Target="../media/image7.png"/><Relationship Id="rId7" Type="http://schemas.openxmlformats.org/officeDocument/2006/relationships/image" Target="../media/image11.png"/><Relationship Id="rId12" Type="http://schemas.openxmlformats.org/officeDocument/2006/relationships/image" Target="../media/image15.png"/><Relationship Id="rId17" Type="http://schemas.openxmlformats.org/officeDocument/2006/relationships/image" Target="../media/image20.png"/><Relationship Id="rId2" Type="http://schemas.openxmlformats.org/officeDocument/2006/relationships/image" Target="../media/image6.png"/><Relationship Id="rId16" Type="http://schemas.openxmlformats.org/officeDocument/2006/relationships/image" Target="../media/image19.jpe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1" Type="http://schemas.openxmlformats.org/officeDocument/2006/relationships/image" Target="../media/image14.png"/><Relationship Id="rId5" Type="http://schemas.openxmlformats.org/officeDocument/2006/relationships/image" Target="../media/image9.png"/><Relationship Id="rId15" Type="http://schemas.openxmlformats.org/officeDocument/2006/relationships/image" Target="../media/image18.png"/><Relationship Id="rId10" Type="http://schemas.openxmlformats.org/officeDocument/2006/relationships/image" Target="../media/image13.png"/><Relationship Id="rId4" Type="http://schemas.openxmlformats.org/officeDocument/2006/relationships/image" Target="../media/image8.png"/><Relationship Id="rId9" Type="http://schemas.openxmlformats.org/officeDocument/2006/relationships/image" Target="../media/image2.png"/><Relationship Id="rId14" Type="http://schemas.openxmlformats.org/officeDocument/2006/relationships/image" Target="../media/image17.pn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.png"/><Relationship Id="rId18" Type="http://schemas.openxmlformats.org/officeDocument/2006/relationships/image" Target="../media/image33.png"/><Relationship Id="rId26" Type="http://schemas.openxmlformats.org/officeDocument/2006/relationships/image" Target="../media/image39.png"/><Relationship Id="rId39" Type="http://schemas.openxmlformats.org/officeDocument/2006/relationships/image" Target="../media/image50.jpeg"/><Relationship Id="rId21" Type="http://schemas.openxmlformats.org/officeDocument/2006/relationships/image" Target="../media/image36.png"/><Relationship Id="rId34" Type="http://schemas.openxmlformats.org/officeDocument/2006/relationships/image" Target="../media/image45.png"/><Relationship Id="rId42" Type="http://schemas.openxmlformats.org/officeDocument/2006/relationships/image" Target="../media/image53.png"/><Relationship Id="rId47" Type="http://schemas.openxmlformats.org/officeDocument/2006/relationships/image" Target="../media/image58.png"/><Relationship Id="rId7" Type="http://schemas.openxmlformats.org/officeDocument/2006/relationships/image" Target="../media/image27.png"/><Relationship Id="rId2" Type="http://schemas.openxmlformats.org/officeDocument/2006/relationships/image" Target="../media/image22.png"/><Relationship Id="rId16" Type="http://schemas.openxmlformats.org/officeDocument/2006/relationships/image" Target="../media/image31.png"/><Relationship Id="rId29" Type="http://schemas.openxmlformats.org/officeDocument/2006/relationships/image" Target="../media/image42.png"/><Relationship Id="rId11" Type="http://schemas.openxmlformats.org/officeDocument/2006/relationships/image" Target="../media/image5.png"/><Relationship Id="rId24" Type="http://schemas.openxmlformats.org/officeDocument/2006/relationships/image" Target="../media/image11.png"/><Relationship Id="rId32" Type="http://schemas.openxmlformats.org/officeDocument/2006/relationships/image" Target="../media/image12.png"/><Relationship Id="rId37" Type="http://schemas.openxmlformats.org/officeDocument/2006/relationships/image" Target="../media/image48.png"/><Relationship Id="rId40" Type="http://schemas.openxmlformats.org/officeDocument/2006/relationships/image" Target="../media/image51.jpeg"/><Relationship Id="rId45" Type="http://schemas.openxmlformats.org/officeDocument/2006/relationships/image" Target="../media/image56.png"/><Relationship Id="rId5" Type="http://schemas.openxmlformats.org/officeDocument/2006/relationships/image" Target="../media/image25.png"/><Relationship Id="rId15" Type="http://schemas.openxmlformats.org/officeDocument/2006/relationships/image" Target="../media/image9.png"/><Relationship Id="rId23" Type="http://schemas.openxmlformats.org/officeDocument/2006/relationships/image" Target="../media/image10.png"/><Relationship Id="rId28" Type="http://schemas.openxmlformats.org/officeDocument/2006/relationships/image" Target="../media/image41.png"/><Relationship Id="rId36" Type="http://schemas.openxmlformats.org/officeDocument/2006/relationships/image" Target="../media/image47.jpeg"/><Relationship Id="rId49" Type="http://schemas.openxmlformats.org/officeDocument/2006/relationships/image" Target="../media/image4.png"/><Relationship Id="rId10" Type="http://schemas.openxmlformats.org/officeDocument/2006/relationships/image" Target="../media/image30.png"/><Relationship Id="rId19" Type="http://schemas.openxmlformats.org/officeDocument/2006/relationships/image" Target="../media/image34.png"/><Relationship Id="rId31" Type="http://schemas.openxmlformats.org/officeDocument/2006/relationships/image" Target="../media/image44.png"/><Relationship Id="rId44" Type="http://schemas.openxmlformats.org/officeDocument/2006/relationships/image" Target="../media/image55.png"/><Relationship Id="rId4" Type="http://schemas.openxmlformats.org/officeDocument/2006/relationships/image" Target="../media/image24.png"/><Relationship Id="rId9" Type="http://schemas.openxmlformats.org/officeDocument/2006/relationships/image" Target="../media/image29.png"/><Relationship Id="rId14" Type="http://schemas.openxmlformats.org/officeDocument/2006/relationships/image" Target="../media/image8.png"/><Relationship Id="rId22" Type="http://schemas.openxmlformats.org/officeDocument/2006/relationships/image" Target="../media/image37.png"/><Relationship Id="rId27" Type="http://schemas.openxmlformats.org/officeDocument/2006/relationships/image" Target="../media/image40.png"/><Relationship Id="rId30" Type="http://schemas.openxmlformats.org/officeDocument/2006/relationships/image" Target="../media/image43.png"/><Relationship Id="rId35" Type="http://schemas.openxmlformats.org/officeDocument/2006/relationships/image" Target="../media/image46.png"/><Relationship Id="rId43" Type="http://schemas.openxmlformats.org/officeDocument/2006/relationships/image" Target="../media/image54.png"/><Relationship Id="rId48" Type="http://schemas.openxmlformats.org/officeDocument/2006/relationships/image" Target="../media/image59.jpeg"/><Relationship Id="rId8" Type="http://schemas.openxmlformats.org/officeDocument/2006/relationships/image" Target="../media/image28.png"/><Relationship Id="rId3" Type="http://schemas.openxmlformats.org/officeDocument/2006/relationships/image" Target="../media/image23.png"/><Relationship Id="rId12" Type="http://schemas.openxmlformats.org/officeDocument/2006/relationships/image" Target="../media/image6.png"/><Relationship Id="rId17" Type="http://schemas.openxmlformats.org/officeDocument/2006/relationships/image" Target="../media/image32.png"/><Relationship Id="rId25" Type="http://schemas.openxmlformats.org/officeDocument/2006/relationships/image" Target="../media/image38.png"/><Relationship Id="rId33" Type="http://schemas.openxmlformats.org/officeDocument/2006/relationships/image" Target="../media/image2.png"/><Relationship Id="rId38" Type="http://schemas.openxmlformats.org/officeDocument/2006/relationships/image" Target="../media/image49.png"/><Relationship Id="rId46" Type="http://schemas.openxmlformats.org/officeDocument/2006/relationships/image" Target="../media/image57.png"/><Relationship Id="rId20" Type="http://schemas.openxmlformats.org/officeDocument/2006/relationships/image" Target="../media/image35.png"/><Relationship Id="rId41" Type="http://schemas.openxmlformats.org/officeDocument/2006/relationships/image" Target="../media/image52.png"/><Relationship Id="rId1" Type="http://schemas.openxmlformats.org/officeDocument/2006/relationships/image" Target="../media/image21.png"/><Relationship Id="rId6" Type="http://schemas.openxmlformats.org/officeDocument/2006/relationships/image" Target="../media/image26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66.png"/><Relationship Id="rId3" Type="http://schemas.openxmlformats.org/officeDocument/2006/relationships/image" Target="../media/image62.png"/><Relationship Id="rId7" Type="http://schemas.openxmlformats.org/officeDocument/2006/relationships/image" Target="../media/image65.jpe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6" Type="http://schemas.openxmlformats.org/officeDocument/2006/relationships/image" Target="../media/image64.png"/><Relationship Id="rId11" Type="http://schemas.openxmlformats.org/officeDocument/2006/relationships/image" Target="../media/image4.png"/><Relationship Id="rId5" Type="http://schemas.openxmlformats.org/officeDocument/2006/relationships/image" Target="../media/image2.png"/><Relationship Id="rId10" Type="http://schemas.openxmlformats.org/officeDocument/2006/relationships/image" Target="../media/image68.jpeg"/><Relationship Id="rId4" Type="http://schemas.openxmlformats.org/officeDocument/2006/relationships/image" Target="../media/image63.png"/><Relationship Id="rId9" Type="http://schemas.openxmlformats.org/officeDocument/2006/relationships/image" Target="../media/image67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73.png"/><Relationship Id="rId3" Type="http://schemas.openxmlformats.org/officeDocument/2006/relationships/image" Target="../media/image69.png"/><Relationship Id="rId7" Type="http://schemas.openxmlformats.org/officeDocument/2006/relationships/image" Target="../media/image72.jpe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6" Type="http://schemas.openxmlformats.org/officeDocument/2006/relationships/image" Target="../media/image71.png"/><Relationship Id="rId11" Type="http://schemas.openxmlformats.org/officeDocument/2006/relationships/image" Target="../media/image4.png"/><Relationship Id="rId5" Type="http://schemas.openxmlformats.org/officeDocument/2006/relationships/image" Target="../media/image2.png"/><Relationship Id="rId10" Type="http://schemas.openxmlformats.org/officeDocument/2006/relationships/image" Target="../media/image75.png"/><Relationship Id="rId4" Type="http://schemas.openxmlformats.org/officeDocument/2006/relationships/image" Target="../media/image70.png"/><Relationship Id="rId9" Type="http://schemas.openxmlformats.org/officeDocument/2006/relationships/image" Target="../media/image74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80.jpeg"/><Relationship Id="rId13" Type="http://schemas.openxmlformats.org/officeDocument/2006/relationships/image" Target="../media/image4.png"/><Relationship Id="rId3" Type="http://schemas.openxmlformats.org/officeDocument/2006/relationships/image" Target="../media/image2.png"/><Relationship Id="rId7" Type="http://schemas.openxmlformats.org/officeDocument/2006/relationships/image" Target="../media/image79.jpeg"/><Relationship Id="rId12" Type="http://schemas.openxmlformats.org/officeDocument/2006/relationships/image" Target="../media/image84.jpeg"/><Relationship Id="rId2" Type="http://schemas.openxmlformats.org/officeDocument/2006/relationships/image" Target="../media/image70.png"/><Relationship Id="rId1" Type="http://schemas.openxmlformats.org/officeDocument/2006/relationships/image" Target="../media/image69.png"/><Relationship Id="rId6" Type="http://schemas.openxmlformats.org/officeDocument/2006/relationships/image" Target="../media/image78.jpeg"/><Relationship Id="rId11" Type="http://schemas.openxmlformats.org/officeDocument/2006/relationships/image" Target="../media/image83.jpeg"/><Relationship Id="rId5" Type="http://schemas.openxmlformats.org/officeDocument/2006/relationships/image" Target="../media/image77.jpg"/><Relationship Id="rId10" Type="http://schemas.openxmlformats.org/officeDocument/2006/relationships/image" Target="../media/image82.png"/><Relationship Id="rId4" Type="http://schemas.openxmlformats.org/officeDocument/2006/relationships/image" Target="../media/image76.png"/><Relationship Id="rId9" Type="http://schemas.openxmlformats.org/officeDocument/2006/relationships/image" Target="../media/image81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88.jpeg"/><Relationship Id="rId13" Type="http://schemas.openxmlformats.org/officeDocument/2006/relationships/image" Target="../media/image4.png"/><Relationship Id="rId3" Type="http://schemas.openxmlformats.org/officeDocument/2006/relationships/image" Target="../media/image2.png"/><Relationship Id="rId7" Type="http://schemas.openxmlformats.org/officeDocument/2006/relationships/image" Target="../media/image87.jpeg"/><Relationship Id="rId12" Type="http://schemas.openxmlformats.org/officeDocument/2006/relationships/image" Target="../media/image92.jpeg"/><Relationship Id="rId2" Type="http://schemas.openxmlformats.org/officeDocument/2006/relationships/image" Target="../media/image85.png"/><Relationship Id="rId1" Type="http://schemas.openxmlformats.org/officeDocument/2006/relationships/image" Target="../media/image69.png"/><Relationship Id="rId6" Type="http://schemas.openxmlformats.org/officeDocument/2006/relationships/image" Target="../media/image86.jpeg"/><Relationship Id="rId11" Type="http://schemas.openxmlformats.org/officeDocument/2006/relationships/image" Target="../media/image91.jpeg"/><Relationship Id="rId5" Type="http://schemas.openxmlformats.org/officeDocument/2006/relationships/image" Target="../media/image78.jpeg"/><Relationship Id="rId10" Type="http://schemas.openxmlformats.org/officeDocument/2006/relationships/image" Target="../media/image90.png"/><Relationship Id="rId4" Type="http://schemas.openxmlformats.org/officeDocument/2006/relationships/image" Target="../media/image77.jpg"/><Relationship Id="rId9" Type="http://schemas.openxmlformats.org/officeDocument/2006/relationships/image" Target="../media/image89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98.png"/><Relationship Id="rId3" Type="http://schemas.openxmlformats.org/officeDocument/2006/relationships/image" Target="../media/image2.png"/><Relationship Id="rId7" Type="http://schemas.openxmlformats.org/officeDocument/2006/relationships/image" Target="../media/image97.png"/><Relationship Id="rId2" Type="http://schemas.openxmlformats.org/officeDocument/2006/relationships/image" Target="../media/image70.png"/><Relationship Id="rId1" Type="http://schemas.openxmlformats.org/officeDocument/2006/relationships/image" Target="../media/image93.png"/><Relationship Id="rId6" Type="http://schemas.openxmlformats.org/officeDocument/2006/relationships/image" Target="../media/image96.png"/><Relationship Id="rId5" Type="http://schemas.openxmlformats.org/officeDocument/2006/relationships/image" Target="../media/image95.png"/><Relationship Id="rId10" Type="http://schemas.openxmlformats.org/officeDocument/2006/relationships/image" Target="../media/image4.png"/><Relationship Id="rId4" Type="http://schemas.openxmlformats.org/officeDocument/2006/relationships/image" Target="../media/image94.jpeg"/><Relationship Id="rId9" Type="http://schemas.openxmlformats.org/officeDocument/2006/relationships/image" Target="../media/image99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5.png"/><Relationship Id="rId3" Type="http://schemas.openxmlformats.org/officeDocument/2006/relationships/image" Target="../media/image2.png"/><Relationship Id="rId7" Type="http://schemas.openxmlformats.org/officeDocument/2006/relationships/image" Target="../media/image104.png"/><Relationship Id="rId12" Type="http://schemas.openxmlformats.org/officeDocument/2006/relationships/image" Target="../media/image4.png"/><Relationship Id="rId2" Type="http://schemas.openxmlformats.org/officeDocument/2006/relationships/image" Target="../media/image100.png"/><Relationship Id="rId1" Type="http://schemas.openxmlformats.org/officeDocument/2006/relationships/image" Target="../media/image93.png"/><Relationship Id="rId6" Type="http://schemas.openxmlformats.org/officeDocument/2006/relationships/image" Target="../media/image103.png"/><Relationship Id="rId11" Type="http://schemas.openxmlformats.org/officeDocument/2006/relationships/image" Target="../media/image108.png"/><Relationship Id="rId5" Type="http://schemas.openxmlformats.org/officeDocument/2006/relationships/image" Target="../media/image102.png"/><Relationship Id="rId10" Type="http://schemas.openxmlformats.org/officeDocument/2006/relationships/image" Target="../media/image107.png"/><Relationship Id="rId4" Type="http://schemas.openxmlformats.org/officeDocument/2006/relationships/image" Target="../media/image101.png"/><Relationship Id="rId9" Type="http://schemas.openxmlformats.org/officeDocument/2006/relationships/image" Target="../media/image106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4.png"/><Relationship Id="rId3" Type="http://schemas.openxmlformats.org/officeDocument/2006/relationships/image" Target="../media/image2.png"/><Relationship Id="rId7" Type="http://schemas.openxmlformats.org/officeDocument/2006/relationships/image" Target="../media/image114.png"/><Relationship Id="rId2" Type="http://schemas.openxmlformats.org/officeDocument/2006/relationships/image" Target="../media/image110.png"/><Relationship Id="rId1" Type="http://schemas.openxmlformats.org/officeDocument/2006/relationships/image" Target="../media/image109.png"/><Relationship Id="rId6" Type="http://schemas.openxmlformats.org/officeDocument/2006/relationships/image" Target="../media/image113.jpeg"/><Relationship Id="rId5" Type="http://schemas.openxmlformats.org/officeDocument/2006/relationships/image" Target="../media/image112.png"/><Relationship Id="rId4" Type="http://schemas.openxmlformats.org/officeDocument/2006/relationships/image" Target="../media/image111.jpeg"/></Relationships>
</file>

<file path=xl/drawings/_rels/drawing1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38.png"/><Relationship Id="rId21" Type="http://schemas.openxmlformats.org/officeDocument/2006/relationships/image" Target="../media/image133.jpeg"/><Relationship Id="rId42" Type="http://schemas.openxmlformats.org/officeDocument/2006/relationships/image" Target="../media/image154.jpeg"/><Relationship Id="rId47" Type="http://schemas.openxmlformats.org/officeDocument/2006/relationships/image" Target="../media/image159.jpeg"/><Relationship Id="rId63" Type="http://schemas.openxmlformats.org/officeDocument/2006/relationships/image" Target="../media/image175.png"/><Relationship Id="rId68" Type="http://schemas.openxmlformats.org/officeDocument/2006/relationships/image" Target="../media/image180.png"/><Relationship Id="rId16" Type="http://schemas.openxmlformats.org/officeDocument/2006/relationships/image" Target="../media/image128.jpeg"/><Relationship Id="rId11" Type="http://schemas.openxmlformats.org/officeDocument/2006/relationships/image" Target="../media/image123.jpeg"/><Relationship Id="rId24" Type="http://schemas.openxmlformats.org/officeDocument/2006/relationships/image" Target="../media/image136.jpeg"/><Relationship Id="rId32" Type="http://schemas.openxmlformats.org/officeDocument/2006/relationships/image" Target="../media/image144.png"/><Relationship Id="rId37" Type="http://schemas.openxmlformats.org/officeDocument/2006/relationships/image" Target="../media/image149.png"/><Relationship Id="rId40" Type="http://schemas.openxmlformats.org/officeDocument/2006/relationships/image" Target="../media/image152.jpeg"/><Relationship Id="rId45" Type="http://schemas.openxmlformats.org/officeDocument/2006/relationships/image" Target="../media/image157.jpeg"/><Relationship Id="rId53" Type="http://schemas.openxmlformats.org/officeDocument/2006/relationships/image" Target="../media/image165.png"/><Relationship Id="rId58" Type="http://schemas.openxmlformats.org/officeDocument/2006/relationships/image" Target="../media/image170.png"/><Relationship Id="rId66" Type="http://schemas.openxmlformats.org/officeDocument/2006/relationships/image" Target="../media/image178.jpeg"/><Relationship Id="rId74" Type="http://schemas.openxmlformats.org/officeDocument/2006/relationships/image" Target="../media/image186.png"/><Relationship Id="rId79" Type="http://schemas.openxmlformats.org/officeDocument/2006/relationships/image" Target="../media/image191.png"/><Relationship Id="rId5" Type="http://schemas.openxmlformats.org/officeDocument/2006/relationships/image" Target="../media/image117.jpeg"/><Relationship Id="rId61" Type="http://schemas.openxmlformats.org/officeDocument/2006/relationships/image" Target="../media/image173.png"/><Relationship Id="rId19" Type="http://schemas.openxmlformats.org/officeDocument/2006/relationships/image" Target="../media/image131.png"/><Relationship Id="rId14" Type="http://schemas.openxmlformats.org/officeDocument/2006/relationships/image" Target="../media/image126.jpeg"/><Relationship Id="rId22" Type="http://schemas.openxmlformats.org/officeDocument/2006/relationships/image" Target="../media/image134.jpeg"/><Relationship Id="rId27" Type="http://schemas.openxmlformats.org/officeDocument/2006/relationships/image" Target="../media/image139.png"/><Relationship Id="rId30" Type="http://schemas.openxmlformats.org/officeDocument/2006/relationships/image" Target="../media/image142.png"/><Relationship Id="rId35" Type="http://schemas.openxmlformats.org/officeDocument/2006/relationships/image" Target="../media/image147.png"/><Relationship Id="rId43" Type="http://schemas.openxmlformats.org/officeDocument/2006/relationships/image" Target="../media/image155.jpeg"/><Relationship Id="rId48" Type="http://schemas.openxmlformats.org/officeDocument/2006/relationships/image" Target="../media/image160.jpeg"/><Relationship Id="rId56" Type="http://schemas.openxmlformats.org/officeDocument/2006/relationships/image" Target="../media/image168.png"/><Relationship Id="rId64" Type="http://schemas.openxmlformats.org/officeDocument/2006/relationships/image" Target="../media/image176.png"/><Relationship Id="rId69" Type="http://schemas.openxmlformats.org/officeDocument/2006/relationships/image" Target="../media/image181.png"/><Relationship Id="rId77" Type="http://schemas.openxmlformats.org/officeDocument/2006/relationships/image" Target="../media/image189.png"/><Relationship Id="rId8" Type="http://schemas.openxmlformats.org/officeDocument/2006/relationships/image" Target="../media/image120.jpeg"/><Relationship Id="rId51" Type="http://schemas.openxmlformats.org/officeDocument/2006/relationships/image" Target="../media/image163.png"/><Relationship Id="rId72" Type="http://schemas.openxmlformats.org/officeDocument/2006/relationships/image" Target="../media/image184.png"/><Relationship Id="rId80" Type="http://schemas.openxmlformats.org/officeDocument/2006/relationships/image" Target="../media/image4.png"/><Relationship Id="rId3" Type="http://schemas.openxmlformats.org/officeDocument/2006/relationships/image" Target="../media/image115.png"/><Relationship Id="rId12" Type="http://schemas.openxmlformats.org/officeDocument/2006/relationships/image" Target="../media/image124.jpeg"/><Relationship Id="rId17" Type="http://schemas.openxmlformats.org/officeDocument/2006/relationships/image" Target="../media/image129.jpeg"/><Relationship Id="rId25" Type="http://schemas.openxmlformats.org/officeDocument/2006/relationships/image" Target="../media/image137.jpeg"/><Relationship Id="rId33" Type="http://schemas.openxmlformats.org/officeDocument/2006/relationships/image" Target="../media/image145.jpeg"/><Relationship Id="rId38" Type="http://schemas.openxmlformats.org/officeDocument/2006/relationships/image" Target="../media/image150.png"/><Relationship Id="rId46" Type="http://schemas.openxmlformats.org/officeDocument/2006/relationships/image" Target="../media/image158.jpeg"/><Relationship Id="rId59" Type="http://schemas.openxmlformats.org/officeDocument/2006/relationships/image" Target="../media/image171.jpeg"/><Relationship Id="rId67" Type="http://schemas.openxmlformats.org/officeDocument/2006/relationships/image" Target="../media/image179.png"/><Relationship Id="rId20" Type="http://schemas.openxmlformats.org/officeDocument/2006/relationships/image" Target="../media/image132.jpeg"/><Relationship Id="rId41" Type="http://schemas.openxmlformats.org/officeDocument/2006/relationships/image" Target="../media/image153.jpeg"/><Relationship Id="rId54" Type="http://schemas.openxmlformats.org/officeDocument/2006/relationships/image" Target="../media/image166.png"/><Relationship Id="rId62" Type="http://schemas.openxmlformats.org/officeDocument/2006/relationships/image" Target="../media/image174.png"/><Relationship Id="rId70" Type="http://schemas.openxmlformats.org/officeDocument/2006/relationships/image" Target="../media/image182.png"/><Relationship Id="rId75" Type="http://schemas.openxmlformats.org/officeDocument/2006/relationships/image" Target="../media/image187.png"/><Relationship Id="rId1" Type="http://schemas.openxmlformats.org/officeDocument/2006/relationships/image" Target="../media/image12.png"/><Relationship Id="rId6" Type="http://schemas.openxmlformats.org/officeDocument/2006/relationships/image" Target="../media/image118.jpeg"/><Relationship Id="rId15" Type="http://schemas.openxmlformats.org/officeDocument/2006/relationships/image" Target="../media/image127.jpeg"/><Relationship Id="rId23" Type="http://schemas.openxmlformats.org/officeDocument/2006/relationships/image" Target="../media/image135.jpeg"/><Relationship Id="rId28" Type="http://schemas.openxmlformats.org/officeDocument/2006/relationships/image" Target="../media/image140.png"/><Relationship Id="rId36" Type="http://schemas.openxmlformats.org/officeDocument/2006/relationships/image" Target="../media/image148.png"/><Relationship Id="rId49" Type="http://schemas.openxmlformats.org/officeDocument/2006/relationships/image" Target="../media/image161.png"/><Relationship Id="rId57" Type="http://schemas.openxmlformats.org/officeDocument/2006/relationships/image" Target="../media/image169.png"/><Relationship Id="rId10" Type="http://schemas.openxmlformats.org/officeDocument/2006/relationships/image" Target="../media/image122.jpeg"/><Relationship Id="rId31" Type="http://schemas.openxmlformats.org/officeDocument/2006/relationships/image" Target="../media/image143.png"/><Relationship Id="rId44" Type="http://schemas.openxmlformats.org/officeDocument/2006/relationships/image" Target="../media/image156.png"/><Relationship Id="rId52" Type="http://schemas.openxmlformats.org/officeDocument/2006/relationships/image" Target="../media/image164.jpeg"/><Relationship Id="rId60" Type="http://schemas.openxmlformats.org/officeDocument/2006/relationships/image" Target="../media/image172.jpeg"/><Relationship Id="rId65" Type="http://schemas.openxmlformats.org/officeDocument/2006/relationships/image" Target="../media/image177.png"/><Relationship Id="rId73" Type="http://schemas.openxmlformats.org/officeDocument/2006/relationships/image" Target="../media/image185.png"/><Relationship Id="rId78" Type="http://schemas.openxmlformats.org/officeDocument/2006/relationships/image" Target="../media/image190.jpeg"/><Relationship Id="rId4" Type="http://schemas.openxmlformats.org/officeDocument/2006/relationships/image" Target="../media/image116.jpeg"/><Relationship Id="rId9" Type="http://schemas.openxmlformats.org/officeDocument/2006/relationships/image" Target="../media/image121.jpeg"/><Relationship Id="rId13" Type="http://schemas.openxmlformats.org/officeDocument/2006/relationships/image" Target="../media/image125.jpeg"/><Relationship Id="rId18" Type="http://schemas.openxmlformats.org/officeDocument/2006/relationships/image" Target="../media/image130.jpeg"/><Relationship Id="rId39" Type="http://schemas.openxmlformats.org/officeDocument/2006/relationships/image" Target="../media/image151.jpeg"/><Relationship Id="rId34" Type="http://schemas.openxmlformats.org/officeDocument/2006/relationships/image" Target="../media/image146.png"/><Relationship Id="rId50" Type="http://schemas.openxmlformats.org/officeDocument/2006/relationships/image" Target="../media/image162.jpeg"/><Relationship Id="rId55" Type="http://schemas.openxmlformats.org/officeDocument/2006/relationships/image" Target="../media/image167.png"/><Relationship Id="rId76" Type="http://schemas.openxmlformats.org/officeDocument/2006/relationships/image" Target="../media/image188.jpeg"/><Relationship Id="rId7" Type="http://schemas.openxmlformats.org/officeDocument/2006/relationships/image" Target="../media/image119.jpeg"/><Relationship Id="rId71" Type="http://schemas.openxmlformats.org/officeDocument/2006/relationships/image" Target="../media/image183.png"/><Relationship Id="rId2" Type="http://schemas.openxmlformats.org/officeDocument/2006/relationships/image" Target="../media/image2.png"/><Relationship Id="rId29" Type="http://schemas.openxmlformats.org/officeDocument/2006/relationships/image" Target="../media/image141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110.png"/><Relationship Id="rId1" Type="http://schemas.openxmlformats.org/officeDocument/2006/relationships/image" Target="../media/image109.png"/><Relationship Id="rId6" Type="http://schemas.openxmlformats.org/officeDocument/2006/relationships/image" Target="../media/image4.png"/><Relationship Id="rId5" Type="http://schemas.openxmlformats.org/officeDocument/2006/relationships/image" Target="../media/image193.png"/><Relationship Id="rId4" Type="http://schemas.openxmlformats.org/officeDocument/2006/relationships/image" Target="../media/image192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1.png"/><Relationship Id="rId13" Type="http://schemas.openxmlformats.org/officeDocument/2006/relationships/image" Target="../media/image206.png"/><Relationship Id="rId18" Type="http://schemas.openxmlformats.org/officeDocument/2006/relationships/image" Target="../media/image4.png"/><Relationship Id="rId3" Type="http://schemas.openxmlformats.org/officeDocument/2006/relationships/image" Target="../media/image196.jpeg"/><Relationship Id="rId7" Type="http://schemas.openxmlformats.org/officeDocument/2006/relationships/image" Target="../media/image200.png"/><Relationship Id="rId12" Type="http://schemas.openxmlformats.org/officeDocument/2006/relationships/image" Target="../media/image205.png"/><Relationship Id="rId17" Type="http://schemas.openxmlformats.org/officeDocument/2006/relationships/image" Target="../media/image209.png"/><Relationship Id="rId2" Type="http://schemas.openxmlformats.org/officeDocument/2006/relationships/image" Target="../media/image195.jpeg"/><Relationship Id="rId16" Type="http://schemas.openxmlformats.org/officeDocument/2006/relationships/image" Target="../media/image2.png"/><Relationship Id="rId1" Type="http://schemas.openxmlformats.org/officeDocument/2006/relationships/image" Target="../media/image194.jpeg"/><Relationship Id="rId6" Type="http://schemas.openxmlformats.org/officeDocument/2006/relationships/image" Target="../media/image199.png"/><Relationship Id="rId11" Type="http://schemas.openxmlformats.org/officeDocument/2006/relationships/image" Target="../media/image204.png"/><Relationship Id="rId5" Type="http://schemas.openxmlformats.org/officeDocument/2006/relationships/image" Target="../media/image198.jpeg"/><Relationship Id="rId15" Type="http://schemas.openxmlformats.org/officeDocument/2006/relationships/image" Target="../media/image208.png"/><Relationship Id="rId10" Type="http://schemas.openxmlformats.org/officeDocument/2006/relationships/image" Target="../media/image203.png"/><Relationship Id="rId4" Type="http://schemas.openxmlformats.org/officeDocument/2006/relationships/image" Target="../media/image197.jpeg"/><Relationship Id="rId9" Type="http://schemas.openxmlformats.org/officeDocument/2006/relationships/image" Target="../media/image202.jpeg"/><Relationship Id="rId14" Type="http://schemas.openxmlformats.org/officeDocument/2006/relationships/image" Target="../media/image207.png"/></Relationships>
</file>

<file path=xl/drawings/_rels/drawing14.xml.rels><?xml version="1.0" encoding="UTF-8" standalone="yes"?>
<Relationships xmlns="http://schemas.openxmlformats.org/package/2006/relationships"><Relationship Id="rId8" Type="http://schemas.microsoft.com/office/2007/relationships/hdphoto" Target="../media/hdphoto1.wdp"/><Relationship Id="rId13" Type="http://schemas.openxmlformats.org/officeDocument/2006/relationships/image" Target="../media/image214.jpeg"/><Relationship Id="rId18" Type="http://schemas.openxmlformats.org/officeDocument/2006/relationships/image" Target="../media/image217.png"/><Relationship Id="rId3" Type="http://schemas.openxmlformats.org/officeDocument/2006/relationships/image" Target="../media/image201.png"/><Relationship Id="rId21" Type="http://schemas.openxmlformats.org/officeDocument/2006/relationships/image" Target="../media/image4.png"/><Relationship Id="rId7" Type="http://schemas.openxmlformats.org/officeDocument/2006/relationships/image" Target="../media/image210.png"/><Relationship Id="rId12" Type="http://schemas.openxmlformats.org/officeDocument/2006/relationships/image" Target="../media/image213.png"/><Relationship Id="rId17" Type="http://schemas.openxmlformats.org/officeDocument/2006/relationships/image" Target="../media/image2.png"/><Relationship Id="rId2" Type="http://schemas.openxmlformats.org/officeDocument/2006/relationships/image" Target="../media/image200.png"/><Relationship Id="rId16" Type="http://schemas.openxmlformats.org/officeDocument/2006/relationships/image" Target="../media/image70.png"/><Relationship Id="rId20" Type="http://schemas.openxmlformats.org/officeDocument/2006/relationships/image" Target="../media/image209.png"/><Relationship Id="rId1" Type="http://schemas.openxmlformats.org/officeDocument/2006/relationships/image" Target="../media/image199.png"/><Relationship Id="rId6" Type="http://schemas.openxmlformats.org/officeDocument/2006/relationships/image" Target="../media/image205.png"/><Relationship Id="rId11" Type="http://schemas.openxmlformats.org/officeDocument/2006/relationships/image" Target="../media/image212.png"/><Relationship Id="rId5" Type="http://schemas.openxmlformats.org/officeDocument/2006/relationships/image" Target="../media/image204.png"/><Relationship Id="rId15" Type="http://schemas.openxmlformats.org/officeDocument/2006/relationships/image" Target="../media/image216.png"/><Relationship Id="rId10" Type="http://schemas.microsoft.com/office/2007/relationships/hdphoto" Target="../media/hdphoto2.wdp"/><Relationship Id="rId19" Type="http://schemas.openxmlformats.org/officeDocument/2006/relationships/image" Target="../media/image218.jpeg"/><Relationship Id="rId4" Type="http://schemas.openxmlformats.org/officeDocument/2006/relationships/image" Target="../media/image203.png"/><Relationship Id="rId9" Type="http://schemas.openxmlformats.org/officeDocument/2006/relationships/image" Target="../media/image211.png"/><Relationship Id="rId14" Type="http://schemas.openxmlformats.org/officeDocument/2006/relationships/image" Target="../media/image215.jpe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6.png"/><Relationship Id="rId13" Type="http://schemas.openxmlformats.org/officeDocument/2006/relationships/image" Target="../media/image2.png"/><Relationship Id="rId3" Type="http://schemas.openxmlformats.org/officeDocument/2006/relationships/image" Target="../media/image221.png"/><Relationship Id="rId7" Type="http://schemas.openxmlformats.org/officeDocument/2006/relationships/image" Target="../media/image225.png"/><Relationship Id="rId12" Type="http://schemas.openxmlformats.org/officeDocument/2006/relationships/image" Target="../media/image230.png"/><Relationship Id="rId2" Type="http://schemas.openxmlformats.org/officeDocument/2006/relationships/image" Target="../media/image220.png"/><Relationship Id="rId1" Type="http://schemas.openxmlformats.org/officeDocument/2006/relationships/image" Target="../media/image219.jpeg"/><Relationship Id="rId6" Type="http://schemas.openxmlformats.org/officeDocument/2006/relationships/image" Target="../media/image224.png"/><Relationship Id="rId11" Type="http://schemas.openxmlformats.org/officeDocument/2006/relationships/image" Target="../media/image229.png"/><Relationship Id="rId5" Type="http://schemas.openxmlformats.org/officeDocument/2006/relationships/image" Target="../media/image223.png"/><Relationship Id="rId10" Type="http://schemas.openxmlformats.org/officeDocument/2006/relationships/image" Target="../media/image228.png"/><Relationship Id="rId4" Type="http://schemas.openxmlformats.org/officeDocument/2006/relationships/image" Target="../media/image222.png"/><Relationship Id="rId9" Type="http://schemas.openxmlformats.org/officeDocument/2006/relationships/image" Target="../media/image227.png"/><Relationship Id="rId14" Type="http://schemas.openxmlformats.org/officeDocument/2006/relationships/image" Target="../media/image4.pn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0.png"/><Relationship Id="rId13" Type="http://schemas.openxmlformats.org/officeDocument/2006/relationships/image" Target="../media/image4.png"/><Relationship Id="rId3" Type="http://schemas.openxmlformats.org/officeDocument/2006/relationships/image" Target="../media/image233.jpeg"/><Relationship Id="rId7" Type="http://schemas.openxmlformats.org/officeDocument/2006/relationships/image" Target="../media/image199.png"/><Relationship Id="rId12" Type="http://schemas.openxmlformats.org/officeDocument/2006/relationships/image" Target="../media/image2.png"/><Relationship Id="rId2" Type="http://schemas.openxmlformats.org/officeDocument/2006/relationships/image" Target="../media/image232.jpeg"/><Relationship Id="rId1" Type="http://schemas.openxmlformats.org/officeDocument/2006/relationships/image" Target="../media/image231.png"/><Relationship Id="rId6" Type="http://schemas.openxmlformats.org/officeDocument/2006/relationships/image" Target="../media/image236.jpeg"/><Relationship Id="rId11" Type="http://schemas.openxmlformats.org/officeDocument/2006/relationships/image" Target="../media/image70.png"/><Relationship Id="rId5" Type="http://schemas.openxmlformats.org/officeDocument/2006/relationships/image" Target="../media/image235.jpeg"/><Relationship Id="rId10" Type="http://schemas.openxmlformats.org/officeDocument/2006/relationships/image" Target="../media/image237.png"/><Relationship Id="rId4" Type="http://schemas.openxmlformats.org/officeDocument/2006/relationships/image" Target="../media/image234.jpeg"/><Relationship Id="rId9" Type="http://schemas.openxmlformats.org/officeDocument/2006/relationships/image" Target="../media/image201.pn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201.png"/><Relationship Id="rId7" Type="http://schemas.openxmlformats.org/officeDocument/2006/relationships/image" Target="../media/image70.png"/><Relationship Id="rId2" Type="http://schemas.openxmlformats.org/officeDocument/2006/relationships/image" Target="../media/image200.png"/><Relationship Id="rId1" Type="http://schemas.openxmlformats.org/officeDocument/2006/relationships/image" Target="../media/image199.png"/><Relationship Id="rId6" Type="http://schemas.openxmlformats.org/officeDocument/2006/relationships/image" Target="../media/image240.png"/><Relationship Id="rId5" Type="http://schemas.openxmlformats.org/officeDocument/2006/relationships/image" Target="../media/image239.png"/><Relationship Id="rId4" Type="http://schemas.openxmlformats.org/officeDocument/2006/relationships/image" Target="../media/image238.png"/><Relationship Id="rId9" Type="http://schemas.openxmlformats.org/officeDocument/2006/relationships/image" Target="../media/image4.pn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5.png"/><Relationship Id="rId3" Type="http://schemas.openxmlformats.org/officeDocument/2006/relationships/image" Target="../media/image243.jpeg"/><Relationship Id="rId7" Type="http://schemas.openxmlformats.org/officeDocument/2006/relationships/image" Target="../media/image201.png"/><Relationship Id="rId12" Type="http://schemas.openxmlformats.org/officeDocument/2006/relationships/image" Target="../media/image4.png"/><Relationship Id="rId2" Type="http://schemas.openxmlformats.org/officeDocument/2006/relationships/image" Target="../media/image242.jpeg"/><Relationship Id="rId1" Type="http://schemas.openxmlformats.org/officeDocument/2006/relationships/image" Target="../media/image241.jpeg"/><Relationship Id="rId6" Type="http://schemas.openxmlformats.org/officeDocument/2006/relationships/image" Target="../media/image200.png"/><Relationship Id="rId11" Type="http://schemas.openxmlformats.org/officeDocument/2006/relationships/image" Target="../media/image2.png"/><Relationship Id="rId5" Type="http://schemas.openxmlformats.org/officeDocument/2006/relationships/image" Target="../media/image199.png"/><Relationship Id="rId10" Type="http://schemas.openxmlformats.org/officeDocument/2006/relationships/image" Target="../media/image247.png"/><Relationship Id="rId4" Type="http://schemas.openxmlformats.org/officeDocument/2006/relationships/image" Target="../media/image244.jpeg"/><Relationship Id="rId9" Type="http://schemas.openxmlformats.org/officeDocument/2006/relationships/image" Target="../media/image246.pn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201.png"/><Relationship Id="rId7" Type="http://schemas.openxmlformats.org/officeDocument/2006/relationships/image" Target="../media/image70.png"/><Relationship Id="rId12" Type="http://schemas.openxmlformats.org/officeDocument/2006/relationships/image" Target="../media/image4.png"/><Relationship Id="rId2" Type="http://schemas.openxmlformats.org/officeDocument/2006/relationships/image" Target="../media/image200.png"/><Relationship Id="rId1" Type="http://schemas.openxmlformats.org/officeDocument/2006/relationships/image" Target="../media/image199.png"/><Relationship Id="rId6" Type="http://schemas.openxmlformats.org/officeDocument/2006/relationships/image" Target="../media/image93.png"/><Relationship Id="rId11" Type="http://schemas.openxmlformats.org/officeDocument/2006/relationships/image" Target="../media/image252.png"/><Relationship Id="rId5" Type="http://schemas.openxmlformats.org/officeDocument/2006/relationships/image" Target="../media/image249.png"/><Relationship Id="rId10" Type="http://schemas.openxmlformats.org/officeDocument/2006/relationships/image" Target="../media/image251.png"/><Relationship Id="rId4" Type="http://schemas.openxmlformats.org/officeDocument/2006/relationships/image" Target="../media/image248.png"/><Relationship Id="rId9" Type="http://schemas.openxmlformats.org/officeDocument/2006/relationships/image" Target="../media/image250.pn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4.png"/><Relationship Id="rId3" Type="http://schemas.openxmlformats.org/officeDocument/2006/relationships/image" Target="../media/image255.png"/><Relationship Id="rId7" Type="http://schemas.openxmlformats.org/officeDocument/2006/relationships/image" Target="../media/image2.png"/><Relationship Id="rId2" Type="http://schemas.openxmlformats.org/officeDocument/2006/relationships/image" Target="../media/image254.png"/><Relationship Id="rId1" Type="http://schemas.openxmlformats.org/officeDocument/2006/relationships/image" Target="../media/image253.png"/><Relationship Id="rId6" Type="http://schemas.openxmlformats.org/officeDocument/2006/relationships/image" Target="../media/image70.png"/><Relationship Id="rId5" Type="http://schemas.openxmlformats.org/officeDocument/2006/relationships/image" Target="../media/image216.png"/><Relationship Id="rId4" Type="http://schemas.openxmlformats.org/officeDocument/2006/relationships/image" Target="../media/image256.pn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4.png"/><Relationship Id="rId13" Type="http://schemas.openxmlformats.org/officeDocument/2006/relationships/image" Target="../media/image4.png"/><Relationship Id="rId3" Type="http://schemas.openxmlformats.org/officeDocument/2006/relationships/image" Target="../media/image259.png"/><Relationship Id="rId7" Type="http://schemas.openxmlformats.org/officeDocument/2006/relationships/image" Target="../media/image263.png"/><Relationship Id="rId12" Type="http://schemas.openxmlformats.org/officeDocument/2006/relationships/image" Target="../media/image2.png"/><Relationship Id="rId2" Type="http://schemas.openxmlformats.org/officeDocument/2006/relationships/image" Target="../media/image258.png"/><Relationship Id="rId1" Type="http://schemas.openxmlformats.org/officeDocument/2006/relationships/image" Target="../media/image257.png"/><Relationship Id="rId6" Type="http://schemas.openxmlformats.org/officeDocument/2006/relationships/image" Target="../media/image262.png"/><Relationship Id="rId11" Type="http://schemas.openxmlformats.org/officeDocument/2006/relationships/image" Target="../media/image70.png"/><Relationship Id="rId5" Type="http://schemas.openxmlformats.org/officeDocument/2006/relationships/image" Target="../media/image261.png"/><Relationship Id="rId15" Type="http://schemas.openxmlformats.org/officeDocument/2006/relationships/image" Target="../media/image267.png"/><Relationship Id="rId10" Type="http://schemas.openxmlformats.org/officeDocument/2006/relationships/image" Target="../media/image69.png"/><Relationship Id="rId4" Type="http://schemas.openxmlformats.org/officeDocument/2006/relationships/image" Target="../media/image260.png"/><Relationship Id="rId9" Type="http://schemas.openxmlformats.org/officeDocument/2006/relationships/image" Target="../media/image265.png"/><Relationship Id="rId14" Type="http://schemas.openxmlformats.org/officeDocument/2006/relationships/image" Target="../media/image266.pn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4.png"/><Relationship Id="rId13" Type="http://schemas.openxmlformats.org/officeDocument/2006/relationships/image" Target="../media/image70.png"/><Relationship Id="rId3" Type="http://schemas.openxmlformats.org/officeDocument/2006/relationships/image" Target="../media/image270.jpeg"/><Relationship Id="rId7" Type="http://schemas.openxmlformats.org/officeDocument/2006/relationships/image" Target="../media/image273.png"/><Relationship Id="rId12" Type="http://schemas.openxmlformats.org/officeDocument/2006/relationships/image" Target="../media/image278.png"/><Relationship Id="rId2" Type="http://schemas.openxmlformats.org/officeDocument/2006/relationships/image" Target="../media/image269.jpeg"/><Relationship Id="rId16" Type="http://schemas.openxmlformats.org/officeDocument/2006/relationships/image" Target="../media/image4.png"/><Relationship Id="rId1" Type="http://schemas.openxmlformats.org/officeDocument/2006/relationships/image" Target="../media/image268.png"/><Relationship Id="rId6" Type="http://schemas.openxmlformats.org/officeDocument/2006/relationships/image" Target="../media/image255.png"/><Relationship Id="rId11" Type="http://schemas.openxmlformats.org/officeDocument/2006/relationships/image" Target="../media/image277.png"/><Relationship Id="rId5" Type="http://schemas.openxmlformats.org/officeDocument/2006/relationships/image" Target="../media/image272.png"/><Relationship Id="rId15" Type="http://schemas.openxmlformats.org/officeDocument/2006/relationships/image" Target="../media/image209.png"/><Relationship Id="rId10" Type="http://schemas.openxmlformats.org/officeDocument/2006/relationships/image" Target="../media/image276.png"/><Relationship Id="rId4" Type="http://schemas.openxmlformats.org/officeDocument/2006/relationships/image" Target="../media/image271.jpeg"/><Relationship Id="rId9" Type="http://schemas.openxmlformats.org/officeDocument/2006/relationships/image" Target="../media/image275.png"/><Relationship Id="rId14" Type="http://schemas.openxmlformats.org/officeDocument/2006/relationships/image" Target="../media/image2.pn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6.png"/><Relationship Id="rId13" Type="http://schemas.openxmlformats.org/officeDocument/2006/relationships/image" Target="../media/image288.jpeg"/><Relationship Id="rId18" Type="http://schemas.openxmlformats.org/officeDocument/2006/relationships/image" Target="../media/image70.png"/><Relationship Id="rId3" Type="http://schemas.openxmlformats.org/officeDocument/2006/relationships/image" Target="../media/image281.jpeg"/><Relationship Id="rId21" Type="http://schemas.openxmlformats.org/officeDocument/2006/relationships/image" Target="../media/image4.png"/><Relationship Id="rId7" Type="http://schemas.openxmlformats.org/officeDocument/2006/relationships/image" Target="../media/image285.png"/><Relationship Id="rId12" Type="http://schemas.openxmlformats.org/officeDocument/2006/relationships/image" Target="../media/image287.jpeg"/><Relationship Id="rId17" Type="http://schemas.openxmlformats.org/officeDocument/2006/relationships/image" Target="../media/image289.png"/><Relationship Id="rId2" Type="http://schemas.openxmlformats.org/officeDocument/2006/relationships/image" Target="../media/image280.jpeg"/><Relationship Id="rId16" Type="http://schemas.openxmlformats.org/officeDocument/2006/relationships/image" Target="../media/image205.png"/><Relationship Id="rId20" Type="http://schemas.openxmlformats.org/officeDocument/2006/relationships/image" Target="../media/image290.png"/><Relationship Id="rId1" Type="http://schemas.openxmlformats.org/officeDocument/2006/relationships/image" Target="../media/image279.jpeg"/><Relationship Id="rId6" Type="http://schemas.openxmlformats.org/officeDocument/2006/relationships/image" Target="../media/image284.png"/><Relationship Id="rId11" Type="http://schemas.openxmlformats.org/officeDocument/2006/relationships/image" Target="../media/image201.png"/><Relationship Id="rId5" Type="http://schemas.openxmlformats.org/officeDocument/2006/relationships/image" Target="../media/image283.jpeg"/><Relationship Id="rId15" Type="http://schemas.openxmlformats.org/officeDocument/2006/relationships/image" Target="../media/image204.png"/><Relationship Id="rId10" Type="http://schemas.openxmlformats.org/officeDocument/2006/relationships/image" Target="../media/image200.png"/><Relationship Id="rId19" Type="http://schemas.openxmlformats.org/officeDocument/2006/relationships/image" Target="../media/image2.png"/><Relationship Id="rId4" Type="http://schemas.openxmlformats.org/officeDocument/2006/relationships/image" Target="../media/image282.jpeg"/><Relationship Id="rId9" Type="http://schemas.openxmlformats.org/officeDocument/2006/relationships/image" Target="../media/image199.png"/><Relationship Id="rId14" Type="http://schemas.openxmlformats.org/officeDocument/2006/relationships/image" Target="../media/image203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0.png"/><Relationship Id="rId2" Type="http://schemas.openxmlformats.org/officeDocument/2006/relationships/image" Target="../media/image292.png"/><Relationship Id="rId1" Type="http://schemas.openxmlformats.org/officeDocument/2006/relationships/image" Target="../media/image291.png"/><Relationship Id="rId5" Type="http://schemas.openxmlformats.org/officeDocument/2006/relationships/image" Target="../media/image4.png"/><Relationship Id="rId4" Type="http://schemas.openxmlformats.org/officeDocument/2006/relationships/image" Target="../media/image2.png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8.jpeg"/><Relationship Id="rId13" Type="http://schemas.openxmlformats.org/officeDocument/2006/relationships/image" Target="../media/image303.png"/><Relationship Id="rId3" Type="http://schemas.openxmlformats.org/officeDocument/2006/relationships/image" Target="../media/image2.png"/><Relationship Id="rId7" Type="http://schemas.openxmlformats.org/officeDocument/2006/relationships/image" Target="../media/image297.jpeg"/><Relationship Id="rId12" Type="http://schemas.openxmlformats.org/officeDocument/2006/relationships/image" Target="../media/image302.png"/><Relationship Id="rId2" Type="http://schemas.openxmlformats.org/officeDocument/2006/relationships/image" Target="../media/image293.png"/><Relationship Id="rId16" Type="http://schemas.openxmlformats.org/officeDocument/2006/relationships/image" Target="../media/image4.png"/><Relationship Id="rId1" Type="http://schemas.openxmlformats.org/officeDocument/2006/relationships/image" Target="../media/image109.png"/><Relationship Id="rId6" Type="http://schemas.openxmlformats.org/officeDocument/2006/relationships/image" Target="../media/image296.png"/><Relationship Id="rId11" Type="http://schemas.openxmlformats.org/officeDocument/2006/relationships/image" Target="../media/image301.png"/><Relationship Id="rId5" Type="http://schemas.openxmlformats.org/officeDocument/2006/relationships/image" Target="../media/image295.jpeg"/><Relationship Id="rId15" Type="http://schemas.openxmlformats.org/officeDocument/2006/relationships/image" Target="../media/image305.png"/><Relationship Id="rId10" Type="http://schemas.openxmlformats.org/officeDocument/2006/relationships/image" Target="../media/image300.png"/><Relationship Id="rId4" Type="http://schemas.openxmlformats.org/officeDocument/2006/relationships/image" Target="../media/image294.png"/><Relationship Id="rId9" Type="http://schemas.openxmlformats.org/officeDocument/2006/relationships/image" Target="../media/image299.png"/><Relationship Id="rId14" Type="http://schemas.openxmlformats.org/officeDocument/2006/relationships/image" Target="../media/image304.png"/></Relationships>
</file>

<file path=xl/drawings/_rels/drawing2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0.png"/><Relationship Id="rId13" Type="http://schemas.openxmlformats.org/officeDocument/2006/relationships/image" Target="../media/image4.png"/><Relationship Id="rId3" Type="http://schemas.openxmlformats.org/officeDocument/2006/relationships/image" Target="../media/image2.png"/><Relationship Id="rId7" Type="http://schemas.openxmlformats.org/officeDocument/2006/relationships/image" Target="../media/image309.jpeg"/><Relationship Id="rId12" Type="http://schemas.openxmlformats.org/officeDocument/2006/relationships/image" Target="../media/image314.png"/><Relationship Id="rId2" Type="http://schemas.openxmlformats.org/officeDocument/2006/relationships/image" Target="../media/image293.png"/><Relationship Id="rId1" Type="http://schemas.openxmlformats.org/officeDocument/2006/relationships/image" Target="../media/image109.png"/><Relationship Id="rId6" Type="http://schemas.openxmlformats.org/officeDocument/2006/relationships/image" Target="../media/image308.png"/><Relationship Id="rId11" Type="http://schemas.openxmlformats.org/officeDocument/2006/relationships/image" Target="../media/image313.png"/><Relationship Id="rId5" Type="http://schemas.openxmlformats.org/officeDocument/2006/relationships/image" Target="../media/image307.png"/><Relationship Id="rId10" Type="http://schemas.openxmlformats.org/officeDocument/2006/relationships/image" Target="../media/image312.jpeg"/><Relationship Id="rId4" Type="http://schemas.openxmlformats.org/officeDocument/2006/relationships/image" Target="../media/image306.png"/><Relationship Id="rId9" Type="http://schemas.openxmlformats.org/officeDocument/2006/relationships/image" Target="../media/image311.jpeg"/></Relationships>
</file>

<file path=xl/drawings/_rels/drawing27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9.jpeg"/><Relationship Id="rId13" Type="http://schemas.openxmlformats.org/officeDocument/2006/relationships/image" Target="../media/image324.jpeg"/><Relationship Id="rId18" Type="http://schemas.openxmlformats.org/officeDocument/2006/relationships/image" Target="../media/image329.jpeg"/><Relationship Id="rId26" Type="http://schemas.openxmlformats.org/officeDocument/2006/relationships/image" Target="../media/image337.jpeg"/><Relationship Id="rId3" Type="http://schemas.openxmlformats.org/officeDocument/2006/relationships/image" Target="../media/image317.jpeg"/><Relationship Id="rId21" Type="http://schemas.openxmlformats.org/officeDocument/2006/relationships/image" Target="../media/image332.jpeg"/><Relationship Id="rId7" Type="http://schemas.openxmlformats.org/officeDocument/2006/relationships/image" Target="../media/image208.png"/><Relationship Id="rId12" Type="http://schemas.openxmlformats.org/officeDocument/2006/relationships/image" Target="../media/image323.png"/><Relationship Id="rId17" Type="http://schemas.openxmlformats.org/officeDocument/2006/relationships/image" Target="../media/image328.jpeg"/><Relationship Id="rId25" Type="http://schemas.openxmlformats.org/officeDocument/2006/relationships/image" Target="../media/image336.png"/><Relationship Id="rId2" Type="http://schemas.openxmlformats.org/officeDocument/2006/relationships/image" Target="../media/image316.jpeg"/><Relationship Id="rId16" Type="http://schemas.openxmlformats.org/officeDocument/2006/relationships/image" Target="../media/image327.jpeg"/><Relationship Id="rId20" Type="http://schemas.openxmlformats.org/officeDocument/2006/relationships/image" Target="../media/image331.png"/><Relationship Id="rId1" Type="http://schemas.openxmlformats.org/officeDocument/2006/relationships/image" Target="../media/image315.jpeg"/><Relationship Id="rId6" Type="http://schemas.openxmlformats.org/officeDocument/2006/relationships/image" Target="../media/image2.png"/><Relationship Id="rId11" Type="http://schemas.openxmlformats.org/officeDocument/2006/relationships/image" Target="../media/image322.jpeg"/><Relationship Id="rId24" Type="http://schemas.openxmlformats.org/officeDocument/2006/relationships/image" Target="../media/image335.jpeg"/><Relationship Id="rId5" Type="http://schemas.openxmlformats.org/officeDocument/2006/relationships/image" Target="../media/image207.png"/><Relationship Id="rId15" Type="http://schemas.openxmlformats.org/officeDocument/2006/relationships/image" Target="../media/image326.jpeg"/><Relationship Id="rId23" Type="http://schemas.openxmlformats.org/officeDocument/2006/relationships/image" Target="../media/image334.jpeg"/><Relationship Id="rId28" Type="http://schemas.openxmlformats.org/officeDocument/2006/relationships/image" Target="../media/image4.png"/><Relationship Id="rId10" Type="http://schemas.openxmlformats.org/officeDocument/2006/relationships/image" Target="../media/image321.jpeg"/><Relationship Id="rId19" Type="http://schemas.openxmlformats.org/officeDocument/2006/relationships/image" Target="../media/image330.jpeg"/><Relationship Id="rId4" Type="http://schemas.openxmlformats.org/officeDocument/2006/relationships/image" Target="../media/image318.jpeg"/><Relationship Id="rId9" Type="http://schemas.openxmlformats.org/officeDocument/2006/relationships/image" Target="../media/image320.jpeg"/><Relationship Id="rId14" Type="http://schemas.openxmlformats.org/officeDocument/2006/relationships/image" Target="../media/image325.jpeg"/><Relationship Id="rId22" Type="http://schemas.openxmlformats.org/officeDocument/2006/relationships/image" Target="../media/image333.png"/><Relationship Id="rId27" Type="http://schemas.openxmlformats.org/officeDocument/2006/relationships/image" Target="../media/image338.pn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339.png"/><Relationship Id="rId1" Type="http://schemas.openxmlformats.org/officeDocument/2006/relationships/image" Target="../media/image60.png"/><Relationship Id="rId6" Type="http://schemas.openxmlformats.org/officeDocument/2006/relationships/image" Target="../media/image4.png"/><Relationship Id="rId5" Type="http://schemas.openxmlformats.org/officeDocument/2006/relationships/image" Target="../media/image2.png"/><Relationship Id="rId4" Type="http://schemas.openxmlformats.org/officeDocument/2006/relationships/image" Target="../media/image70.png"/></Relationships>
</file>

<file path=xl/drawings/_rels/drawing29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65.jpeg"/><Relationship Id="rId21" Type="http://schemas.openxmlformats.org/officeDocument/2006/relationships/image" Target="../media/image360.jpeg"/><Relationship Id="rId42" Type="http://schemas.openxmlformats.org/officeDocument/2006/relationships/image" Target="../media/image381.jpeg"/><Relationship Id="rId47" Type="http://schemas.openxmlformats.org/officeDocument/2006/relationships/image" Target="../media/image386.png"/><Relationship Id="rId63" Type="http://schemas.openxmlformats.org/officeDocument/2006/relationships/image" Target="../media/image402.jpeg"/><Relationship Id="rId68" Type="http://schemas.openxmlformats.org/officeDocument/2006/relationships/image" Target="../media/image407.jpeg"/><Relationship Id="rId16" Type="http://schemas.openxmlformats.org/officeDocument/2006/relationships/image" Target="../media/image355.jpeg"/><Relationship Id="rId11" Type="http://schemas.openxmlformats.org/officeDocument/2006/relationships/image" Target="../media/image350.png"/><Relationship Id="rId24" Type="http://schemas.openxmlformats.org/officeDocument/2006/relationships/image" Target="../media/image363.jpeg"/><Relationship Id="rId32" Type="http://schemas.openxmlformats.org/officeDocument/2006/relationships/image" Target="../media/image371.jpeg"/><Relationship Id="rId37" Type="http://schemas.openxmlformats.org/officeDocument/2006/relationships/image" Target="../media/image376.jpeg"/><Relationship Id="rId40" Type="http://schemas.openxmlformats.org/officeDocument/2006/relationships/image" Target="../media/image379.jpeg"/><Relationship Id="rId45" Type="http://schemas.openxmlformats.org/officeDocument/2006/relationships/image" Target="../media/image384.jpeg"/><Relationship Id="rId53" Type="http://schemas.openxmlformats.org/officeDocument/2006/relationships/image" Target="../media/image392.jpeg"/><Relationship Id="rId58" Type="http://schemas.openxmlformats.org/officeDocument/2006/relationships/image" Target="../media/image397.jpeg"/><Relationship Id="rId66" Type="http://schemas.openxmlformats.org/officeDocument/2006/relationships/image" Target="../media/image405.jpeg"/><Relationship Id="rId74" Type="http://schemas.openxmlformats.org/officeDocument/2006/relationships/image" Target="../media/image413.jpeg"/><Relationship Id="rId5" Type="http://schemas.openxmlformats.org/officeDocument/2006/relationships/image" Target="../media/image344.jpeg"/><Relationship Id="rId61" Type="http://schemas.openxmlformats.org/officeDocument/2006/relationships/image" Target="../media/image400.jpeg"/><Relationship Id="rId19" Type="http://schemas.openxmlformats.org/officeDocument/2006/relationships/image" Target="../media/image358.jpeg"/><Relationship Id="rId14" Type="http://schemas.openxmlformats.org/officeDocument/2006/relationships/image" Target="../media/image353.jpeg"/><Relationship Id="rId22" Type="http://schemas.openxmlformats.org/officeDocument/2006/relationships/image" Target="../media/image361.jpeg"/><Relationship Id="rId27" Type="http://schemas.openxmlformats.org/officeDocument/2006/relationships/image" Target="../media/image366.jpeg"/><Relationship Id="rId30" Type="http://schemas.openxmlformats.org/officeDocument/2006/relationships/image" Target="../media/image369.jpeg"/><Relationship Id="rId35" Type="http://schemas.openxmlformats.org/officeDocument/2006/relationships/image" Target="../media/image374.jpeg"/><Relationship Id="rId43" Type="http://schemas.openxmlformats.org/officeDocument/2006/relationships/image" Target="../media/image382.jpeg"/><Relationship Id="rId48" Type="http://schemas.openxmlformats.org/officeDocument/2006/relationships/image" Target="../media/image387.png"/><Relationship Id="rId56" Type="http://schemas.openxmlformats.org/officeDocument/2006/relationships/image" Target="../media/image395.jpeg"/><Relationship Id="rId64" Type="http://schemas.openxmlformats.org/officeDocument/2006/relationships/image" Target="../media/image403.jpeg"/><Relationship Id="rId69" Type="http://schemas.openxmlformats.org/officeDocument/2006/relationships/image" Target="../media/image408.jpeg"/><Relationship Id="rId77" Type="http://schemas.openxmlformats.org/officeDocument/2006/relationships/image" Target="../media/image2.png"/><Relationship Id="rId8" Type="http://schemas.openxmlformats.org/officeDocument/2006/relationships/image" Target="../media/image347.jpeg"/><Relationship Id="rId51" Type="http://schemas.openxmlformats.org/officeDocument/2006/relationships/image" Target="../media/image390.png"/><Relationship Id="rId72" Type="http://schemas.openxmlformats.org/officeDocument/2006/relationships/image" Target="../media/image411.jpeg"/><Relationship Id="rId3" Type="http://schemas.openxmlformats.org/officeDocument/2006/relationships/image" Target="../media/image342.jpeg"/><Relationship Id="rId12" Type="http://schemas.openxmlformats.org/officeDocument/2006/relationships/image" Target="../media/image351.jpeg"/><Relationship Id="rId17" Type="http://schemas.openxmlformats.org/officeDocument/2006/relationships/image" Target="../media/image356.jpeg"/><Relationship Id="rId25" Type="http://schemas.openxmlformats.org/officeDocument/2006/relationships/image" Target="../media/image364.jpeg"/><Relationship Id="rId33" Type="http://schemas.openxmlformats.org/officeDocument/2006/relationships/image" Target="../media/image372.jpeg"/><Relationship Id="rId38" Type="http://schemas.openxmlformats.org/officeDocument/2006/relationships/image" Target="../media/image377.jpeg"/><Relationship Id="rId46" Type="http://schemas.openxmlformats.org/officeDocument/2006/relationships/image" Target="../media/image385.jpeg"/><Relationship Id="rId59" Type="http://schemas.openxmlformats.org/officeDocument/2006/relationships/image" Target="../media/image398.jpeg"/><Relationship Id="rId67" Type="http://schemas.openxmlformats.org/officeDocument/2006/relationships/image" Target="../media/image406.jpeg"/><Relationship Id="rId20" Type="http://schemas.openxmlformats.org/officeDocument/2006/relationships/image" Target="../media/image359.jpeg"/><Relationship Id="rId41" Type="http://schemas.openxmlformats.org/officeDocument/2006/relationships/image" Target="../media/image380.jpeg"/><Relationship Id="rId54" Type="http://schemas.openxmlformats.org/officeDocument/2006/relationships/image" Target="../media/image393.jpeg"/><Relationship Id="rId62" Type="http://schemas.openxmlformats.org/officeDocument/2006/relationships/image" Target="../media/image401.jpeg"/><Relationship Id="rId70" Type="http://schemas.openxmlformats.org/officeDocument/2006/relationships/image" Target="../media/image409.jpeg"/><Relationship Id="rId75" Type="http://schemas.openxmlformats.org/officeDocument/2006/relationships/image" Target="../media/image292.png"/><Relationship Id="rId1" Type="http://schemas.openxmlformats.org/officeDocument/2006/relationships/image" Target="../media/image340.jpeg"/><Relationship Id="rId6" Type="http://schemas.openxmlformats.org/officeDocument/2006/relationships/image" Target="../media/image345.jpeg"/><Relationship Id="rId15" Type="http://schemas.openxmlformats.org/officeDocument/2006/relationships/image" Target="../media/image354.jpeg"/><Relationship Id="rId23" Type="http://schemas.openxmlformats.org/officeDocument/2006/relationships/image" Target="../media/image362.jpeg"/><Relationship Id="rId28" Type="http://schemas.openxmlformats.org/officeDocument/2006/relationships/image" Target="../media/image367.jpeg"/><Relationship Id="rId36" Type="http://schemas.openxmlformats.org/officeDocument/2006/relationships/image" Target="../media/image375.jpeg"/><Relationship Id="rId49" Type="http://schemas.openxmlformats.org/officeDocument/2006/relationships/image" Target="../media/image388.jpeg"/><Relationship Id="rId57" Type="http://schemas.openxmlformats.org/officeDocument/2006/relationships/image" Target="../media/image396.jpeg"/><Relationship Id="rId10" Type="http://schemas.openxmlformats.org/officeDocument/2006/relationships/image" Target="../media/image349.jpeg"/><Relationship Id="rId31" Type="http://schemas.openxmlformats.org/officeDocument/2006/relationships/image" Target="../media/image370.jpeg"/><Relationship Id="rId44" Type="http://schemas.openxmlformats.org/officeDocument/2006/relationships/image" Target="../media/image383.jpeg"/><Relationship Id="rId52" Type="http://schemas.openxmlformats.org/officeDocument/2006/relationships/image" Target="../media/image391.jpeg"/><Relationship Id="rId60" Type="http://schemas.openxmlformats.org/officeDocument/2006/relationships/image" Target="../media/image399.jpeg"/><Relationship Id="rId65" Type="http://schemas.openxmlformats.org/officeDocument/2006/relationships/image" Target="../media/image404.jpeg"/><Relationship Id="rId73" Type="http://schemas.openxmlformats.org/officeDocument/2006/relationships/image" Target="../media/image412.jpeg"/><Relationship Id="rId78" Type="http://schemas.openxmlformats.org/officeDocument/2006/relationships/image" Target="../media/image4.png"/><Relationship Id="rId4" Type="http://schemas.openxmlformats.org/officeDocument/2006/relationships/image" Target="../media/image343.jpeg"/><Relationship Id="rId9" Type="http://schemas.openxmlformats.org/officeDocument/2006/relationships/image" Target="../media/image348.jpeg"/><Relationship Id="rId13" Type="http://schemas.openxmlformats.org/officeDocument/2006/relationships/image" Target="../media/image352.jpeg"/><Relationship Id="rId18" Type="http://schemas.openxmlformats.org/officeDocument/2006/relationships/image" Target="../media/image357.jpeg"/><Relationship Id="rId39" Type="http://schemas.openxmlformats.org/officeDocument/2006/relationships/image" Target="../media/image378.jpeg"/><Relationship Id="rId34" Type="http://schemas.openxmlformats.org/officeDocument/2006/relationships/image" Target="../media/image373.jpeg"/><Relationship Id="rId50" Type="http://schemas.openxmlformats.org/officeDocument/2006/relationships/image" Target="../media/image389.jpeg"/><Relationship Id="rId55" Type="http://schemas.openxmlformats.org/officeDocument/2006/relationships/image" Target="../media/image394.jpeg"/><Relationship Id="rId76" Type="http://schemas.openxmlformats.org/officeDocument/2006/relationships/image" Target="../media/image70.png"/><Relationship Id="rId7" Type="http://schemas.openxmlformats.org/officeDocument/2006/relationships/image" Target="../media/image346.jpeg"/><Relationship Id="rId71" Type="http://schemas.openxmlformats.org/officeDocument/2006/relationships/image" Target="../media/image410.jpeg"/><Relationship Id="rId2" Type="http://schemas.openxmlformats.org/officeDocument/2006/relationships/image" Target="../media/image341.jpeg"/><Relationship Id="rId29" Type="http://schemas.openxmlformats.org/officeDocument/2006/relationships/image" Target="../media/image368.jpeg"/></Relationships>
</file>

<file path=xl/drawings/_rels/drawing30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3.jpeg"/><Relationship Id="rId13" Type="http://schemas.openxmlformats.org/officeDocument/2006/relationships/image" Target="../media/image12.png"/><Relationship Id="rId18" Type="http://schemas.openxmlformats.org/officeDocument/2006/relationships/image" Target="../media/image344.jpeg"/><Relationship Id="rId3" Type="http://schemas.openxmlformats.org/officeDocument/2006/relationships/image" Target="../media/image418.jpeg"/><Relationship Id="rId21" Type="http://schemas.openxmlformats.org/officeDocument/2006/relationships/image" Target="../media/image431.jpeg"/><Relationship Id="rId7" Type="http://schemas.openxmlformats.org/officeDocument/2006/relationships/image" Target="../media/image422.jpeg"/><Relationship Id="rId12" Type="http://schemas.openxmlformats.org/officeDocument/2006/relationships/image" Target="../media/image427.jpeg"/><Relationship Id="rId17" Type="http://schemas.openxmlformats.org/officeDocument/2006/relationships/image" Target="../media/image429.jpeg"/><Relationship Id="rId2" Type="http://schemas.openxmlformats.org/officeDocument/2006/relationships/image" Target="../media/image417.jpeg"/><Relationship Id="rId16" Type="http://schemas.openxmlformats.org/officeDocument/2006/relationships/image" Target="../media/image428.png"/><Relationship Id="rId20" Type="http://schemas.openxmlformats.org/officeDocument/2006/relationships/image" Target="../media/image430.jpeg"/><Relationship Id="rId1" Type="http://schemas.openxmlformats.org/officeDocument/2006/relationships/image" Target="../media/image416.png"/><Relationship Id="rId6" Type="http://schemas.openxmlformats.org/officeDocument/2006/relationships/image" Target="../media/image421.jpeg"/><Relationship Id="rId11" Type="http://schemas.openxmlformats.org/officeDocument/2006/relationships/image" Target="../media/image426.jpeg"/><Relationship Id="rId5" Type="http://schemas.openxmlformats.org/officeDocument/2006/relationships/image" Target="../media/image420.jpeg"/><Relationship Id="rId15" Type="http://schemas.openxmlformats.org/officeDocument/2006/relationships/image" Target="../media/image115.png"/><Relationship Id="rId10" Type="http://schemas.openxmlformats.org/officeDocument/2006/relationships/image" Target="../media/image425.jpeg"/><Relationship Id="rId19" Type="http://schemas.openxmlformats.org/officeDocument/2006/relationships/image" Target="../media/image345.jpeg"/><Relationship Id="rId4" Type="http://schemas.openxmlformats.org/officeDocument/2006/relationships/image" Target="../media/image419.jpeg"/><Relationship Id="rId9" Type="http://schemas.openxmlformats.org/officeDocument/2006/relationships/image" Target="../media/image424.jpeg"/><Relationship Id="rId14" Type="http://schemas.openxmlformats.org/officeDocument/2006/relationships/image" Target="../media/image2.png"/><Relationship Id="rId22" Type="http://schemas.openxmlformats.org/officeDocument/2006/relationships/image" Target="../media/image4.png"/></Relationships>
</file>

<file path=xl/drawings/_rels/drawing31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9.jpeg"/><Relationship Id="rId13" Type="http://schemas.openxmlformats.org/officeDocument/2006/relationships/image" Target="../media/image444.jpeg"/><Relationship Id="rId18" Type="http://schemas.openxmlformats.org/officeDocument/2006/relationships/image" Target="../media/image449.jpeg"/><Relationship Id="rId3" Type="http://schemas.openxmlformats.org/officeDocument/2006/relationships/image" Target="../media/image434.jpeg"/><Relationship Id="rId21" Type="http://schemas.openxmlformats.org/officeDocument/2006/relationships/image" Target="../media/image12.png"/><Relationship Id="rId7" Type="http://schemas.openxmlformats.org/officeDocument/2006/relationships/image" Target="../media/image438.jpeg"/><Relationship Id="rId12" Type="http://schemas.openxmlformats.org/officeDocument/2006/relationships/image" Target="../media/image443.jpeg"/><Relationship Id="rId17" Type="http://schemas.openxmlformats.org/officeDocument/2006/relationships/image" Target="../media/image448.jpeg"/><Relationship Id="rId2" Type="http://schemas.openxmlformats.org/officeDocument/2006/relationships/image" Target="../media/image433.jpeg"/><Relationship Id="rId16" Type="http://schemas.openxmlformats.org/officeDocument/2006/relationships/image" Target="../media/image447.jpeg"/><Relationship Id="rId20" Type="http://schemas.openxmlformats.org/officeDocument/2006/relationships/image" Target="../media/image451.jpeg"/><Relationship Id="rId1" Type="http://schemas.openxmlformats.org/officeDocument/2006/relationships/image" Target="../media/image432.jpeg"/><Relationship Id="rId6" Type="http://schemas.openxmlformats.org/officeDocument/2006/relationships/image" Target="../media/image437.jpeg"/><Relationship Id="rId11" Type="http://schemas.openxmlformats.org/officeDocument/2006/relationships/image" Target="../media/image442.jpeg"/><Relationship Id="rId24" Type="http://schemas.openxmlformats.org/officeDocument/2006/relationships/image" Target="../media/image4.png"/><Relationship Id="rId5" Type="http://schemas.openxmlformats.org/officeDocument/2006/relationships/image" Target="../media/image436.jpeg"/><Relationship Id="rId15" Type="http://schemas.openxmlformats.org/officeDocument/2006/relationships/image" Target="../media/image446.jpeg"/><Relationship Id="rId23" Type="http://schemas.openxmlformats.org/officeDocument/2006/relationships/image" Target="../media/image452.png"/><Relationship Id="rId10" Type="http://schemas.openxmlformats.org/officeDocument/2006/relationships/image" Target="../media/image441.jpeg"/><Relationship Id="rId19" Type="http://schemas.openxmlformats.org/officeDocument/2006/relationships/image" Target="../media/image450.jpeg"/><Relationship Id="rId4" Type="http://schemas.openxmlformats.org/officeDocument/2006/relationships/image" Target="../media/image435.jpeg"/><Relationship Id="rId9" Type="http://schemas.openxmlformats.org/officeDocument/2006/relationships/image" Target="../media/image440.jpeg"/><Relationship Id="rId14" Type="http://schemas.openxmlformats.org/officeDocument/2006/relationships/image" Target="../media/image445.jpeg"/><Relationship Id="rId22" Type="http://schemas.openxmlformats.org/officeDocument/2006/relationships/image" Target="../media/image2.pn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5.png"/><Relationship Id="rId2" Type="http://schemas.openxmlformats.org/officeDocument/2006/relationships/image" Target="../media/image2.png"/><Relationship Id="rId1" Type="http://schemas.openxmlformats.org/officeDocument/2006/relationships/image" Target="../media/image12.png"/><Relationship Id="rId4" Type="http://schemas.openxmlformats.org/officeDocument/2006/relationships/image" Target="../media/image4.png"/></Relationships>
</file>

<file path=xl/drawings/_rels/drawing3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65.jpeg"/><Relationship Id="rId18" Type="http://schemas.openxmlformats.org/officeDocument/2006/relationships/image" Target="../media/image2.png"/><Relationship Id="rId26" Type="http://schemas.openxmlformats.org/officeDocument/2006/relationships/image" Target="../media/image475.jpeg"/><Relationship Id="rId39" Type="http://schemas.openxmlformats.org/officeDocument/2006/relationships/image" Target="../media/image488.jpeg"/><Relationship Id="rId21" Type="http://schemas.openxmlformats.org/officeDocument/2006/relationships/image" Target="../media/image470.jpeg"/><Relationship Id="rId34" Type="http://schemas.openxmlformats.org/officeDocument/2006/relationships/image" Target="../media/image483.jpeg"/><Relationship Id="rId42" Type="http://schemas.openxmlformats.org/officeDocument/2006/relationships/image" Target="../media/image491.png"/><Relationship Id="rId47" Type="http://schemas.openxmlformats.org/officeDocument/2006/relationships/image" Target="../media/image496.jpeg"/><Relationship Id="rId50" Type="http://schemas.openxmlformats.org/officeDocument/2006/relationships/image" Target="../media/image499.jpeg"/><Relationship Id="rId55" Type="http://schemas.openxmlformats.org/officeDocument/2006/relationships/image" Target="../media/image504.jpeg"/><Relationship Id="rId7" Type="http://schemas.openxmlformats.org/officeDocument/2006/relationships/image" Target="../media/image459.jpeg"/><Relationship Id="rId2" Type="http://schemas.openxmlformats.org/officeDocument/2006/relationships/image" Target="../media/image454.jpeg"/><Relationship Id="rId16" Type="http://schemas.openxmlformats.org/officeDocument/2006/relationships/image" Target="../media/image468.jpeg"/><Relationship Id="rId29" Type="http://schemas.openxmlformats.org/officeDocument/2006/relationships/image" Target="../media/image478.png"/><Relationship Id="rId11" Type="http://schemas.openxmlformats.org/officeDocument/2006/relationships/image" Target="../media/image463.jpeg"/><Relationship Id="rId24" Type="http://schemas.openxmlformats.org/officeDocument/2006/relationships/image" Target="../media/image473.jpeg"/><Relationship Id="rId32" Type="http://schemas.openxmlformats.org/officeDocument/2006/relationships/image" Target="../media/image481.jpeg"/><Relationship Id="rId37" Type="http://schemas.openxmlformats.org/officeDocument/2006/relationships/image" Target="../media/image486.jpeg"/><Relationship Id="rId40" Type="http://schemas.openxmlformats.org/officeDocument/2006/relationships/image" Target="../media/image489.png"/><Relationship Id="rId45" Type="http://schemas.openxmlformats.org/officeDocument/2006/relationships/image" Target="../media/image494.jpeg"/><Relationship Id="rId53" Type="http://schemas.openxmlformats.org/officeDocument/2006/relationships/image" Target="../media/image502.jpeg"/><Relationship Id="rId58" Type="http://schemas.openxmlformats.org/officeDocument/2006/relationships/image" Target="../media/image507.jpeg"/><Relationship Id="rId5" Type="http://schemas.openxmlformats.org/officeDocument/2006/relationships/image" Target="../media/image457.jpeg"/><Relationship Id="rId61" Type="http://schemas.openxmlformats.org/officeDocument/2006/relationships/image" Target="../media/image510.jpeg"/><Relationship Id="rId19" Type="http://schemas.openxmlformats.org/officeDocument/2006/relationships/image" Target="../media/image452.png"/><Relationship Id="rId14" Type="http://schemas.openxmlformats.org/officeDocument/2006/relationships/image" Target="../media/image466.jpeg"/><Relationship Id="rId22" Type="http://schemas.openxmlformats.org/officeDocument/2006/relationships/image" Target="../media/image471.jpeg"/><Relationship Id="rId27" Type="http://schemas.openxmlformats.org/officeDocument/2006/relationships/image" Target="../media/image476.jpeg"/><Relationship Id="rId30" Type="http://schemas.openxmlformats.org/officeDocument/2006/relationships/image" Target="../media/image479.jpeg"/><Relationship Id="rId35" Type="http://schemas.openxmlformats.org/officeDocument/2006/relationships/image" Target="../media/image484.jpeg"/><Relationship Id="rId43" Type="http://schemas.openxmlformats.org/officeDocument/2006/relationships/image" Target="../media/image492.png"/><Relationship Id="rId48" Type="http://schemas.openxmlformats.org/officeDocument/2006/relationships/image" Target="../media/image497.jpeg"/><Relationship Id="rId56" Type="http://schemas.openxmlformats.org/officeDocument/2006/relationships/image" Target="../media/image505.jpeg"/><Relationship Id="rId8" Type="http://schemas.openxmlformats.org/officeDocument/2006/relationships/image" Target="../media/image460.jpeg"/><Relationship Id="rId51" Type="http://schemas.openxmlformats.org/officeDocument/2006/relationships/image" Target="../media/image500.jpeg"/><Relationship Id="rId3" Type="http://schemas.openxmlformats.org/officeDocument/2006/relationships/image" Target="../media/image455.jpeg"/><Relationship Id="rId12" Type="http://schemas.openxmlformats.org/officeDocument/2006/relationships/image" Target="../media/image464.jpeg"/><Relationship Id="rId17" Type="http://schemas.openxmlformats.org/officeDocument/2006/relationships/image" Target="../media/image12.png"/><Relationship Id="rId25" Type="http://schemas.openxmlformats.org/officeDocument/2006/relationships/image" Target="../media/image474.jpeg"/><Relationship Id="rId33" Type="http://schemas.openxmlformats.org/officeDocument/2006/relationships/image" Target="../media/image482.jpeg"/><Relationship Id="rId38" Type="http://schemas.openxmlformats.org/officeDocument/2006/relationships/image" Target="../media/image487.jpeg"/><Relationship Id="rId46" Type="http://schemas.openxmlformats.org/officeDocument/2006/relationships/image" Target="../media/image495.jpeg"/><Relationship Id="rId59" Type="http://schemas.openxmlformats.org/officeDocument/2006/relationships/image" Target="../media/image508.jpeg"/><Relationship Id="rId20" Type="http://schemas.openxmlformats.org/officeDocument/2006/relationships/image" Target="../media/image469.jpeg"/><Relationship Id="rId41" Type="http://schemas.openxmlformats.org/officeDocument/2006/relationships/image" Target="../media/image490.png"/><Relationship Id="rId54" Type="http://schemas.openxmlformats.org/officeDocument/2006/relationships/image" Target="../media/image503.jpeg"/><Relationship Id="rId62" Type="http://schemas.openxmlformats.org/officeDocument/2006/relationships/image" Target="../media/image4.png"/><Relationship Id="rId1" Type="http://schemas.openxmlformats.org/officeDocument/2006/relationships/image" Target="../media/image453.jpeg"/><Relationship Id="rId6" Type="http://schemas.openxmlformats.org/officeDocument/2006/relationships/image" Target="../media/image458.jpeg"/><Relationship Id="rId15" Type="http://schemas.openxmlformats.org/officeDocument/2006/relationships/image" Target="../media/image467.jpeg"/><Relationship Id="rId23" Type="http://schemas.openxmlformats.org/officeDocument/2006/relationships/image" Target="../media/image472.jpeg"/><Relationship Id="rId28" Type="http://schemas.openxmlformats.org/officeDocument/2006/relationships/image" Target="../media/image477.jpeg"/><Relationship Id="rId36" Type="http://schemas.openxmlformats.org/officeDocument/2006/relationships/image" Target="../media/image485.jpeg"/><Relationship Id="rId49" Type="http://schemas.openxmlformats.org/officeDocument/2006/relationships/image" Target="../media/image498.jpeg"/><Relationship Id="rId57" Type="http://schemas.openxmlformats.org/officeDocument/2006/relationships/image" Target="../media/image506.jpeg"/><Relationship Id="rId10" Type="http://schemas.openxmlformats.org/officeDocument/2006/relationships/image" Target="../media/image462.jpeg"/><Relationship Id="rId31" Type="http://schemas.openxmlformats.org/officeDocument/2006/relationships/image" Target="../media/image480.jpeg"/><Relationship Id="rId44" Type="http://schemas.openxmlformats.org/officeDocument/2006/relationships/image" Target="../media/image493.jpeg"/><Relationship Id="rId52" Type="http://schemas.openxmlformats.org/officeDocument/2006/relationships/image" Target="../media/image501.jpeg"/><Relationship Id="rId60" Type="http://schemas.openxmlformats.org/officeDocument/2006/relationships/image" Target="../media/image509.jpeg"/><Relationship Id="rId4" Type="http://schemas.openxmlformats.org/officeDocument/2006/relationships/image" Target="../media/image456.jpeg"/><Relationship Id="rId9" Type="http://schemas.openxmlformats.org/officeDocument/2006/relationships/image" Target="../media/image461.jpe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52.png"/><Relationship Id="rId2" Type="http://schemas.openxmlformats.org/officeDocument/2006/relationships/image" Target="../media/image2.png"/><Relationship Id="rId1" Type="http://schemas.openxmlformats.org/officeDocument/2006/relationships/image" Target="../media/image12.png"/><Relationship Id="rId4" Type="http://schemas.openxmlformats.org/officeDocument/2006/relationships/image" Target="../media/image4.png"/></Relationships>
</file>

<file path=xl/drawings/_rels/drawing35.xml.rels><?xml version="1.0" encoding="UTF-8" standalone="yes"?>
<Relationships xmlns="http://schemas.openxmlformats.org/package/2006/relationships"><Relationship Id="rId8" Type="http://schemas.openxmlformats.org/officeDocument/2006/relationships/image" Target="../media/image518.jpeg"/><Relationship Id="rId13" Type="http://schemas.openxmlformats.org/officeDocument/2006/relationships/image" Target="../media/image523.jpeg"/><Relationship Id="rId18" Type="http://schemas.openxmlformats.org/officeDocument/2006/relationships/image" Target="../media/image528.jpeg"/><Relationship Id="rId26" Type="http://schemas.openxmlformats.org/officeDocument/2006/relationships/image" Target="../media/image536.jpeg"/><Relationship Id="rId3" Type="http://schemas.openxmlformats.org/officeDocument/2006/relationships/image" Target="../media/image513.jpeg"/><Relationship Id="rId21" Type="http://schemas.openxmlformats.org/officeDocument/2006/relationships/image" Target="../media/image531.jpeg"/><Relationship Id="rId7" Type="http://schemas.openxmlformats.org/officeDocument/2006/relationships/image" Target="../media/image517.jpeg"/><Relationship Id="rId12" Type="http://schemas.openxmlformats.org/officeDocument/2006/relationships/image" Target="../media/image522.jpeg"/><Relationship Id="rId17" Type="http://schemas.openxmlformats.org/officeDocument/2006/relationships/image" Target="../media/image527.jpeg"/><Relationship Id="rId25" Type="http://schemas.openxmlformats.org/officeDocument/2006/relationships/image" Target="../media/image535.png"/><Relationship Id="rId2" Type="http://schemas.openxmlformats.org/officeDocument/2006/relationships/image" Target="../media/image512.jpeg"/><Relationship Id="rId16" Type="http://schemas.openxmlformats.org/officeDocument/2006/relationships/image" Target="../media/image526.jpeg"/><Relationship Id="rId20" Type="http://schemas.openxmlformats.org/officeDocument/2006/relationships/image" Target="../media/image530.png"/><Relationship Id="rId29" Type="http://schemas.openxmlformats.org/officeDocument/2006/relationships/image" Target="../media/image12.png"/><Relationship Id="rId1" Type="http://schemas.openxmlformats.org/officeDocument/2006/relationships/image" Target="../media/image511.jpeg"/><Relationship Id="rId6" Type="http://schemas.openxmlformats.org/officeDocument/2006/relationships/image" Target="../media/image516.jpeg"/><Relationship Id="rId11" Type="http://schemas.openxmlformats.org/officeDocument/2006/relationships/image" Target="../media/image521.jpeg"/><Relationship Id="rId24" Type="http://schemas.openxmlformats.org/officeDocument/2006/relationships/image" Target="../media/image534.jpeg"/><Relationship Id="rId32" Type="http://schemas.openxmlformats.org/officeDocument/2006/relationships/image" Target="../media/image4.png"/><Relationship Id="rId5" Type="http://schemas.openxmlformats.org/officeDocument/2006/relationships/image" Target="../media/image515.jpeg"/><Relationship Id="rId15" Type="http://schemas.openxmlformats.org/officeDocument/2006/relationships/image" Target="../media/image525.jpeg"/><Relationship Id="rId23" Type="http://schemas.openxmlformats.org/officeDocument/2006/relationships/image" Target="../media/image533.jpeg"/><Relationship Id="rId28" Type="http://schemas.openxmlformats.org/officeDocument/2006/relationships/image" Target="../media/image538.jpeg"/><Relationship Id="rId10" Type="http://schemas.openxmlformats.org/officeDocument/2006/relationships/image" Target="../media/image520.jpeg"/><Relationship Id="rId19" Type="http://schemas.openxmlformats.org/officeDocument/2006/relationships/image" Target="../media/image529.jpeg"/><Relationship Id="rId31" Type="http://schemas.openxmlformats.org/officeDocument/2006/relationships/image" Target="../media/image452.png"/><Relationship Id="rId4" Type="http://schemas.openxmlformats.org/officeDocument/2006/relationships/image" Target="../media/image514.jpeg"/><Relationship Id="rId9" Type="http://schemas.openxmlformats.org/officeDocument/2006/relationships/image" Target="../media/image519.jpeg"/><Relationship Id="rId14" Type="http://schemas.openxmlformats.org/officeDocument/2006/relationships/image" Target="../media/image524.jpeg"/><Relationship Id="rId22" Type="http://schemas.openxmlformats.org/officeDocument/2006/relationships/image" Target="../media/image532.jpeg"/><Relationship Id="rId27" Type="http://schemas.openxmlformats.org/officeDocument/2006/relationships/image" Target="../media/image537.png"/><Relationship Id="rId30" Type="http://schemas.openxmlformats.org/officeDocument/2006/relationships/image" Target="../media/image2.png"/></Relationships>
</file>

<file path=xl/drawings/_rels/drawing3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655.png"/><Relationship Id="rId21" Type="http://schemas.openxmlformats.org/officeDocument/2006/relationships/image" Target="../media/image559.png"/><Relationship Id="rId42" Type="http://schemas.openxmlformats.org/officeDocument/2006/relationships/image" Target="../media/image580.png"/><Relationship Id="rId63" Type="http://schemas.openxmlformats.org/officeDocument/2006/relationships/image" Target="../media/image601.png"/><Relationship Id="rId84" Type="http://schemas.openxmlformats.org/officeDocument/2006/relationships/image" Target="../media/image622.png"/><Relationship Id="rId138" Type="http://schemas.openxmlformats.org/officeDocument/2006/relationships/image" Target="../media/image676.png"/><Relationship Id="rId107" Type="http://schemas.openxmlformats.org/officeDocument/2006/relationships/image" Target="../media/image645.png"/><Relationship Id="rId11" Type="http://schemas.openxmlformats.org/officeDocument/2006/relationships/image" Target="../media/image549.png"/><Relationship Id="rId32" Type="http://schemas.openxmlformats.org/officeDocument/2006/relationships/image" Target="../media/image570.png"/><Relationship Id="rId53" Type="http://schemas.openxmlformats.org/officeDocument/2006/relationships/image" Target="../media/image591.png"/><Relationship Id="rId74" Type="http://schemas.openxmlformats.org/officeDocument/2006/relationships/image" Target="../media/image612.png"/><Relationship Id="rId128" Type="http://schemas.openxmlformats.org/officeDocument/2006/relationships/image" Target="../media/image666.png"/><Relationship Id="rId149" Type="http://schemas.openxmlformats.org/officeDocument/2006/relationships/image" Target="../media/image687.png"/><Relationship Id="rId5" Type="http://schemas.openxmlformats.org/officeDocument/2006/relationships/image" Target="../media/image543.png"/><Relationship Id="rId95" Type="http://schemas.openxmlformats.org/officeDocument/2006/relationships/image" Target="../media/image633.png"/><Relationship Id="rId22" Type="http://schemas.openxmlformats.org/officeDocument/2006/relationships/image" Target="../media/image560.png"/><Relationship Id="rId27" Type="http://schemas.openxmlformats.org/officeDocument/2006/relationships/image" Target="../media/image565.png"/><Relationship Id="rId43" Type="http://schemas.openxmlformats.org/officeDocument/2006/relationships/image" Target="../media/image581.png"/><Relationship Id="rId48" Type="http://schemas.openxmlformats.org/officeDocument/2006/relationships/image" Target="../media/image586.png"/><Relationship Id="rId64" Type="http://schemas.openxmlformats.org/officeDocument/2006/relationships/image" Target="../media/image602.png"/><Relationship Id="rId69" Type="http://schemas.openxmlformats.org/officeDocument/2006/relationships/image" Target="../media/image607.png"/><Relationship Id="rId113" Type="http://schemas.openxmlformats.org/officeDocument/2006/relationships/image" Target="../media/image651.png"/><Relationship Id="rId118" Type="http://schemas.openxmlformats.org/officeDocument/2006/relationships/image" Target="../media/image656.png"/><Relationship Id="rId134" Type="http://schemas.openxmlformats.org/officeDocument/2006/relationships/image" Target="../media/image672.png"/><Relationship Id="rId139" Type="http://schemas.openxmlformats.org/officeDocument/2006/relationships/image" Target="../media/image677.png"/><Relationship Id="rId80" Type="http://schemas.openxmlformats.org/officeDocument/2006/relationships/image" Target="../media/image618.png"/><Relationship Id="rId85" Type="http://schemas.openxmlformats.org/officeDocument/2006/relationships/image" Target="../media/image623.png"/><Relationship Id="rId150" Type="http://schemas.openxmlformats.org/officeDocument/2006/relationships/image" Target="../media/image2.png"/><Relationship Id="rId12" Type="http://schemas.openxmlformats.org/officeDocument/2006/relationships/image" Target="../media/image550.png"/><Relationship Id="rId17" Type="http://schemas.openxmlformats.org/officeDocument/2006/relationships/image" Target="../media/image555.png"/><Relationship Id="rId33" Type="http://schemas.openxmlformats.org/officeDocument/2006/relationships/image" Target="../media/image571.png"/><Relationship Id="rId38" Type="http://schemas.openxmlformats.org/officeDocument/2006/relationships/image" Target="../media/image576.png"/><Relationship Id="rId59" Type="http://schemas.openxmlformats.org/officeDocument/2006/relationships/image" Target="../media/image597.png"/><Relationship Id="rId103" Type="http://schemas.openxmlformats.org/officeDocument/2006/relationships/image" Target="../media/image641.png"/><Relationship Id="rId108" Type="http://schemas.openxmlformats.org/officeDocument/2006/relationships/image" Target="../media/image646.png"/><Relationship Id="rId124" Type="http://schemas.openxmlformats.org/officeDocument/2006/relationships/image" Target="../media/image662.png"/><Relationship Id="rId129" Type="http://schemas.openxmlformats.org/officeDocument/2006/relationships/image" Target="../media/image667.png"/><Relationship Id="rId54" Type="http://schemas.openxmlformats.org/officeDocument/2006/relationships/image" Target="../media/image592.png"/><Relationship Id="rId70" Type="http://schemas.openxmlformats.org/officeDocument/2006/relationships/image" Target="../media/image608.png"/><Relationship Id="rId75" Type="http://schemas.openxmlformats.org/officeDocument/2006/relationships/image" Target="../media/image613.png"/><Relationship Id="rId91" Type="http://schemas.openxmlformats.org/officeDocument/2006/relationships/image" Target="../media/image629.png"/><Relationship Id="rId96" Type="http://schemas.openxmlformats.org/officeDocument/2006/relationships/image" Target="../media/image634.png"/><Relationship Id="rId140" Type="http://schemas.openxmlformats.org/officeDocument/2006/relationships/image" Target="../media/image678.png"/><Relationship Id="rId145" Type="http://schemas.openxmlformats.org/officeDocument/2006/relationships/image" Target="../media/image683.png"/><Relationship Id="rId1" Type="http://schemas.openxmlformats.org/officeDocument/2006/relationships/image" Target="../media/image539.png"/><Relationship Id="rId6" Type="http://schemas.openxmlformats.org/officeDocument/2006/relationships/image" Target="../media/image544.png"/><Relationship Id="rId23" Type="http://schemas.openxmlformats.org/officeDocument/2006/relationships/image" Target="../media/image561.png"/><Relationship Id="rId28" Type="http://schemas.openxmlformats.org/officeDocument/2006/relationships/image" Target="../media/image566.png"/><Relationship Id="rId49" Type="http://schemas.openxmlformats.org/officeDocument/2006/relationships/image" Target="../media/image587.png"/><Relationship Id="rId114" Type="http://schemas.openxmlformats.org/officeDocument/2006/relationships/image" Target="../media/image652.png"/><Relationship Id="rId119" Type="http://schemas.openxmlformats.org/officeDocument/2006/relationships/image" Target="../media/image657.png"/><Relationship Id="rId44" Type="http://schemas.openxmlformats.org/officeDocument/2006/relationships/image" Target="../media/image582.png"/><Relationship Id="rId60" Type="http://schemas.openxmlformats.org/officeDocument/2006/relationships/image" Target="../media/image598.png"/><Relationship Id="rId65" Type="http://schemas.openxmlformats.org/officeDocument/2006/relationships/image" Target="../media/image603.png"/><Relationship Id="rId81" Type="http://schemas.openxmlformats.org/officeDocument/2006/relationships/image" Target="../media/image619.png"/><Relationship Id="rId86" Type="http://schemas.openxmlformats.org/officeDocument/2006/relationships/image" Target="../media/image624.png"/><Relationship Id="rId130" Type="http://schemas.openxmlformats.org/officeDocument/2006/relationships/image" Target="../media/image668.png"/><Relationship Id="rId135" Type="http://schemas.openxmlformats.org/officeDocument/2006/relationships/image" Target="../media/image673.png"/><Relationship Id="rId151" Type="http://schemas.openxmlformats.org/officeDocument/2006/relationships/image" Target="../media/image688.png"/><Relationship Id="rId13" Type="http://schemas.openxmlformats.org/officeDocument/2006/relationships/image" Target="../media/image551.png"/><Relationship Id="rId18" Type="http://schemas.openxmlformats.org/officeDocument/2006/relationships/image" Target="../media/image556.png"/><Relationship Id="rId39" Type="http://schemas.openxmlformats.org/officeDocument/2006/relationships/image" Target="../media/image577.png"/><Relationship Id="rId109" Type="http://schemas.openxmlformats.org/officeDocument/2006/relationships/image" Target="../media/image647.png"/><Relationship Id="rId34" Type="http://schemas.openxmlformats.org/officeDocument/2006/relationships/image" Target="../media/image572.png"/><Relationship Id="rId50" Type="http://schemas.openxmlformats.org/officeDocument/2006/relationships/image" Target="../media/image588.png"/><Relationship Id="rId55" Type="http://schemas.openxmlformats.org/officeDocument/2006/relationships/image" Target="../media/image593.png"/><Relationship Id="rId76" Type="http://schemas.openxmlformats.org/officeDocument/2006/relationships/image" Target="../media/image614.png"/><Relationship Id="rId97" Type="http://schemas.openxmlformats.org/officeDocument/2006/relationships/image" Target="../media/image635.png"/><Relationship Id="rId104" Type="http://schemas.openxmlformats.org/officeDocument/2006/relationships/image" Target="../media/image642.png"/><Relationship Id="rId120" Type="http://schemas.openxmlformats.org/officeDocument/2006/relationships/image" Target="../media/image658.png"/><Relationship Id="rId125" Type="http://schemas.openxmlformats.org/officeDocument/2006/relationships/image" Target="../media/image663.png"/><Relationship Id="rId141" Type="http://schemas.openxmlformats.org/officeDocument/2006/relationships/image" Target="../media/image679.png"/><Relationship Id="rId146" Type="http://schemas.openxmlformats.org/officeDocument/2006/relationships/image" Target="../media/image684.png"/><Relationship Id="rId7" Type="http://schemas.openxmlformats.org/officeDocument/2006/relationships/image" Target="../media/image545.png"/><Relationship Id="rId71" Type="http://schemas.openxmlformats.org/officeDocument/2006/relationships/image" Target="../media/image609.png"/><Relationship Id="rId92" Type="http://schemas.openxmlformats.org/officeDocument/2006/relationships/image" Target="../media/image630.png"/><Relationship Id="rId2" Type="http://schemas.openxmlformats.org/officeDocument/2006/relationships/image" Target="../media/image540.png"/><Relationship Id="rId29" Type="http://schemas.openxmlformats.org/officeDocument/2006/relationships/image" Target="../media/image567.png"/><Relationship Id="rId24" Type="http://schemas.openxmlformats.org/officeDocument/2006/relationships/image" Target="../media/image562.png"/><Relationship Id="rId40" Type="http://schemas.openxmlformats.org/officeDocument/2006/relationships/image" Target="../media/image578.png"/><Relationship Id="rId45" Type="http://schemas.openxmlformats.org/officeDocument/2006/relationships/image" Target="../media/image583.png"/><Relationship Id="rId66" Type="http://schemas.openxmlformats.org/officeDocument/2006/relationships/image" Target="../media/image604.png"/><Relationship Id="rId87" Type="http://schemas.openxmlformats.org/officeDocument/2006/relationships/image" Target="../media/image625.png"/><Relationship Id="rId110" Type="http://schemas.openxmlformats.org/officeDocument/2006/relationships/image" Target="../media/image648.png"/><Relationship Id="rId115" Type="http://schemas.openxmlformats.org/officeDocument/2006/relationships/image" Target="../media/image653.png"/><Relationship Id="rId131" Type="http://schemas.openxmlformats.org/officeDocument/2006/relationships/image" Target="../media/image669.png"/><Relationship Id="rId136" Type="http://schemas.openxmlformats.org/officeDocument/2006/relationships/image" Target="../media/image674.png"/><Relationship Id="rId61" Type="http://schemas.openxmlformats.org/officeDocument/2006/relationships/image" Target="../media/image599.png"/><Relationship Id="rId82" Type="http://schemas.openxmlformats.org/officeDocument/2006/relationships/image" Target="../media/image620.png"/><Relationship Id="rId152" Type="http://schemas.openxmlformats.org/officeDocument/2006/relationships/image" Target="../media/image689.jpeg"/><Relationship Id="rId19" Type="http://schemas.openxmlformats.org/officeDocument/2006/relationships/image" Target="../media/image557.png"/><Relationship Id="rId14" Type="http://schemas.openxmlformats.org/officeDocument/2006/relationships/image" Target="../media/image552.png"/><Relationship Id="rId30" Type="http://schemas.openxmlformats.org/officeDocument/2006/relationships/image" Target="../media/image568.png"/><Relationship Id="rId35" Type="http://schemas.openxmlformats.org/officeDocument/2006/relationships/image" Target="../media/image573.png"/><Relationship Id="rId56" Type="http://schemas.openxmlformats.org/officeDocument/2006/relationships/image" Target="../media/image594.png"/><Relationship Id="rId77" Type="http://schemas.openxmlformats.org/officeDocument/2006/relationships/image" Target="../media/image615.png"/><Relationship Id="rId100" Type="http://schemas.openxmlformats.org/officeDocument/2006/relationships/image" Target="../media/image638.png"/><Relationship Id="rId105" Type="http://schemas.openxmlformats.org/officeDocument/2006/relationships/image" Target="../media/image643.png"/><Relationship Id="rId126" Type="http://schemas.openxmlformats.org/officeDocument/2006/relationships/image" Target="../media/image664.png"/><Relationship Id="rId147" Type="http://schemas.openxmlformats.org/officeDocument/2006/relationships/image" Target="../media/image685.png"/><Relationship Id="rId8" Type="http://schemas.openxmlformats.org/officeDocument/2006/relationships/image" Target="../media/image546.png"/><Relationship Id="rId51" Type="http://schemas.openxmlformats.org/officeDocument/2006/relationships/image" Target="../media/image589.png"/><Relationship Id="rId72" Type="http://schemas.openxmlformats.org/officeDocument/2006/relationships/image" Target="../media/image610.png"/><Relationship Id="rId93" Type="http://schemas.openxmlformats.org/officeDocument/2006/relationships/image" Target="../media/image631.png"/><Relationship Id="rId98" Type="http://schemas.openxmlformats.org/officeDocument/2006/relationships/image" Target="../media/image636.png"/><Relationship Id="rId121" Type="http://schemas.openxmlformats.org/officeDocument/2006/relationships/image" Target="../media/image659.png"/><Relationship Id="rId142" Type="http://schemas.openxmlformats.org/officeDocument/2006/relationships/image" Target="../media/image680.png"/><Relationship Id="rId3" Type="http://schemas.openxmlformats.org/officeDocument/2006/relationships/image" Target="../media/image541.png"/><Relationship Id="rId25" Type="http://schemas.openxmlformats.org/officeDocument/2006/relationships/image" Target="../media/image563.png"/><Relationship Id="rId46" Type="http://schemas.openxmlformats.org/officeDocument/2006/relationships/image" Target="../media/image584.png"/><Relationship Id="rId67" Type="http://schemas.openxmlformats.org/officeDocument/2006/relationships/image" Target="../media/image605.png"/><Relationship Id="rId116" Type="http://schemas.openxmlformats.org/officeDocument/2006/relationships/image" Target="../media/image654.png"/><Relationship Id="rId137" Type="http://schemas.openxmlformats.org/officeDocument/2006/relationships/image" Target="../media/image675.png"/><Relationship Id="rId20" Type="http://schemas.openxmlformats.org/officeDocument/2006/relationships/image" Target="../media/image558.png"/><Relationship Id="rId41" Type="http://schemas.openxmlformats.org/officeDocument/2006/relationships/image" Target="../media/image579.png"/><Relationship Id="rId62" Type="http://schemas.openxmlformats.org/officeDocument/2006/relationships/image" Target="../media/image600.png"/><Relationship Id="rId83" Type="http://schemas.openxmlformats.org/officeDocument/2006/relationships/image" Target="../media/image621.png"/><Relationship Id="rId88" Type="http://schemas.openxmlformats.org/officeDocument/2006/relationships/image" Target="../media/image626.png"/><Relationship Id="rId111" Type="http://schemas.openxmlformats.org/officeDocument/2006/relationships/image" Target="../media/image649.png"/><Relationship Id="rId132" Type="http://schemas.openxmlformats.org/officeDocument/2006/relationships/image" Target="../media/image670.png"/><Relationship Id="rId153" Type="http://schemas.openxmlformats.org/officeDocument/2006/relationships/image" Target="../media/image690.jpeg"/><Relationship Id="rId15" Type="http://schemas.openxmlformats.org/officeDocument/2006/relationships/image" Target="../media/image553.png"/><Relationship Id="rId36" Type="http://schemas.openxmlformats.org/officeDocument/2006/relationships/image" Target="../media/image574.png"/><Relationship Id="rId57" Type="http://schemas.openxmlformats.org/officeDocument/2006/relationships/image" Target="../media/image595.png"/><Relationship Id="rId106" Type="http://schemas.openxmlformats.org/officeDocument/2006/relationships/image" Target="../media/image644.png"/><Relationship Id="rId127" Type="http://schemas.openxmlformats.org/officeDocument/2006/relationships/image" Target="../media/image665.png"/><Relationship Id="rId10" Type="http://schemas.openxmlformats.org/officeDocument/2006/relationships/image" Target="../media/image548.jpeg"/><Relationship Id="rId31" Type="http://schemas.openxmlformats.org/officeDocument/2006/relationships/image" Target="../media/image569.png"/><Relationship Id="rId52" Type="http://schemas.openxmlformats.org/officeDocument/2006/relationships/image" Target="../media/image590.png"/><Relationship Id="rId73" Type="http://schemas.openxmlformats.org/officeDocument/2006/relationships/image" Target="../media/image611.png"/><Relationship Id="rId78" Type="http://schemas.openxmlformats.org/officeDocument/2006/relationships/image" Target="../media/image616.png"/><Relationship Id="rId94" Type="http://schemas.openxmlformats.org/officeDocument/2006/relationships/image" Target="../media/image632.png"/><Relationship Id="rId99" Type="http://schemas.openxmlformats.org/officeDocument/2006/relationships/image" Target="../media/image637.png"/><Relationship Id="rId101" Type="http://schemas.openxmlformats.org/officeDocument/2006/relationships/image" Target="../media/image639.png"/><Relationship Id="rId122" Type="http://schemas.openxmlformats.org/officeDocument/2006/relationships/image" Target="../media/image660.png"/><Relationship Id="rId143" Type="http://schemas.openxmlformats.org/officeDocument/2006/relationships/image" Target="../media/image681.png"/><Relationship Id="rId148" Type="http://schemas.openxmlformats.org/officeDocument/2006/relationships/image" Target="../media/image686.png"/><Relationship Id="rId4" Type="http://schemas.openxmlformats.org/officeDocument/2006/relationships/image" Target="../media/image542.jpeg"/><Relationship Id="rId9" Type="http://schemas.openxmlformats.org/officeDocument/2006/relationships/image" Target="../media/image547.jpeg"/><Relationship Id="rId26" Type="http://schemas.openxmlformats.org/officeDocument/2006/relationships/image" Target="../media/image564.png"/><Relationship Id="rId47" Type="http://schemas.openxmlformats.org/officeDocument/2006/relationships/image" Target="../media/image585.png"/><Relationship Id="rId68" Type="http://schemas.openxmlformats.org/officeDocument/2006/relationships/image" Target="../media/image606.png"/><Relationship Id="rId89" Type="http://schemas.openxmlformats.org/officeDocument/2006/relationships/image" Target="../media/image627.png"/><Relationship Id="rId112" Type="http://schemas.openxmlformats.org/officeDocument/2006/relationships/image" Target="../media/image650.png"/><Relationship Id="rId133" Type="http://schemas.openxmlformats.org/officeDocument/2006/relationships/image" Target="../media/image671.png"/><Relationship Id="rId154" Type="http://schemas.openxmlformats.org/officeDocument/2006/relationships/image" Target="../media/image4.png"/><Relationship Id="rId16" Type="http://schemas.openxmlformats.org/officeDocument/2006/relationships/image" Target="../media/image554.png"/><Relationship Id="rId37" Type="http://schemas.openxmlformats.org/officeDocument/2006/relationships/image" Target="../media/image575.png"/><Relationship Id="rId58" Type="http://schemas.openxmlformats.org/officeDocument/2006/relationships/image" Target="../media/image596.png"/><Relationship Id="rId79" Type="http://schemas.openxmlformats.org/officeDocument/2006/relationships/image" Target="../media/image617.png"/><Relationship Id="rId102" Type="http://schemas.openxmlformats.org/officeDocument/2006/relationships/image" Target="../media/image640.png"/><Relationship Id="rId123" Type="http://schemas.openxmlformats.org/officeDocument/2006/relationships/image" Target="../media/image661.png"/><Relationship Id="rId144" Type="http://schemas.openxmlformats.org/officeDocument/2006/relationships/image" Target="../media/image682.png"/><Relationship Id="rId90" Type="http://schemas.openxmlformats.org/officeDocument/2006/relationships/image" Target="../media/image628.png"/></Relationships>
</file>

<file path=xl/drawings/_rels/drawing37.xml.rels><?xml version="1.0" encoding="UTF-8" standalone="yes"?>
<Relationships xmlns="http://schemas.openxmlformats.org/package/2006/relationships"><Relationship Id="rId8" Type="http://schemas.openxmlformats.org/officeDocument/2006/relationships/image" Target="../media/image4.png"/><Relationship Id="rId3" Type="http://schemas.openxmlformats.org/officeDocument/2006/relationships/image" Target="../media/image683.png"/><Relationship Id="rId7" Type="http://schemas.openxmlformats.org/officeDocument/2006/relationships/image" Target="../media/image688.png"/><Relationship Id="rId2" Type="http://schemas.openxmlformats.org/officeDocument/2006/relationships/image" Target="../media/image661.png"/><Relationship Id="rId1" Type="http://schemas.openxmlformats.org/officeDocument/2006/relationships/image" Target="../media/image691.png"/><Relationship Id="rId6" Type="http://schemas.openxmlformats.org/officeDocument/2006/relationships/image" Target="../media/image2.png"/><Relationship Id="rId5" Type="http://schemas.openxmlformats.org/officeDocument/2006/relationships/image" Target="../media/image687.png"/><Relationship Id="rId4" Type="http://schemas.openxmlformats.org/officeDocument/2006/relationships/image" Target="../media/image692.png"/><Relationship Id="rId9" Type="http://schemas.openxmlformats.org/officeDocument/2006/relationships/image" Target="../media/image681.png"/></Relationships>
</file>

<file path=xl/drawings/_rels/drawing38.xml.rels><?xml version="1.0" encoding="UTF-8" standalone="yes"?>
<Relationships xmlns="http://schemas.openxmlformats.org/package/2006/relationships"><Relationship Id="rId8" Type="http://schemas.openxmlformats.org/officeDocument/2006/relationships/image" Target="../media/image697.png"/><Relationship Id="rId3" Type="http://schemas.openxmlformats.org/officeDocument/2006/relationships/image" Target="../media/image688.png"/><Relationship Id="rId7" Type="http://schemas.openxmlformats.org/officeDocument/2006/relationships/image" Target="../media/image696.png"/><Relationship Id="rId12" Type="http://schemas.openxmlformats.org/officeDocument/2006/relationships/image" Target="../media/image4.png"/><Relationship Id="rId2" Type="http://schemas.openxmlformats.org/officeDocument/2006/relationships/image" Target="../media/image2.png"/><Relationship Id="rId1" Type="http://schemas.openxmlformats.org/officeDocument/2006/relationships/image" Target="../media/image687.png"/><Relationship Id="rId6" Type="http://schemas.openxmlformats.org/officeDocument/2006/relationships/image" Target="../media/image695.png"/><Relationship Id="rId11" Type="http://schemas.openxmlformats.org/officeDocument/2006/relationships/image" Target="../media/image700.png"/><Relationship Id="rId5" Type="http://schemas.openxmlformats.org/officeDocument/2006/relationships/image" Target="../media/image694.png"/><Relationship Id="rId10" Type="http://schemas.openxmlformats.org/officeDocument/2006/relationships/image" Target="../media/image699.png"/><Relationship Id="rId4" Type="http://schemas.openxmlformats.org/officeDocument/2006/relationships/image" Target="../media/image693.png"/><Relationship Id="rId9" Type="http://schemas.openxmlformats.org/officeDocument/2006/relationships/image" Target="../media/image698.png"/></Relationships>
</file>

<file path=xl/drawings/_rels/drawing39.xml.rels><?xml version="1.0" encoding="UTF-8" standalone="yes"?>
<Relationships xmlns="http://schemas.openxmlformats.org/package/2006/relationships"><Relationship Id="rId26" Type="http://schemas.openxmlformats.org/officeDocument/2006/relationships/image" Target="../media/image723.jpeg"/><Relationship Id="rId21" Type="http://schemas.openxmlformats.org/officeDocument/2006/relationships/image" Target="../media/image718.png"/><Relationship Id="rId42" Type="http://schemas.openxmlformats.org/officeDocument/2006/relationships/image" Target="../media/image739.jpeg"/><Relationship Id="rId47" Type="http://schemas.openxmlformats.org/officeDocument/2006/relationships/image" Target="../media/image744.jpeg"/><Relationship Id="rId63" Type="http://schemas.openxmlformats.org/officeDocument/2006/relationships/image" Target="../media/image760.jpeg"/><Relationship Id="rId68" Type="http://schemas.openxmlformats.org/officeDocument/2006/relationships/image" Target="../media/image765.jpeg"/><Relationship Id="rId84" Type="http://schemas.openxmlformats.org/officeDocument/2006/relationships/image" Target="../media/image781.jpeg"/><Relationship Id="rId16" Type="http://schemas.openxmlformats.org/officeDocument/2006/relationships/image" Target="../media/image713.jpeg"/><Relationship Id="rId11" Type="http://schemas.openxmlformats.org/officeDocument/2006/relationships/image" Target="../media/image708.jpeg"/><Relationship Id="rId32" Type="http://schemas.openxmlformats.org/officeDocument/2006/relationships/image" Target="../media/image729.jpeg"/><Relationship Id="rId37" Type="http://schemas.openxmlformats.org/officeDocument/2006/relationships/image" Target="../media/image734.jpeg"/><Relationship Id="rId53" Type="http://schemas.openxmlformats.org/officeDocument/2006/relationships/image" Target="../media/image750.jpeg"/><Relationship Id="rId58" Type="http://schemas.openxmlformats.org/officeDocument/2006/relationships/image" Target="../media/image755.jpeg"/><Relationship Id="rId74" Type="http://schemas.openxmlformats.org/officeDocument/2006/relationships/image" Target="../media/image771.jpeg"/><Relationship Id="rId79" Type="http://schemas.openxmlformats.org/officeDocument/2006/relationships/image" Target="../media/image776.jpeg"/><Relationship Id="rId5" Type="http://schemas.openxmlformats.org/officeDocument/2006/relationships/image" Target="../media/image702.jpeg"/><Relationship Id="rId19" Type="http://schemas.openxmlformats.org/officeDocument/2006/relationships/image" Target="../media/image716.jpeg"/><Relationship Id="rId14" Type="http://schemas.openxmlformats.org/officeDocument/2006/relationships/image" Target="../media/image711.jpeg"/><Relationship Id="rId22" Type="http://schemas.openxmlformats.org/officeDocument/2006/relationships/image" Target="../media/image719.png"/><Relationship Id="rId27" Type="http://schemas.openxmlformats.org/officeDocument/2006/relationships/image" Target="../media/image724.jpeg"/><Relationship Id="rId30" Type="http://schemas.openxmlformats.org/officeDocument/2006/relationships/image" Target="../media/image727.jpeg"/><Relationship Id="rId35" Type="http://schemas.openxmlformats.org/officeDocument/2006/relationships/image" Target="../media/image732.png"/><Relationship Id="rId43" Type="http://schemas.openxmlformats.org/officeDocument/2006/relationships/image" Target="../media/image740.jpeg"/><Relationship Id="rId48" Type="http://schemas.openxmlformats.org/officeDocument/2006/relationships/image" Target="../media/image745.jpeg"/><Relationship Id="rId56" Type="http://schemas.openxmlformats.org/officeDocument/2006/relationships/image" Target="../media/image753.jpeg"/><Relationship Id="rId64" Type="http://schemas.openxmlformats.org/officeDocument/2006/relationships/image" Target="../media/image761.jpeg"/><Relationship Id="rId69" Type="http://schemas.openxmlformats.org/officeDocument/2006/relationships/image" Target="../media/image766.jpeg"/><Relationship Id="rId77" Type="http://schemas.openxmlformats.org/officeDocument/2006/relationships/image" Target="../media/image774.jpeg"/><Relationship Id="rId8" Type="http://schemas.openxmlformats.org/officeDocument/2006/relationships/image" Target="../media/image705.jpeg"/><Relationship Id="rId51" Type="http://schemas.openxmlformats.org/officeDocument/2006/relationships/image" Target="../media/image748.jpeg"/><Relationship Id="rId72" Type="http://schemas.openxmlformats.org/officeDocument/2006/relationships/image" Target="../media/image769.jpeg"/><Relationship Id="rId80" Type="http://schemas.openxmlformats.org/officeDocument/2006/relationships/image" Target="../media/image777.jpeg"/><Relationship Id="rId85" Type="http://schemas.openxmlformats.org/officeDocument/2006/relationships/image" Target="../media/image4.png"/><Relationship Id="rId3" Type="http://schemas.openxmlformats.org/officeDocument/2006/relationships/image" Target="../media/image688.png"/><Relationship Id="rId12" Type="http://schemas.openxmlformats.org/officeDocument/2006/relationships/image" Target="../media/image709.jpeg"/><Relationship Id="rId17" Type="http://schemas.openxmlformats.org/officeDocument/2006/relationships/image" Target="../media/image714.jpeg"/><Relationship Id="rId25" Type="http://schemas.openxmlformats.org/officeDocument/2006/relationships/image" Target="../media/image722.jpeg"/><Relationship Id="rId33" Type="http://schemas.openxmlformats.org/officeDocument/2006/relationships/image" Target="../media/image730.jpeg"/><Relationship Id="rId38" Type="http://schemas.openxmlformats.org/officeDocument/2006/relationships/image" Target="../media/image735.jpeg"/><Relationship Id="rId46" Type="http://schemas.openxmlformats.org/officeDocument/2006/relationships/image" Target="../media/image743.jpeg"/><Relationship Id="rId59" Type="http://schemas.openxmlformats.org/officeDocument/2006/relationships/image" Target="../media/image756.jpeg"/><Relationship Id="rId67" Type="http://schemas.openxmlformats.org/officeDocument/2006/relationships/image" Target="../media/image764.jpeg"/><Relationship Id="rId20" Type="http://schemas.openxmlformats.org/officeDocument/2006/relationships/image" Target="../media/image717.png"/><Relationship Id="rId41" Type="http://schemas.openxmlformats.org/officeDocument/2006/relationships/image" Target="../media/image738.jpeg"/><Relationship Id="rId54" Type="http://schemas.openxmlformats.org/officeDocument/2006/relationships/image" Target="../media/image751.jpeg"/><Relationship Id="rId62" Type="http://schemas.openxmlformats.org/officeDocument/2006/relationships/image" Target="../media/image759.jpeg"/><Relationship Id="rId70" Type="http://schemas.openxmlformats.org/officeDocument/2006/relationships/image" Target="../media/image767.jpeg"/><Relationship Id="rId75" Type="http://schemas.openxmlformats.org/officeDocument/2006/relationships/image" Target="../media/image772.png"/><Relationship Id="rId83" Type="http://schemas.openxmlformats.org/officeDocument/2006/relationships/image" Target="../media/image780.jpeg"/><Relationship Id="rId1" Type="http://schemas.openxmlformats.org/officeDocument/2006/relationships/image" Target="../media/image687.png"/><Relationship Id="rId6" Type="http://schemas.openxmlformats.org/officeDocument/2006/relationships/image" Target="../media/image703.jpeg"/><Relationship Id="rId15" Type="http://schemas.openxmlformats.org/officeDocument/2006/relationships/image" Target="../media/image712.jpeg"/><Relationship Id="rId23" Type="http://schemas.openxmlformats.org/officeDocument/2006/relationships/image" Target="../media/image720.jpeg"/><Relationship Id="rId28" Type="http://schemas.openxmlformats.org/officeDocument/2006/relationships/image" Target="../media/image725.png"/><Relationship Id="rId36" Type="http://schemas.openxmlformats.org/officeDocument/2006/relationships/image" Target="../media/image733.png"/><Relationship Id="rId49" Type="http://schemas.openxmlformats.org/officeDocument/2006/relationships/image" Target="../media/image746.jpeg"/><Relationship Id="rId57" Type="http://schemas.openxmlformats.org/officeDocument/2006/relationships/image" Target="../media/image754.jpeg"/><Relationship Id="rId10" Type="http://schemas.openxmlformats.org/officeDocument/2006/relationships/image" Target="../media/image707.jpeg"/><Relationship Id="rId31" Type="http://schemas.openxmlformats.org/officeDocument/2006/relationships/image" Target="../media/image728.jpeg"/><Relationship Id="rId44" Type="http://schemas.openxmlformats.org/officeDocument/2006/relationships/image" Target="../media/image741.jpeg"/><Relationship Id="rId52" Type="http://schemas.openxmlformats.org/officeDocument/2006/relationships/image" Target="../media/image749.jpeg"/><Relationship Id="rId60" Type="http://schemas.openxmlformats.org/officeDocument/2006/relationships/image" Target="../media/image757.png"/><Relationship Id="rId65" Type="http://schemas.openxmlformats.org/officeDocument/2006/relationships/image" Target="../media/image762.jpeg"/><Relationship Id="rId73" Type="http://schemas.openxmlformats.org/officeDocument/2006/relationships/image" Target="../media/image770.jpeg"/><Relationship Id="rId78" Type="http://schemas.openxmlformats.org/officeDocument/2006/relationships/image" Target="../media/image775.jpeg"/><Relationship Id="rId81" Type="http://schemas.openxmlformats.org/officeDocument/2006/relationships/image" Target="../media/image778.jpeg"/><Relationship Id="rId4" Type="http://schemas.openxmlformats.org/officeDocument/2006/relationships/image" Target="../media/image701.jpeg"/><Relationship Id="rId9" Type="http://schemas.openxmlformats.org/officeDocument/2006/relationships/image" Target="../media/image706.jpeg"/><Relationship Id="rId13" Type="http://schemas.openxmlformats.org/officeDocument/2006/relationships/image" Target="../media/image710.jpeg"/><Relationship Id="rId18" Type="http://schemas.openxmlformats.org/officeDocument/2006/relationships/image" Target="../media/image715.jpeg"/><Relationship Id="rId39" Type="http://schemas.openxmlformats.org/officeDocument/2006/relationships/image" Target="../media/image736.jpeg"/><Relationship Id="rId34" Type="http://schemas.openxmlformats.org/officeDocument/2006/relationships/image" Target="../media/image731.jpeg"/><Relationship Id="rId50" Type="http://schemas.openxmlformats.org/officeDocument/2006/relationships/image" Target="../media/image747.jpeg"/><Relationship Id="rId55" Type="http://schemas.openxmlformats.org/officeDocument/2006/relationships/image" Target="../media/image752.jpeg"/><Relationship Id="rId76" Type="http://schemas.openxmlformats.org/officeDocument/2006/relationships/image" Target="../media/image773.jpeg"/><Relationship Id="rId7" Type="http://schemas.openxmlformats.org/officeDocument/2006/relationships/image" Target="../media/image704.jpeg"/><Relationship Id="rId71" Type="http://schemas.openxmlformats.org/officeDocument/2006/relationships/image" Target="../media/image768.jpeg"/><Relationship Id="rId2" Type="http://schemas.openxmlformats.org/officeDocument/2006/relationships/image" Target="../media/image2.png"/><Relationship Id="rId29" Type="http://schemas.openxmlformats.org/officeDocument/2006/relationships/image" Target="../media/image726.jpeg"/><Relationship Id="rId24" Type="http://schemas.openxmlformats.org/officeDocument/2006/relationships/image" Target="../media/image721.jpeg"/><Relationship Id="rId40" Type="http://schemas.openxmlformats.org/officeDocument/2006/relationships/image" Target="../media/image737.jpeg"/><Relationship Id="rId45" Type="http://schemas.openxmlformats.org/officeDocument/2006/relationships/image" Target="../media/image742.jpeg"/><Relationship Id="rId66" Type="http://schemas.openxmlformats.org/officeDocument/2006/relationships/image" Target="../media/image763.jpeg"/><Relationship Id="rId61" Type="http://schemas.openxmlformats.org/officeDocument/2006/relationships/image" Target="../media/image758.jpeg"/><Relationship Id="rId82" Type="http://schemas.openxmlformats.org/officeDocument/2006/relationships/image" Target="../media/image779.jpeg"/></Relationships>
</file>

<file path=xl/drawings/_rels/drawing40.xml.rels><?xml version="1.0" encoding="UTF-8" standalone="yes"?>
<Relationships xmlns="http://schemas.openxmlformats.org/package/2006/relationships"><Relationship Id="rId26" Type="http://schemas.openxmlformats.org/officeDocument/2006/relationships/image" Target="../media/image807.jpeg"/><Relationship Id="rId21" Type="http://schemas.openxmlformats.org/officeDocument/2006/relationships/image" Target="../media/image802.jpeg"/><Relationship Id="rId42" Type="http://schemas.openxmlformats.org/officeDocument/2006/relationships/image" Target="../media/image823.jpeg"/><Relationship Id="rId47" Type="http://schemas.openxmlformats.org/officeDocument/2006/relationships/image" Target="../media/image828.jpeg"/><Relationship Id="rId63" Type="http://schemas.openxmlformats.org/officeDocument/2006/relationships/image" Target="../media/image844.png"/><Relationship Id="rId68" Type="http://schemas.openxmlformats.org/officeDocument/2006/relationships/image" Target="../media/image849.jpeg"/><Relationship Id="rId84" Type="http://schemas.openxmlformats.org/officeDocument/2006/relationships/image" Target="../media/image865.png"/><Relationship Id="rId16" Type="http://schemas.openxmlformats.org/officeDocument/2006/relationships/image" Target="../media/image797.jpeg"/><Relationship Id="rId11" Type="http://schemas.openxmlformats.org/officeDocument/2006/relationships/image" Target="../media/image792.jpeg"/><Relationship Id="rId32" Type="http://schemas.openxmlformats.org/officeDocument/2006/relationships/image" Target="../media/image813.jpeg"/><Relationship Id="rId37" Type="http://schemas.openxmlformats.org/officeDocument/2006/relationships/image" Target="../media/image818.png"/><Relationship Id="rId53" Type="http://schemas.openxmlformats.org/officeDocument/2006/relationships/image" Target="../media/image834.png"/><Relationship Id="rId58" Type="http://schemas.openxmlformats.org/officeDocument/2006/relationships/image" Target="../media/image839.png"/><Relationship Id="rId74" Type="http://schemas.openxmlformats.org/officeDocument/2006/relationships/image" Target="../media/image855.jpeg"/><Relationship Id="rId79" Type="http://schemas.openxmlformats.org/officeDocument/2006/relationships/image" Target="../media/image860.jpeg"/><Relationship Id="rId5" Type="http://schemas.openxmlformats.org/officeDocument/2006/relationships/image" Target="../media/image786.jpeg"/><Relationship Id="rId19" Type="http://schemas.openxmlformats.org/officeDocument/2006/relationships/image" Target="../media/image800.jpeg"/><Relationship Id="rId14" Type="http://schemas.openxmlformats.org/officeDocument/2006/relationships/image" Target="../media/image795.jpeg"/><Relationship Id="rId22" Type="http://schemas.openxmlformats.org/officeDocument/2006/relationships/image" Target="../media/image803.jpeg"/><Relationship Id="rId27" Type="http://schemas.openxmlformats.org/officeDocument/2006/relationships/image" Target="../media/image808.jpeg"/><Relationship Id="rId30" Type="http://schemas.openxmlformats.org/officeDocument/2006/relationships/image" Target="../media/image811.jpg"/><Relationship Id="rId35" Type="http://schemas.openxmlformats.org/officeDocument/2006/relationships/image" Target="../media/image816.jpeg"/><Relationship Id="rId43" Type="http://schemas.openxmlformats.org/officeDocument/2006/relationships/image" Target="../media/image824.jpeg"/><Relationship Id="rId48" Type="http://schemas.openxmlformats.org/officeDocument/2006/relationships/image" Target="../media/image829.png"/><Relationship Id="rId56" Type="http://schemas.openxmlformats.org/officeDocument/2006/relationships/image" Target="../media/image837.png"/><Relationship Id="rId64" Type="http://schemas.openxmlformats.org/officeDocument/2006/relationships/image" Target="../media/image845.png"/><Relationship Id="rId69" Type="http://schemas.openxmlformats.org/officeDocument/2006/relationships/image" Target="../media/image850.jpeg"/><Relationship Id="rId77" Type="http://schemas.openxmlformats.org/officeDocument/2006/relationships/image" Target="../media/image858.jpeg"/><Relationship Id="rId8" Type="http://schemas.openxmlformats.org/officeDocument/2006/relationships/image" Target="../media/image789.jpeg"/><Relationship Id="rId51" Type="http://schemas.openxmlformats.org/officeDocument/2006/relationships/image" Target="../media/image832.png"/><Relationship Id="rId72" Type="http://schemas.openxmlformats.org/officeDocument/2006/relationships/image" Target="../media/image853.jpeg"/><Relationship Id="rId80" Type="http://schemas.openxmlformats.org/officeDocument/2006/relationships/image" Target="../media/image861.jpeg"/><Relationship Id="rId85" Type="http://schemas.openxmlformats.org/officeDocument/2006/relationships/image" Target="../media/image2.png"/><Relationship Id="rId3" Type="http://schemas.openxmlformats.org/officeDocument/2006/relationships/image" Target="../media/image784.jpeg"/><Relationship Id="rId12" Type="http://schemas.openxmlformats.org/officeDocument/2006/relationships/image" Target="../media/image793.jpeg"/><Relationship Id="rId17" Type="http://schemas.openxmlformats.org/officeDocument/2006/relationships/image" Target="../media/image798.jpeg"/><Relationship Id="rId25" Type="http://schemas.openxmlformats.org/officeDocument/2006/relationships/image" Target="../media/image806.jpeg"/><Relationship Id="rId33" Type="http://schemas.openxmlformats.org/officeDocument/2006/relationships/image" Target="../media/image814.jpeg"/><Relationship Id="rId38" Type="http://schemas.openxmlformats.org/officeDocument/2006/relationships/image" Target="../media/image819.jpeg"/><Relationship Id="rId46" Type="http://schemas.openxmlformats.org/officeDocument/2006/relationships/image" Target="../media/image827.png"/><Relationship Id="rId59" Type="http://schemas.openxmlformats.org/officeDocument/2006/relationships/image" Target="../media/image840.png"/><Relationship Id="rId67" Type="http://schemas.openxmlformats.org/officeDocument/2006/relationships/image" Target="../media/image848.png"/><Relationship Id="rId20" Type="http://schemas.openxmlformats.org/officeDocument/2006/relationships/image" Target="../media/image801.jpeg"/><Relationship Id="rId41" Type="http://schemas.openxmlformats.org/officeDocument/2006/relationships/image" Target="../media/image822.jpeg"/><Relationship Id="rId54" Type="http://schemas.openxmlformats.org/officeDocument/2006/relationships/image" Target="../media/image835.png"/><Relationship Id="rId62" Type="http://schemas.openxmlformats.org/officeDocument/2006/relationships/image" Target="../media/image843.png"/><Relationship Id="rId70" Type="http://schemas.openxmlformats.org/officeDocument/2006/relationships/image" Target="../media/image851.jpeg"/><Relationship Id="rId75" Type="http://schemas.openxmlformats.org/officeDocument/2006/relationships/image" Target="../media/image856.jpeg"/><Relationship Id="rId83" Type="http://schemas.openxmlformats.org/officeDocument/2006/relationships/image" Target="../media/image864.png"/><Relationship Id="rId88" Type="http://schemas.openxmlformats.org/officeDocument/2006/relationships/image" Target="../media/image867.png"/><Relationship Id="rId1" Type="http://schemas.openxmlformats.org/officeDocument/2006/relationships/image" Target="../media/image782.jpg"/><Relationship Id="rId6" Type="http://schemas.openxmlformats.org/officeDocument/2006/relationships/image" Target="../media/image787.jpeg"/><Relationship Id="rId15" Type="http://schemas.openxmlformats.org/officeDocument/2006/relationships/image" Target="../media/image796.jpeg"/><Relationship Id="rId23" Type="http://schemas.openxmlformats.org/officeDocument/2006/relationships/image" Target="../media/image804.jpeg"/><Relationship Id="rId28" Type="http://schemas.openxmlformats.org/officeDocument/2006/relationships/image" Target="../media/image809.jpeg"/><Relationship Id="rId36" Type="http://schemas.openxmlformats.org/officeDocument/2006/relationships/image" Target="../media/image817.png"/><Relationship Id="rId49" Type="http://schemas.openxmlformats.org/officeDocument/2006/relationships/image" Target="../media/image830.png"/><Relationship Id="rId57" Type="http://schemas.openxmlformats.org/officeDocument/2006/relationships/image" Target="../media/image838.png"/><Relationship Id="rId10" Type="http://schemas.openxmlformats.org/officeDocument/2006/relationships/image" Target="../media/image791.jpeg"/><Relationship Id="rId31" Type="http://schemas.openxmlformats.org/officeDocument/2006/relationships/image" Target="../media/image812.jpeg"/><Relationship Id="rId44" Type="http://schemas.openxmlformats.org/officeDocument/2006/relationships/image" Target="../media/image825.png"/><Relationship Id="rId52" Type="http://schemas.openxmlformats.org/officeDocument/2006/relationships/image" Target="../media/image833.png"/><Relationship Id="rId60" Type="http://schemas.openxmlformats.org/officeDocument/2006/relationships/image" Target="../media/image841.png"/><Relationship Id="rId65" Type="http://schemas.openxmlformats.org/officeDocument/2006/relationships/image" Target="../media/image846.jpeg"/><Relationship Id="rId73" Type="http://schemas.openxmlformats.org/officeDocument/2006/relationships/image" Target="../media/image854.jpeg"/><Relationship Id="rId78" Type="http://schemas.openxmlformats.org/officeDocument/2006/relationships/image" Target="../media/image859.jpeg"/><Relationship Id="rId81" Type="http://schemas.openxmlformats.org/officeDocument/2006/relationships/image" Target="../media/image862.png"/><Relationship Id="rId86" Type="http://schemas.openxmlformats.org/officeDocument/2006/relationships/image" Target="../media/image4.png"/><Relationship Id="rId4" Type="http://schemas.openxmlformats.org/officeDocument/2006/relationships/image" Target="../media/image785.jpeg"/><Relationship Id="rId9" Type="http://schemas.openxmlformats.org/officeDocument/2006/relationships/image" Target="../media/image790.jpeg"/><Relationship Id="rId13" Type="http://schemas.openxmlformats.org/officeDocument/2006/relationships/image" Target="../media/image794.jpeg"/><Relationship Id="rId18" Type="http://schemas.openxmlformats.org/officeDocument/2006/relationships/image" Target="../media/image799.jpeg"/><Relationship Id="rId39" Type="http://schemas.openxmlformats.org/officeDocument/2006/relationships/image" Target="../media/image820.jpeg"/><Relationship Id="rId34" Type="http://schemas.openxmlformats.org/officeDocument/2006/relationships/image" Target="../media/image815.png"/><Relationship Id="rId50" Type="http://schemas.openxmlformats.org/officeDocument/2006/relationships/image" Target="../media/image831.png"/><Relationship Id="rId55" Type="http://schemas.openxmlformats.org/officeDocument/2006/relationships/image" Target="../media/image836.png"/><Relationship Id="rId76" Type="http://schemas.openxmlformats.org/officeDocument/2006/relationships/image" Target="../media/image857.png"/><Relationship Id="rId7" Type="http://schemas.openxmlformats.org/officeDocument/2006/relationships/image" Target="../media/image788.png"/><Relationship Id="rId71" Type="http://schemas.openxmlformats.org/officeDocument/2006/relationships/image" Target="../media/image852.jpeg"/><Relationship Id="rId2" Type="http://schemas.openxmlformats.org/officeDocument/2006/relationships/image" Target="../media/image783.jpeg"/><Relationship Id="rId29" Type="http://schemas.openxmlformats.org/officeDocument/2006/relationships/image" Target="../media/image810.jpg"/><Relationship Id="rId24" Type="http://schemas.openxmlformats.org/officeDocument/2006/relationships/image" Target="../media/image805.jpeg"/><Relationship Id="rId40" Type="http://schemas.openxmlformats.org/officeDocument/2006/relationships/image" Target="../media/image821.jpeg"/><Relationship Id="rId45" Type="http://schemas.openxmlformats.org/officeDocument/2006/relationships/image" Target="../media/image826.png"/><Relationship Id="rId66" Type="http://schemas.openxmlformats.org/officeDocument/2006/relationships/image" Target="../media/image847.png"/><Relationship Id="rId87" Type="http://schemas.openxmlformats.org/officeDocument/2006/relationships/image" Target="../media/image866.png"/><Relationship Id="rId61" Type="http://schemas.openxmlformats.org/officeDocument/2006/relationships/image" Target="../media/image842.png"/><Relationship Id="rId82" Type="http://schemas.openxmlformats.org/officeDocument/2006/relationships/image" Target="../media/image863.png"/></Relationships>
</file>

<file path=xl/drawings/_rels/drawing4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893.jpeg"/><Relationship Id="rId21" Type="http://schemas.openxmlformats.org/officeDocument/2006/relationships/image" Target="../media/image888.png"/><Relationship Id="rId42" Type="http://schemas.openxmlformats.org/officeDocument/2006/relationships/image" Target="../media/image909.jpeg"/><Relationship Id="rId47" Type="http://schemas.openxmlformats.org/officeDocument/2006/relationships/image" Target="../media/image914.jpeg"/><Relationship Id="rId63" Type="http://schemas.openxmlformats.org/officeDocument/2006/relationships/image" Target="../media/image930.jpeg"/><Relationship Id="rId68" Type="http://schemas.openxmlformats.org/officeDocument/2006/relationships/image" Target="../media/image935.png"/><Relationship Id="rId84" Type="http://schemas.openxmlformats.org/officeDocument/2006/relationships/image" Target="../media/image951.png"/><Relationship Id="rId89" Type="http://schemas.openxmlformats.org/officeDocument/2006/relationships/image" Target="../media/image956.jpeg"/><Relationship Id="rId16" Type="http://schemas.openxmlformats.org/officeDocument/2006/relationships/image" Target="../media/image883.jpeg"/><Relationship Id="rId107" Type="http://schemas.openxmlformats.org/officeDocument/2006/relationships/image" Target="../media/image972.png"/><Relationship Id="rId11" Type="http://schemas.openxmlformats.org/officeDocument/2006/relationships/image" Target="../media/image878.jpeg"/><Relationship Id="rId32" Type="http://schemas.openxmlformats.org/officeDocument/2006/relationships/image" Target="../media/image899.png"/><Relationship Id="rId37" Type="http://schemas.openxmlformats.org/officeDocument/2006/relationships/image" Target="../media/image904.jpeg"/><Relationship Id="rId53" Type="http://schemas.openxmlformats.org/officeDocument/2006/relationships/image" Target="../media/image920.jpeg"/><Relationship Id="rId58" Type="http://schemas.openxmlformats.org/officeDocument/2006/relationships/image" Target="../media/image925.png"/><Relationship Id="rId74" Type="http://schemas.openxmlformats.org/officeDocument/2006/relationships/image" Target="../media/image941.png"/><Relationship Id="rId79" Type="http://schemas.openxmlformats.org/officeDocument/2006/relationships/image" Target="../media/image946.jpeg"/><Relationship Id="rId102" Type="http://schemas.openxmlformats.org/officeDocument/2006/relationships/image" Target="../media/image969.png"/><Relationship Id="rId5" Type="http://schemas.openxmlformats.org/officeDocument/2006/relationships/image" Target="../media/image872.png"/><Relationship Id="rId90" Type="http://schemas.openxmlformats.org/officeDocument/2006/relationships/image" Target="../media/image957.png"/><Relationship Id="rId95" Type="http://schemas.openxmlformats.org/officeDocument/2006/relationships/image" Target="../media/image962.png"/><Relationship Id="rId22" Type="http://schemas.openxmlformats.org/officeDocument/2006/relationships/image" Target="../media/image889.png"/><Relationship Id="rId27" Type="http://schemas.openxmlformats.org/officeDocument/2006/relationships/image" Target="../media/image894.png"/><Relationship Id="rId43" Type="http://schemas.openxmlformats.org/officeDocument/2006/relationships/image" Target="../media/image910.jpeg"/><Relationship Id="rId48" Type="http://schemas.openxmlformats.org/officeDocument/2006/relationships/image" Target="../media/image915.jpeg"/><Relationship Id="rId64" Type="http://schemas.openxmlformats.org/officeDocument/2006/relationships/image" Target="../media/image931.png"/><Relationship Id="rId69" Type="http://schemas.openxmlformats.org/officeDocument/2006/relationships/image" Target="../media/image936.png"/><Relationship Id="rId80" Type="http://schemas.openxmlformats.org/officeDocument/2006/relationships/image" Target="../media/image947.jpeg"/><Relationship Id="rId85" Type="http://schemas.openxmlformats.org/officeDocument/2006/relationships/image" Target="../media/image952.jpeg"/><Relationship Id="rId12" Type="http://schemas.openxmlformats.org/officeDocument/2006/relationships/image" Target="../media/image879.png"/><Relationship Id="rId17" Type="http://schemas.openxmlformats.org/officeDocument/2006/relationships/image" Target="../media/image884.png"/><Relationship Id="rId33" Type="http://schemas.openxmlformats.org/officeDocument/2006/relationships/image" Target="../media/image900.jpeg"/><Relationship Id="rId38" Type="http://schemas.openxmlformats.org/officeDocument/2006/relationships/image" Target="../media/image905.png"/><Relationship Id="rId59" Type="http://schemas.openxmlformats.org/officeDocument/2006/relationships/image" Target="../media/image926.jpeg"/><Relationship Id="rId103" Type="http://schemas.openxmlformats.org/officeDocument/2006/relationships/image" Target="../media/image2.png"/><Relationship Id="rId108" Type="http://schemas.openxmlformats.org/officeDocument/2006/relationships/image" Target="../media/image973.png"/><Relationship Id="rId54" Type="http://schemas.openxmlformats.org/officeDocument/2006/relationships/image" Target="../media/image921.jpeg"/><Relationship Id="rId70" Type="http://schemas.openxmlformats.org/officeDocument/2006/relationships/image" Target="../media/image937.png"/><Relationship Id="rId75" Type="http://schemas.openxmlformats.org/officeDocument/2006/relationships/image" Target="../media/image942.png"/><Relationship Id="rId91" Type="http://schemas.openxmlformats.org/officeDocument/2006/relationships/image" Target="../media/image958.png"/><Relationship Id="rId96" Type="http://schemas.openxmlformats.org/officeDocument/2006/relationships/image" Target="../media/image963.png"/><Relationship Id="rId1" Type="http://schemas.openxmlformats.org/officeDocument/2006/relationships/image" Target="../media/image868.png"/><Relationship Id="rId6" Type="http://schemas.openxmlformats.org/officeDocument/2006/relationships/image" Target="../media/image873.png"/><Relationship Id="rId15" Type="http://schemas.openxmlformats.org/officeDocument/2006/relationships/image" Target="../media/image882.png"/><Relationship Id="rId23" Type="http://schemas.openxmlformats.org/officeDocument/2006/relationships/image" Target="../media/image890.png"/><Relationship Id="rId28" Type="http://schemas.openxmlformats.org/officeDocument/2006/relationships/image" Target="../media/image895.png"/><Relationship Id="rId36" Type="http://schemas.openxmlformats.org/officeDocument/2006/relationships/image" Target="../media/image903.jpeg"/><Relationship Id="rId49" Type="http://schemas.openxmlformats.org/officeDocument/2006/relationships/image" Target="../media/image916.jpeg"/><Relationship Id="rId57" Type="http://schemas.openxmlformats.org/officeDocument/2006/relationships/image" Target="../media/image924.png"/><Relationship Id="rId106" Type="http://schemas.openxmlformats.org/officeDocument/2006/relationships/image" Target="../media/image971.png"/><Relationship Id="rId10" Type="http://schemas.openxmlformats.org/officeDocument/2006/relationships/image" Target="../media/image877.jpeg"/><Relationship Id="rId31" Type="http://schemas.openxmlformats.org/officeDocument/2006/relationships/image" Target="../media/image898.png"/><Relationship Id="rId44" Type="http://schemas.openxmlformats.org/officeDocument/2006/relationships/image" Target="../media/image911.jpeg"/><Relationship Id="rId52" Type="http://schemas.openxmlformats.org/officeDocument/2006/relationships/image" Target="../media/image919.png"/><Relationship Id="rId60" Type="http://schemas.openxmlformats.org/officeDocument/2006/relationships/image" Target="../media/image927.jpeg"/><Relationship Id="rId65" Type="http://schemas.openxmlformats.org/officeDocument/2006/relationships/image" Target="../media/image932.png"/><Relationship Id="rId73" Type="http://schemas.openxmlformats.org/officeDocument/2006/relationships/image" Target="../media/image940.png"/><Relationship Id="rId78" Type="http://schemas.openxmlformats.org/officeDocument/2006/relationships/image" Target="../media/image945.jpeg"/><Relationship Id="rId81" Type="http://schemas.openxmlformats.org/officeDocument/2006/relationships/image" Target="../media/image948.png"/><Relationship Id="rId86" Type="http://schemas.openxmlformats.org/officeDocument/2006/relationships/image" Target="../media/image953.jpeg"/><Relationship Id="rId94" Type="http://schemas.openxmlformats.org/officeDocument/2006/relationships/image" Target="../media/image961.jpeg"/><Relationship Id="rId99" Type="http://schemas.openxmlformats.org/officeDocument/2006/relationships/image" Target="../media/image966.png"/><Relationship Id="rId101" Type="http://schemas.openxmlformats.org/officeDocument/2006/relationships/image" Target="../media/image968.png"/><Relationship Id="rId4" Type="http://schemas.openxmlformats.org/officeDocument/2006/relationships/image" Target="../media/image871.png"/><Relationship Id="rId9" Type="http://schemas.openxmlformats.org/officeDocument/2006/relationships/image" Target="../media/image876.png"/><Relationship Id="rId13" Type="http://schemas.openxmlformats.org/officeDocument/2006/relationships/image" Target="../media/image880.jpeg"/><Relationship Id="rId18" Type="http://schemas.openxmlformats.org/officeDocument/2006/relationships/image" Target="../media/image885.png"/><Relationship Id="rId39" Type="http://schemas.openxmlformats.org/officeDocument/2006/relationships/image" Target="../media/image906.jpeg"/><Relationship Id="rId109" Type="http://schemas.openxmlformats.org/officeDocument/2006/relationships/image" Target="../media/image974.png"/><Relationship Id="rId34" Type="http://schemas.openxmlformats.org/officeDocument/2006/relationships/image" Target="../media/image901.jpeg"/><Relationship Id="rId50" Type="http://schemas.openxmlformats.org/officeDocument/2006/relationships/image" Target="../media/image917.jpeg"/><Relationship Id="rId55" Type="http://schemas.openxmlformats.org/officeDocument/2006/relationships/image" Target="../media/image922.jpeg"/><Relationship Id="rId76" Type="http://schemas.openxmlformats.org/officeDocument/2006/relationships/image" Target="../media/image943.png"/><Relationship Id="rId97" Type="http://schemas.openxmlformats.org/officeDocument/2006/relationships/image" Target="../media/image964.png"/><Relationship Id="rId104" Type="http://schemas.openxmlformats.org/officeDocument/2006/relationships/image" Target="../media/image970.png"/><Relationship Id="rId7" Type="http://schemas.openxmlformats.org/officeDocument/2006/relationships/image" Target="../media/image874.jpeg"/><Relationship Id="rId71" Type="http://schemas.openxmlformats.org/officeDocument/2006/relationships/image" Target="../media/image938.jpeg"/><Relationship Id="rId92" Type="http://schemas.openxmlformats.org/officeDocument/2006/relationships/image" Target="../media/image959.jpeg"/><Relationship Id="rId2" Type="http://schemas.openxmlformats.org/officeDocument/2006/relationships/image" Target="../media/image869.png"/><Relationship Id="rId29" Type="http://schemas.openxmlformats.org/officeDocument/2006/relationships/image" Target="../media/image896.png"/><Relationship Id="rId24" Type="http://schemas.openxmlformats.org/officeDocument/2006/relationships/image" Target="../media/image891.jpeg"/><Relationship Id="rId40" Type="http://schemas.openxmlformats.org/officeDocument/2006/relationships/image" Target="../media/image907.png"/><Relationship Id="rId45" Type="http://schemas.openxmlformats.org/officeDocument/2006/relationships/image" Target="../media/image912.jpeg"/><Relationship Id="rId66" Type="http://schemas.openxmlformats.org/officeDocument/2006/relationships/image" Target="../media/image933.png"/><Relationship Id="rId87" Type="http://schemas.openxmlformats.org/officeDocument/2006/relationships/image" Target="../media/image954.jpeg"/><Relationship Id="rId110" Type="http://schemas.openxmlformats.org/officeDocument/2006/relationships/image" Target="../media/image975.png"/><Relationship Id="rId61" Type="http://schemas.openxmlformats.org/officeDocument/2006/relationships/image" Target="../media/image928.jpeg"/><Relationship Id="rId82" Type="http://schemas.openxmlformats.org/officeDocument/2006/relationships/image" Target="../media/image949.png"/><Relationship Id="rId19" Type="http://schemas.openxmlformats.org/officeDocument/2006/relationships/image" Target="../media/image886.jpeg"/><Relationship Id="rId14" Type="http://schemas.openxmlformats.org/officeDocument/2006/relationships/image" Target="../media/image881.png"/><Relationship Id="rId30" Type="http://schemas.openxmlformats.org/officeDocument/2006/relationships/image" Target="../media/image897.png"/><Relationship Id="rId35" Type="http://schemas.openxmlformats.org/officeDocument/2006/relationships/image" Target="../media/image902.jpeg"/><Relationship Id="rId56" Type="http://schemas.openxmlformats.org/officeDocument/2006/relationships/image" Target="../media/image923.jpeg"/><Relationship Id="rId77" Type="http://schemas.openxmlformats.org/officeDocument/2006/relationships/image" Target="../media/image944.jpeg"/><Relationship Id="rId100" Type="http://schemas.openxmlformats.org/officeDocument/2006/relationships/image" Target="../media/image967.png"/><Relationship Id="rId105" Type="http://schemas.openxmlformats.org/officeDocument/2006/relationships/image" Target="../media/image4.png"/><Relationship Id="rId8" Type="http://schemas.openxmlformats.org/officeDocument/2006/relationships/image" Target="../media/image875.jpeg"/><Relationship Id="rId51" Type="http://schemas.openxmlformats.org/officeDocument/2006/relationships/image" Target="../media/image918.jpeg"/><Relationship Id="rId72" Type="http://schemas.openxmlformats.org/officeDocument/2006/relationships/image" Target="../media/image939.png"/><Relationship Id="rId93" Type="http://schemas.openxmlformats.org/officeDocument/2006/relationships/image" Target="../media/image960.png"/><Relationship Id="rId98" Type="http://schemas.openxmlformats.org/officeDocument/2006/relationships/image" Target="../media/image965.jpeg"/><Relationship Id="rId3" Type="http://schemas.openxmlformats.org/officeDocument/2006/relationships/image" Target="../media/image870.png"/><Relationship Id="rId25" Type="http://schemas.openxmlformats.org/officeDocument/2006/relationships/image" Target="../media/image892.png"/><Relationship Id="rId46" Type="http://schemas.openxmlformats.org/officeDocument/2006/relationships/image" Target="../media/image913.jpeg"/><Relationship Id="rId67" Type="http://schemas.openxmlformats.org/officeDocument/2006/relationships/image" Target="../media/image934.png"/><Relationship Id="rId20" Type="http://schemas.openxmlformats.org/officeDocument/2006/relationships/image" Target="../media/image887.jpeg"/><Relationship Id="rId41" Type="http://schemas.openxmlformats.org/officeDocument/2006/relationships/image" Target="../media/image908.png"/><Relationship Id="rId62" Type="http://schemas.openxmlformats.org/officeDocument/2006/relationships/image" Target="../media/image929.jpeg"/><Relationship Id="rId83" Type="http://schemas.openxmlformats.org/officeDocument/2006/relationships/image" Target="../media/image950.jpeg"/><Relationship Id="rId88" Type="http://schemas.openxmlformats.org/officeDocument/2006/relationships/image" Target="../media/image955.jpeg"/></Relationships>
</file>

<file path=xl/drawings/_rels/drawing4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88.jpeg"/><Relationship Id="rId18" Type="http://schemas.openxmlformats.org/officeDocument/2006/relationships/image" Target="../media/image993.jpeg"/><Relationship Id="rId26" Type="http://schemas.openxmlformats.org/officeDocument/2006/relationships/image" Target="../media/image1001.jpeg"/><Relationship Id="rId39" Type="http://schemas.openxmlformats.org/officeDocument/2006/relationships/image" Target="../media/image1014.jpeg"/><Relationship Id="rId21" Type="http://schemas.openxmlformats.org/officeDocument/2006/relationships/image" Target="../media/image996.jpeg"/><Relationship Id="rId34" Type="http://schemas.openxmlformats.org/officeDocument/2006/relationships/image" Target="../media/image1009.jpeg"/><Relationship Id="rId42" Type="http://schemas.openxmlformats.org/officeDocument/2006/relationships/image" Target="../media/image1017.png"/><Relationship Id="rId7" Type="http://schemas.openxmlformats.org/officeDocument/2006/relationships/image" Target="../media/image982.jpeg"/><Relationship Id="rId2" Type="http://schemas.openxmlformats.org/officeDocument/2006/relationships/image" Target="../media/image977.jpeg"/><Relationship Id="rId16" Type="http://schemas.openxmlformats.org/officeDocument/2006/relationships/image" Target="../media/image991.jpeg"/><Relationship Id="rId29" Type="http://schemas.openxmlformats.org/officeDocument/2006/relationships/image" Target="../media/image1004.jpeg"/><Relationship Id="rId1" Type="http://schemas.openxmlformats.org/officeDocument/2006/relationships/image" Target="../media/image976.jpeg"/><Relationship Id="rId6" Type="http://schemas.openxmlformats.org/officeDocument/2006/relationships/image" Target="../media/image981.jpeg"/><Relationship Id="rId11" Type="http://schemas.openxmlformats.org/officeDocument/2006/relationships/image" Target="../media/image986.jpeg"/><Relationship Id="rId24" Type="http://schemas.openxmlformats.org/officeDocument/2006/relationships/image" Target="../media/image999.jpeg"/><Relationship Id="rId32" Type="http://schemas.openxmlformats.org/officeDocument/2006/relationships/image" Target="../media/image1007.png"/><Relationship Id="rId37" Type="http://schemas.openxmlformats.org/officeDocument/2006/relationships/image" Target="../media/image1012.jpeg"/><Relationship Id="rId40" Type="http://schemas.openxmlformats.org/officeDocument/2006/relationships/image" Target="../media/image1015.jpeg"/><Relationship Id="rId45" Type="http://schemas.openxmlformats.org/officeDocument/2006/relationships/image" Target="../media/image4.png"/><Relationship Id="rId5" Type="http://schemas.openxmlformats.org/officeDocument/2006/relationships/image" Target="../media/image980.jpeg"/><Relationship Id="rId15" Type="http://schemas.openxmlformats.org/officeDocument/2006/relationships/image" Target="../media/image990.jpeg"/><Relationship Id="rId23" Type="http://schemas.openxmlformats.org/officeDocument/2006/relationships/image" Target="../media/image998.jpeg"/><Relationship Id="rId28" Type="http://schemas.openxmlformats.org/officeDocument/2006/relationships/image" Target="../media/image1003.jpeg"/><Relationship Id="rId36" Type="http://schemas.openxmlformats.org/officeDocument/2006/relationships/image" Target="../media/image1011.jpeg"/><Relationship Id="rId10" Type="http://schemas.openxmlformats.org/officeDocument/2006/relationships/image" Target="../media/image985.jpeg"/><Relationship Id="rId19" Type="http://schemas.openxmlformats.org/officeDocument/2006/relationships/image" Target="../media/image994.jpeg"/><Relationship Id="rId31" Type="http://schemas.openxmlformats.org/officeDocument/2006/relationships/image" Target="../media/image1006.jpeg"/><Relationship Id="rId44" Type="http://schemas.openxmlformats.org/officeDocument/2006/relationships/image" Target="../media/image2.png"/><Relationship Id="rId4" Type="http://schemas.openxmlformats.org/officeDocument/2006/relationships/image" Target="../media/image979.jpeg"/><Relationship Id="rId9" Type="http://schemas.openxmlformats.org/officeDocument/2006/relationships/image" Target="../media/image984.jpeg"/><Relationship Id="rId14" Type="http://schemas.openxmlformats.org/officeDocument/2006/relationships/image" Target="../media/image989.jpeg"/><Relationship Id="rId22" Type="http://schemas.openxmlformats.org/officeDocument/2006/relationships/image" Target="../media/image997.jpeg"/><Relationship Id="rId27" Type="http://schemas.openxmlformats.org/officeDocument/2006/relationships/image" Target="../media/image1002.jpeg"/><Relationship Id="rId30" Type="http://schemas.openxmlformats.org/officeDocument/2006/relationships/image" Target="../media/image1005.jpeg"/><Relationship Id="rId35" Type="http://schemas.openxmlformats.org/officeDocument/2006/relationships/image" Target="../media/image1010.jpeg"/><Relationship Id="rId43" Type="http://schemas.openxmlformats.org/officeDocument/2006/relationships/image" Target="../media/image969.png"/><Relationship Id="rId8" Type="http://schemas.openxmlformats.org/officeDocument/2006/relationships/image" Target="../media/image983.jpeg"/><Relationship Id="rId3" Type="http://schemas.openxmlformats.org/officeDocument/2006/relationships/image" Target="../media/image978.jpeg"/><Relationship Id="rId12" Type="http://schemas.openxmlformats.org/officeDocument/2006/relationships/image" Target="../media/image987.jpeg"/><Relationship Id="rId17" Type="http://schemas.openxmlformats.org/officeDocument/2006/relationships/image" Target="../media/image992.jpeg"/><Relationship Id="rId25" Type="http://schemas.openxmlformats.org/officeDocument/2006/relationships/image" Target="../media/image1000.jpeg"/><Relationship Id="rId33" Type="http://schemas.openxmlformats.org/officeDocument/2006/relationships/image" Target="../media/image1008.jpeg"/><Relationship Id="rId38" Type="http://schemas.openxmlformats.org/officeDocument/2006/relationships/image" Target="../media/image1013.jpeg"/><Relationship Id="rId20" Type="http://schemas.openxmlformats.org/officeDocument/2006/relationships/image" Target="../media/image995.jpeg"/><Relationship Id="rId41" Type="http://schemas.openxmlformats.org/officeDocument/2006/relationships/image" Target="../media/image1016.jpeg"/></Relationships>
</file>

<file path=xl/drawings/_rels/drawing4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.png"/><Relationship Id="rId3" Type="http://schemas.openxmlformats.org/officeDocument/2006/relationships/image" Target="../media/image1020.png"/><Relationship Id="rId7" Type="http://schemas.openxmlformats.org/officeDocument/2006/relationships/image" Target="../media/image2.png"/><Relationship Id="rId2" Type="http://schemas.openxmlformats.org/officeDocument/2006/relationships/image" Target="../media/image1019.png"/><Relationship Id="rId1" Type="http://schemas.openxmlformats.org/officeDocument/2006/relationships/image" Target="../media/image1018.png"/><Relationship Id="rId6" Type="http://schemas.openxmlformats.org/officeDocument/2006/relationships/image" Target="../media/image969.png"/><Relationship Id="rId5" Type="http://schemas.openxmlformats.org/officeDocument/2006/relationships/image" Target="../media/image216.png"/><Relationship Id="rId4" Type="http://schemas.openxmlformats.org/officeDocument/2006/relationships/image" Target="../media/image1021.jpeg"/></Relationships>
</file>

<file path=xl/drawings/_rels/drawing4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25.png"/><Relationship Id="rId13" Type="http://schemas.openxmlformats.org/officeDocument/2006/relationships/image" Target="../media/image783.jpeg"/><Relationship Id="rId3" Type="http://schemas.openxmlformats.org/officeDocument/2006/relationships/image" Target="../media/image2.png"/><Relationship Id="rId7" Type="http://schemas.openxmlformats.org/officeDocument/2006/relationships/image" Target="../media/image1024.png"/><Relationship Id="rId12" Type="http://schemas.openxmlformats.org/officeDocument/2006/relationships/image" Target="../media/image1029.png"/><Relationship Id="rId2" Type="http://schemas.openxmlformats.org/officeDocument/2006/relationships/image" Target="../media/image969.png"/><Relationship Id="rId1" Type="http://schemas.openxmlformats.org/officeDocument/2006/relationships/image" Target="../media/image1017.png"/><Relationship Id="rId6" Type="http://schemas.openxmlformats.org/officeDocument/2006/relationships/image" Target="../media/image1023.png"/><Relationship Id="rId11" Type="http://schemas.openxmlformats.org/officeDocument/2006/relationships/image" Target="../media/image1028.png"/><Relationship Id="rId5" Type="http://schemas.openxmlformats.org/officeDocument/2006/relationships/image" Target="../media/image1022.png"/><Relationship Id="rId10" Type="http://schemas.openxmlformats.org/officeDocument/2006/relationships/image" Target="../media/image1027.png"/><Relationship Id="rId4" Type="http://schemas.openxmlformats.org/officeDocument/2006/relationships/image" Target="../media/image4.png"/><Relationship Id="rId9" Type="http://schemas.openxmlformats.org/officeDocument/2006/relationships/image" Target="../media/image1026.png"/></Relationships>
</file>

<file path=xl/drawings/_rels/drawing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969.png"/><Relationship Id="rId1" Type="http://schemas.openxmlformats.org/officeDocument/2006/relationships/image" Target="../media/image1017.png"/><Relationship Id="rId5" Type="http://schemas.openxmlformats.org/officeDocument/2006/relationships/image" Target="../media/image1030.png"/><Relationship Id="rId4" Type="http://schemas.openxmlformats.org/officeDocument/2006/relationships/image" Target="../media/image4.png"/></Relationships>
</file>

<file path=xl/drawings/_rels/drawing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1032.png"/><Relationship Id="rId1" Type="http://schemas.openxmlformats.org/officeDocument/2006/relationships/image" Target="../media/image1031.png"/><Relationship Id="rId4" Type="http://schemas.openxmlformats.org/officeDocument/2006/relationships/image" Target="../media/image4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415.png"/><Relationship Id="rId1" Type="http://schemas.openxmlformats.org/officeDocument/2006/relationships/image" Target="../media/image4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123825</xdr:colOff>
      <xdr:row>2</xdr:row>
      <xdr:rowOff>4142</xdr:rowOff>
    </xdr:from>
    <xdr:to>
      <xdr:col>1</xdr:col>
      <xdr:colOff>1455560</xdr:colOff>
      <xdr:row>4</xdr:row>
      <xdr:rowOff>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23825" y="385142"/>
          <a:ext cx="1531760" cy="376858"/>
        </a:xfrm>
        <a:prstGeom prst="rect">
          <a:avLst/>
        </a:prstGeom>
      </xdr:spPr>
    </xdr:pic>
    <xdr:clientData/>
  </xdr:twoCellAnchor>
  <xdr:twoCellAnchor editAs="oneCell">
    <xdr:from>
      <xdr:col>3</xdr:col>
      <xdr:colOff>181388</xdr:colOff>
      <xdr:row>0</xdr:row>
      <xdr:rowOff>28575</xdr:rowOff>
    </xdr:from>
    <xdr:to>
      <xdr:col>5</xdr:col>
      <xdr:colOff>410243</xdr:colOff>
      <xdr:row>4</xdr:row>
      <xdr:rowOff>293197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39013" y="28575"/>
          <a:ext cx="1448055" cy="1026622"/>
        </a:xfrm>
        <a:prstGeom prst="rect">
          <a:avLst/>
        </a:prstGeom>
      </xdr:spPr>
    </xdr:pic>
    <xdr:clientData/>
  </xdr:twoCellAnchor>
  <xdr:twoCellAnchor editAs="oneCell">
    <xdr:from>
      <xdr:col>7</xdr:col>
      <xdr:colOff>447675</xdr:colOff>
      <xdr:row>0</xdr:row>
      <xdr:rowOff>31888</xdr:rowOff>
    </xdr:from>
    <xdr:to>
      <xdr:col>9</xdr:col>
      <xdr:colOff>565852</xdr:colOff>
      <xdr:row>4</xdr:row>
      <xdr:rowOff>309356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43675" y="31888"/>
          <a:ext cx="1337377" cy="1039468"/>
        </a:xfrm>
        <a:prstGeom prst="rect">
          <a:avLst/>
        </a:prstGeom>
      </xdr:spPr>
    </xdr:pic>
    <xdr:clientData/>
  </xdr:twoCellAnchor>
  <xdr:twoCellAnchor editAs="oneCell">
    <xdr:from>
      <xdr:col>5</xdr:col>
      <xdr:colOff>390525</xdr:colOff>
      <xdr:row>0</xdr:row>
      <xdr:rowOff>0</xdr:rowOff>
    </xdr:from>
    <xdr:to>
      <xdr:col>7</xdr:col>
      <xdr:colOff>342754</xdr:colOff>
      <xdr:row>4</xdr:row>
      <xdr:rowOff>304667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467350" y="0"/>
          <a:ext cx="1171429" cy="106666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46090</xdr:colOff>
      <xdr:row>9</xdr:row>
      <xdr:rowOff>8857</xdr:rowOff>
    </xdr:from>
    <xdr:to>
      <xdr:col>6</xdr:col>
      <xdr:colOff>587655</xdr:colOff>
      <xdr:row>15</xdr:row>
      <xdr:rowOff>62516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475340" y="1590007"/>
          <a:ext cx="541565" cy="1196659"/>
        </a:xfrm>
        <a:prstGeom prst="rect">
          <a:avLst/>
        </a:prstGeom>
      </xdr:spPr>
    </xdr:pic>
    <xdr:clientData/>
  </xdr:twoCellAnchor>
  <xdr:twoCellAnchor editAs="oneCell">
    <xdr:from>
      <xdr:col>9</xdr:col>
      <xdr:colOff>145001</xdr:colOff>
      <xdr:row>9</xdr:row>
      <xdr:rowOff>21178</xdr:rowOff>
    </xdr:from>
    <xdr:to>
      <xdr:col>9</xdr:col>
      <xdr:colOff>686564</xdr:colOff>
      <xdr:row>15</xdr:row>
      <xdr:rowOff>74837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431501" y="1802353"/>
          <a:ext cx="541563" cy="1196659"/>
        </a:xfrm>
        <a:prstGeom prst="rect">
          <a:avLst/>
        </a:prstGeom>
      </xdr:spPr>
    </xdr:pic>
    <xdr:clientData/>
  </xdr:twoCellAnchor>
  <xdr:twoCellAnchor editAs="oneCell">
    <xdr:from>
      <xdr:col>8</xdr:col>
      <xdr:colOff>43024</xdr:colOff>
      <xdr:row>9</xdr:row>
      <xdr:rowOff>6061</xdr:rowOff>
    </xdr:from>
    <xdr:to>
      <xdr:col>8</xdr:col>
      <xdr:colOff>584588</xdr:colOff>
      <xdr:row>15</xdr:row>
      <xdr:rowOff>59719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920074" y="1587211"/>
          <a:ext cx="541564" cy="1196658"/>
        </a:xfrm>
        <a:prstGeom prst="rect">
          <a:avLst/>
        </a:prstGeom>
      </xdr:spPr>
    </xdr:pic>
    <xdr:clientData/>
  </xdr:twoCellAnchor>
  <xdr:twoCellAnchor editAs="oneCell">
    <xdr:from>
      <xdr:col>7</xdr:col>
      <xdr:colOff>45817</xdr:colOff>
      <xdr:row>9</xdr:row>
      <xdr:rowOff>6061</xdr:rowOff>
    </xdr:from>
    <xdr:to>
      <xdr:col>7</xdr:col>
      <xdr:colOff>587381</xdr:colOff>
      <xdr:row>15</xdr:row>
      <xdr:rowOff>59719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198967" y="1587211"/>
          <a:ext cx="541564" cy="1196658"/>
        </a:xfrm>
        <a:prstGeom prst="rect">
          <a:avLst/>
        </a:prstGeom>
      </xdr:spPr>
    </xdr:pic>
    <xdr:clientData/>
  </xdr:twoCellAnchor>
  <xdr:twoCellAnchor editAs="oneCell">
    <xdr:from>
      <xdr:col>5</xdr:col>
      <xdr:colOff>146461</xdr:colOff>
      <xdr:row>9</xdr:row>
      <xdr:rowOff>13854</xdr:rowOff>
    </xdr:from>
    <xdr:to>
      <xdr:col>5</xdr:col>
      <xdr:colOff>688025</xdr:colOff>
      <xdr:row>15</xdr:row>
      <xdr:rowOff>67514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623211" y="1595004"/>
          <a:ext cx="541564" cy="1196660"/>
        </a:xfrm>
        <a:prstGeom prst="rect">
          <a:avLst/>
        </a:prstGeom>
      </xdr:spPr>
    </xdr:pic>
    <xdr:clientData/>
  </xdr:twoCellAnchor>
  <xdr:twoCellAnchor editAs="oneCell">
    <xdr:from>
      <xdr:col>11</xdr:col>
      <xdr:colOff>88050</xdr:colOff>
      <xdr:row>9</xdr:row>
      <xdr:rowOff>27437</xdr:rowOff>
    </xdr:from>
    <xdr:to>
      <xdr:col>11</xdr:col>
      <xdr:colOff>628683</xdr:colOff>
      <xdr:row>15</xdr:row>
      <xdr:rowOff>77632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136800" y="1608587"/>
          <a:ext cx="540633" cy="1193195"/>
        </a:xfrm>
        <a:prstGeom prst="rect">
          <a:avLst/>
        </a:prstGeom>
      </xdr:spPr>
    </xdr:pic>
    <xdr:clientData/>
  </xdr:twoCellAnchor>
  <xdr:twoCellAnchor editAs="oneCell">
    <xdr:from>
      <xdr:col>10</xdr:col>
      <xdr:colOff>109896</xdr:colOff>
      <xdr:row>9</xdr:row>
      <xdr:rowOff>21574</xdr:rowOff>
    </xdr:from>
    <xdr:to>
      <xdr:col>11</xdr:col>
      <xdr:colOff>2828</xdr:colOff>
      <xdr:row>15</xdr:row>
      <xdr:rowOff>70904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434746" y="1602724"/>
          <a:ext cx="540632" cy="1192330"/>
        </a:xfrm>
        <a:prstGeom prst="rect">
          <a:avLst/>
        </a:prstGeom>
      </xdr:spPr>
    </xdr:pic>
    <xdr:clientData/>
  </xdr:twoCellAnchor>
  <xdr:twoCellAnchor editAs="oneCell">
    <xdr:from>
      <xdr:col>0</xdr:col>
      <xdr:colOff>138545</xdr:colOff>
      <xdr:row>2</xdr:row>
      <xdr:rowOff>60613</xdr:rowOff>
    </xdr:from>
    <xdr:to>
      <xdr:col>3</xdr:col>
      <xdr:colOff>21639</xdr:colOff>
      <xdr:row>4</xdr:row>
      <xdr:rowOff>181839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38545" y="441613"/>
          <a:ext cx="2083369" cy="502226"/>
        </a:xfrm>
        <a:prstGeom prst="rect">
          <a:avLst/>
        </a:prstGeom>
      </xdr:spPr>
    </xdr:pic>
    <xdr:clientData/>
  </xdr:twoCellAnchor>
  <xdr:twoCellAnchor editAs="oneCell">
    <xdr:from>
      <xdr:col>8</xdr:col>
      <xdr:colOff>93745</xdr:colOff>
      <xdr:row>0</xdr:row>
      <xdr:rowOff>73302</xdr:rowOff>
    </xdr:from>
    <xdr:to>
      <xdr:col>10</xdr:col>
      <xdr:colOff>147240</xdr:colOff>
      <xdr:row>5</xdr:row>
      <xdr:rowOff>135520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0795" y="73302"/>
          <a:ext cx="1520345" cy="1014718"/>
        </a:xfrm>
        <a:prstGeom prst="rect">
          <a:avLst/>
        </a:prstGeom>
      </xdr:spPr>
    </xdr:pic>
    <xdr:clientData/>
  </xdr:twoCellAnchor>
  <xdr:twoCellAnchor editAs="oneCell">
    <xdr:from>
      <xdr:col>12</xdr:col>
      <xdr:colOff>79664</xdr:colOff>
      <xdr:row>0</xdr:row>
      <xdr:rowOff>24361</xdr:rowOff>
    </xdr:from>
    <xdr:to>
      <xdr:col>13</xdr:col>
      <xdr:colOff>682061</xdr:colOff>
      <xdr:row>5</xdr:row>
      <xdr:rowOff>171451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52314" y="24361"/>
          <a:ext cx="1440597" cy="1099590"/>
        </a:xfrm>
        <a:prstGeom prst="rect">
          <a:avLst/>
        </a:prstGeom>
      </xdr:spPr>
    </xdr:pic>
    <xdr:clientData/>
  </xdr:twoCellAnchor>
  <xdr:twoCellAnchor editAs="oneCell">
    <xdr:from>
      <xdr:col>3</xdr:col>
      <xdr:colOff>152399</xdr:colOff>
      <xdr:row>9</xdr:row>
      <xdr:rowOff>39832</xdr:rowOff>
    </xdr:from>
    <xdr:to>
      <xdr:col>4</xdr:col>
      <xdr:colOff>28574</xdr:colOff>
      <xdr:row>15</xdr:row>
      <xdr:rowOff>88431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295524" y="1821007"/>
          <a:ext cx="542925" cy="1191599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9</xdr:row>
      <xdr:rowOff>29936</xdr:rowOff>
    </xdr:from>
    <xdr:to>
      <xdr:col>5</xdr:col>
      <xdr:colOff>28575</xdr:colOff>
      <xdr:row>15</xdr:row>
      <xdr:rowOff>78802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811111"/>
          <a:ext cx="571500" cy="1191866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104777</xdr:colOff>
      <xdr:row>9</xdr:row>
      <xdr:rowOff>28575</xdr:rowOff>
    </xdr:from>
    <xdr:to>
      <xdr:col>1</xdr:col>
      <xdr:colOff>647833</xdr:colOff>
      <xdr:row>15</xdr:row>
      <xdr:rowOff>76200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2" y="1809750"/>
          <a:ext cx="543056" cy="1190625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9</xdr:row>
      <xdr:rowOff>19052</xdr:rowOff>
    </xdr:from>
    <xdr:to>
      <xdr:col>0</xdr:col>
      <xdr:colOff>698101</xdr:colOff>
      <xdr:row>15</xdr:row>
      <xdr:rowOff>85726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600202"/>
          <a:ext cx="545701" cy="1209674"/>
        </a:xfrm>
        <a:prstGeom prst="rect">
          <a:avLst/>
        </a:prstGeom>
      </xdr:spPr>
    </xdr:pic>
    <xdr:clientData/>
  </xdr:twoCellAnchor>
  <xdr:twoCellAnchor editAs="oneCell">
    <xdr:from>
      <xdr:col>2</xdr:col>
      <xdr:colOff>123825</xdr:colOff>
      <xdr:row>9</xdr:row>
      <xdr:rowOff>19050</xdr:rowOff>
    </xdr:from>
    <xdr:to>
      <xdr:col>2</xdr:col>
      <xdr:colOff>664304</xdr:colOff>
      <xdr:row>15</xdr:row>
      <xdr:rowOff>76200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200" y="1800225"/>
          <a:ext cx="540479" cy="1200150"/>
        </a:xfrm>
        <a:prstGeom prst="rect">
          <a:avLst/>
        </a:prstGeom>
      </xdr:spPr>
    </xdr:pic>
    <xdr:clientData/>
  </xdr:twoCellAnchor>
  <xdr:twoCellAnchor editAs="oneCell">
    <xdr:from>
      <xdr:col>12</xdr:col>
      <xdr:colOff>152401</xdr:colOff>
      <xdr:row>9</xdr:row>
      <xdr:rowOff>19050</xdr:rowOff>
    </xdr:from>
    <xdr:to>
      <xdr:col>12</xdr:col>
      <xdr:colOff>742950</xdr:colOff>
      <xdr:row>15</xdr:row>
      <xdr:rowOff>66675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25051" y="1790700"/>
          <a:ext cx="590549" cy="1190625"/>
        </a:xfrm>
        <a:prstGeom prst="rect">
          <a:avLst/>
        </a:prstGeom>
      </xdr:spPr>
    </xdr:pic>
    <xdr:clientData/>
  </xdr:twoCellAnchor>
  <xdr:twoCellAnchor editAs="oneCell">
    <xdr:from>
      <xdr:col>13</xdr:col>
      <xdr:colOff>66676</xdr:colOff>
      <xdr:row>9</xdr:row>
      <xdr:rowOff>19050</xdr:rowOff>
    </xdr:from>
    <xdr:to>
      <xdr:col>13</xdr:col>
      <xdr:colOff>646170</xdr:colOff>
      <xdr:row>15</xdr:row>
      <xdr:rowOff>66675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77576" y="1790700"/>
          <a:ext cx="579494" cy="1190625"/>
        </a:xfrm>
        <a:prstGeom prst="rect">
          <a:avLst/>
        </a:prstGeom>
      </xdr:spPr>
    </xdr:pic>
    <xdr:clientData/>
  </xdr:twoCellAnchor>
  <xdr:twoCellAnchor editAs="oneCell">
    <xdr:from>
      <xdr:col>10</xdr:col>
      <xdr:colOff>238125</xdr:colOff>
      <xdr:row>0</xdr:row>
      <xdr:rowOff>47625</xdr:rowOff>
    </xdr:from>
    <xdr:to>
      <xdr:col>12</xdr:col>
      <xdr:colOff>66529</xdr:colOff>
      <xdr:row>5</xdr:row>
      <xdr:rowOff>161792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562975" y="47625"/>
          <a:ext cx="1171429" cy="1066667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95251</xdr:colOff>
      <xdr:row>8</xdr:row>
      <xdr:rowOff>9525</xdr:rowOff>
    </xdr:from>
    <xdr:ext cx="533281" cy="1191599"/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5251" y="1343025"/>
          <a:ext cx="533281" cy="1191599"/>
        </a:xfrm>
        <a:prstGeom prst="rect">
          <a:avLst/>
        </a:prstGeom>
      </xdr:spPr>
    </xdr:pic>
    <xdr:clientData/>
  </xdr:oneCellAnchor>
  <xdr:oneCellAnchor>
    <xdr:from>
      <xdr:col>5</xdr:col>
      <xdr:colOff>85725</xdr:colOff>
      <xdr:row>8</xdr:row>
      <xdr:rowOff>11257</xdr:rowOff>
    </xdr:from>
    <xdr:ext cx="533282" cy="1191599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95850" y="1344757"/>
          <a:ext cx="533282" cy="1191599"/>
        </a:xfrm>
        <a:prstGeom prst="rect">
          <a:avLst/>
        </a:prstGeom>
      </xdr:spPr>
    </xdr:pic>
    <xdr:clientData/>
  </xdr:oneCellAnchor>
  <xdr:oneCellAnchor>
    <xdr:from>
      <xdr:col>0</xdr:col>
      <xdr:colOff>85725</xdr:colOff>
      <xdr:row>16</xdr:row>
      <xdr:rowOff>47625</xdr:rowOff>
    </xdr:from>
    <xdr:ext cx="533282" cy="1191600"/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5725" y="2905125"/>
          <a:ext cx="533282" cy="1191600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8</xdr:row>
      <xdr:rowOff>34637</xdr:rowOff>
    </xdr:from>
    <xdr:ext cx="541563" cy="1193194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943350" y="1368137"/>
          <a:ext cx="541563" cy="1193194"/>
        </a:xfrm>
        <a:prstGeom prst="rect">
          <a:avLst/>
        </a:prstGeom>
      </xdr:spPr>
    </xdr:pic>
    <xdr:clientData/>
  </xdr:oneCellAnchor>
  <xdr:oneCellAnchor>
    <xdr:from>
      <xdr:col>9</xdr:col>
      <xdr:colOff>43295</xdr:colOff>
      <xdr:row>8</xdr:row>
      <xdr:rowOff>17319</xdr:rowOff>
    </xdr:from>
    <xdr:ext cx="541564" cy="1193195"/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701520" y="1350819"/>
          <a:ext cx="541564" cy="1193195"/>
        </a:xfrm>
        <a:prstGeom prst="rect">
          <a:avLst/>
        </a:prstGeom>
      </xdr:spPr>
    </xdr:pic>
    <xdr:clientData/>
  </xdr:oneCellAnchor>
  <xdr:oneCellAnchor>
    <xdr:from>
      <xdr:col>10</xdr:col>
      <xdr:colOff>5197</xdr:colOff>
      <xdr:row>8</xdr:row>
      <xdr:rowOff>7793</xdr:rowOff>
    </xdr:from>
    <xdr:ext cx="541564" cy="1193195"/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691747" y="2017568"/>
          <a:ext cx="541564" cy="1193195"/>
        </a:xfrm>
        <a:prstGeom prst="rect">
          <a:avLst/>
        </a:prstGeom>
      </xdr:spPr>
    </xdr:pic>
    <xdr:clientData/>
  </xdr:oneCellAnchor>
  <xdr:oneCellAnchor>
    <xdr:from>
      <xdr:col>11</xdr:col>
      <xdr:colOff>76050</xdr:colOff>
      <xdr:row>8</xdr:row>
      <xdr:rowOff>17318</xdr:rowOff>
    </xdr:from>
    <xdr:ext cx="545705" cy="1193195"/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658325" y="1350818"/>
          <a:ext cx="545705" cy="1193195"/>
        </a:xfrm>
        <a:prstGeom prst="rect">
          <a:avLst/>
        </a:prstGeom>
      </xdr:spPr>
    </xdr:pic>
    <xdr:clientData/>
  </xdr:oneCellAnchor>
  <xdr:oneCellAnchor>
    <xdr:from>
      <xdr:col>12</xdr:col>
      <xdr:colOff>155864</xdr:colOff>
      <xdr:row>8</xdr:row>
      <xdr:rowOff>8659</xdr:rowOff>
    </xdr:from>
    <xdr:ext cx="541564" cy="1193194"/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1700164" y="1342159"/>
          <a:ext cx="541564" cy="1193194"/>
        </a:xfrm>
        <a:prstGeom prst="rect">
          <a:avLst/>
        </a:prstGeom>
      </xdr:spPr>
    </xdr:pic>
    <xdr:clientData/>
  </xdr:oneCellAnchor>
  <xdr:oneCellAnchor>
    <xdr:from>
      <xdr:col>13</xdr:col>
      <xdr:colOff>25977</xdr:colOff>
      <xdr:row>8</xdr:row>
      <xdr:rowOff>8657</xdr:rowOff>
    </xdr:from>
    <xdr:ext cx="541564" cy="1193196"/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2532302" y="1342157"/>
          <a:ext cx="541564" cy="1193196"/>
        </a:xfrm>
        <a:prstGeom prst="rect">
          <a:avLst/>
        </a:prstGeom>
      </xdr:spPr>
    </xdr:pic>
    <xdr:clientData/>
  </xdr:oneCellAnchor>
  <xdr:oneCellAnchor>
    <xdr:from>
      <xdr:col>4</xdr:col>
      <xdr:colOff>77932</xdr:colOff>
      <xdr:row>16</xdr:row>
      <xdr:rowOff>51954</xdr:rowOff>
    </xdr:from>
    <xdr:ext cx="541564" cy="1196658"/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926032" y="2909454"/>
          <a:ext cx="541564" cy="1196658"/>
        </a:xfrm>
        <a:prstGeom prst="rect">
          <a:avLst/>
        </a:prstGeom>
      </xdr:spPr>
    </xdr:pic>
    <xdr:clientData/>
  </xdr:oneCellAnchor>
  <xdr:oneCellAnchor>
    <xdr:from>
      <xdr:col>6</xdr:col>
      <xdr:colOff>46090</xdr:colOff>
      <xdr:row>16</xdr:row>
      <xdr:rowOff>37432</xdr:rowOff>
    </xdr:from>
    <xdr:ext cx="541565" cy="1196659"/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818240" y="2894932"/>
          <a:ext cx="541565" cy="1196659"/>
        </a:xfrm>
        <a:prstGeom prst="rect">
          <a:avLst/>
        </a:prstGeom>
      </xdr:spPr>
    </xdr:pic>
    <xdr:clientData/>
  </xdr:oneCellAnchor>
  <xdr:oneCellAnchor>
    <xdr:from>
      <xdr:col>9</xdr:col>
      <xdr:colOff>40226</xdr:colOff>
      <xdr:row>16</xdr:row>
      <xdr:rowOff>40228</xdr:rowOff>
    </xdr:from>
    <xdr:ext cx="541563" cy="1196659"/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698451" y="2897728"/>
          <a:ext cx="541563" cy="1196659"/>
        </a:xfrm>
        <a:prstGeom prst="rect">
          <a:avLst/>
        </a:prstGeom>
      </xdr:spPr>
    </xdr:pic>
    <xdr:clientData/>
  </xdr:oneCellAnchor>
  <xdr:oneCellAnchor>
    <xdr:from>
      <xdr:col>8</xdr:col>
      <xdr:colOff>43024</xdr:colOff>
      <xdr:row>16</xdr:row>
      <xdr:rowOff>34636</xdr:rowOff>
    </xdr:from>
    <xdr:ext cx="541564" cy="1196658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739224" y="2892136"/>
          <a:ext cx="541564" cy="1196658"/>
        </a:xfrm>
        <a:prstGeom prst="rect">
          <a:avLst/>
        </a:prstGeom>
      </xdr:spPr>
    </xdr:pic>
    <xdr:clientData/>
  </xdr:oneCellAnchor>
  <xdr:oneCellAnchor>
    <xdr:from>
      <xdr:col>7</xdr:col>
      <xdr:colOff>45817</xdr:colOff>
      <xdr:row>16</xdr:row>
      <xdr:rowOff>34636</xdr:rowOff>
    </xdr:from>
    <xdr:ext cx="541564" cy="1196658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779992" y="2892136"/>
          <a:ext cx="541564" cy="1196658"/>
        </a:xfrm>
        <a:prstGeom prst="rect">
          <a:avLst/>
        </a:prstGeom>
      </xdr:spPr>
    </xdr:pic>
    <xdr:clientData/>
  </xdr:oneCellAnchor>
  <xdr:oneCellAnchor>
    <xdr:from>
      <xdr:col>5</xdr:col>
      <xdr:colOff>117886</xdr:colOff>
      <xdr:row>16</xdr:row>
      <xdr:rowOff>51954</xdr:rowOff>
    </xdr:from>
    <xdr:ext cx="541564" cy="1196660"/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928011" y="2909454"/>
          <a:ext cx="541564" cy="1196660"/>
        </a:xfrm>
        <a:prstGeom prst="rect">
          <a:avLst/>
        </a:prstGeom>
      </xdr:spPr>
    </xdr:pic>
    <xdr:clientData/>
  </xdr:oneCellAnchor>
  <xdr:oneCellAnchor>
    <xdr:from>
      <xdr:col>11</xdr:col>
      <xdr:colOff>109932</xdr:colOff>
      <xdr:row>16</xdr:row>
      <xdr:rowOff>43672</xdr:rowOff>
    </xdr:from>
    <xdr:ext cx="545706" cy="1196660"/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692207" y="2901172"/>
          <a:ext cx="545706" cy="1196660"/>
        </a:xfrm>
        <a:prstGeom prst="rect">
          <a:avLst/>
        </a:prstGeom>
      </xdr:spPr>
    </xdr:pic>
    <xdr:clientData/>
  </xdr:oneCellAnchor>
  <xdr:oneCellAnchor>
    <xdr:from>
      <xdr:col>13</xdr:col>
      <xdr:colOff>40227</xdr:colOff>
      <xdr:row>16</xdr:row>
      <xdr:rowOff>66205</xdr:rowOff>
    </xdr:from>
    <xdr:ext cx="541564" cy="1198390"/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2546552" y="2923705"/>
          <a:ext cx="541564" cy="1198390"/>
        </a:xfrm>
        <a:prstGeom prst="rect">
          <a:avLst/>
        </a:prstGeom>
      </xdr:spPr>
    </xdr:pic>
    <xdr:clientData/>
  </xdr:oneCellAnchor>
  <xdr:oneCellAnchor>
    <xdr:from>
      <xdr:col>12</xdr:col>
      <xdr:colOff>198887</xdr:colOff>
      <xdr:row>16</xdr:row>
      <xdr:rowOff>51683</xdr:rowOff>
    </xdr:from>
    <xdr:ext cx="541564" cy="1196659"/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1743187" y="2909183"/>
          <a:ext cx="541564" cy="1196659"/>
        </a:xfrm>
        <a:prstGeom prst="rect">
          <a:avLst/>
        </a:prstGeom>
      </xdr:spPr>
    </xdr:pic>
    <xdr:clientData/>
  </xdr:oneCellAnchor>
  <xdr:oneCellAnchor>
    <xdr:from>
      <xdr:col>10</xdr:col>
      <xdr:colOff>63137</xdr:colOff>
      <xdr:row>16</xdr:row>
      <xdr:rowOff>54478</xdr:rowOff>
    </xdr:from>
    <xdr:ext cx="541564" cy="1196658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683387" y="2911978"/>
          <a:ext cx="541564" cy="1196658"/>
        </a:xfrm>
        <a:prstGeom prst="rect">
          <a:avLst/>
        </a:prstGeom>
      </xdr:spPr>
    </xdr:pic>
    <xdr:clientData/>
  </xdr:oneCellAnchor>
  <xdr:oneCellAnchor>
    <xdr:from>
      <xdr:col>1</xdr:col>
      <xdr:colOff>147204</xdr:colOff>
      <xdr:row>24</xdr:row>
      <xdr:rowOff>8660</xdr:rowOff>
    </xdr:from>
    <xdr:ext cx="540634" cy="1193195"/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109229" y="4390160"/>
          <a:ext cx="540634" cy="1193195"/>
        </a:xfrm>
        <a:prstGeom prst="rect">
          <a:avLst/>
        </a:prstGeom>
      </xdr:spPr>
    </xdr:pic>
    <xdr:clientData/>
  </xdr:oneCellAnchor>
  <xdr:oneCellAnchor>
    <xdr:from>
      <xdr:col>4</xdr:col>
      <xdr:colOff>98046</xdr:colOff>
      <xdr:row>24</xdr:row>
      <xdr:rowOff>28774</xdr:rowOff>
    </xdr:from>
    <xdr:ext cx="540633" cy="1193196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946146" y="4410274"/>
          <a:ext cx="540633" cy="1193196"/>
        </a:xfrm>
        <a:prstGeom prst="rect">
          <a:avLst/>
        </a:prstGeom>
      </xdr:spPr>
    </xdr:pic>
    <xdr:clientData/>
  </xdr:oneCellAnchor>
  <xdr:oneCellAnchor>
    <xdr:from>
      <xdr:col>3</xdr:col>
      <xdr:colOff>66204</xdr:colOff>
      <xdr:row>24</xdr:row>
      <xdr:rowOff>5591</xdr:rowOff>
    </xdr:from>
    <xdr:ext cx="540633" cy="1192329"/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952279" y="4387091"/>
          <a:ext cx="540633" cy="1192329"/>
        </a:xfrm>
        <a:prstGeom prst="rect">
          <a:avLst/>
        </a:prstGeom>
      </xdr:spPr>
    </xdr:pic>
    <xdr:clientData/>
  </xdr:oneCellAnchor>
  <xdr:oneCellAnchor>
    <xdr:from>
      <xdr:col>2</xdr:col>
      <xdr:colOff>69000</xdr:colOff>
      <xdr:row>24</xdr:row>
      <xdr:rowOff>8387</xdr:rowOff>
    </xdr:from>
    <xdr:ext cx="540633" cy="1193195"/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993050" y="4389887"/>
          <a:ext cx="540633" cy="1193195"/>
        </a:xfrm>
        <a:prstGeom prst="rect">
          <a:avLst/>
        </a:prstGeom>
      </xdr:spPr>
    </xdr:pic>
    <xdr:clientData/>
  </xdr:oneCellAnchor>
  <xdr:oneCellAnchor>
    <xdr:from>
      <xdr:col>0</xdr:col>
      <xdr:colOff>71796</xdr:colOff>
      <xdr:row>24</xdr:row>
      <xdr:rowOff>2524</xdr:rowOff>
    </xdr:from>
    <xdr:ext cx="540632" cy="1192330"/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1796" y="4384024"/>
          <a:ext cx="540632" cy="1192330"/>
        </a:xfrm>
        <a:prstGeom prst="rect">
          <a:avLst/>
        </a:prstGeom>
      </xdr:spPr>
    </xdr:pic>
    <xdr:clientData/>
  </xdr:oneCellAnchor>
  <xdr:oneCellAnchor>
    <xdr:from>
      <xdr:col>6</xdr:col>
      <xdr:colOff>57273</xdr:colOff>
      <xdr:row>24</xdr:row>
      <xdr:rowOff>13978</xdr:rowOff>
    </xdr:from>
    <xdr:ext cx="540633" cy="1193196"/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829423" y="4395478"/>
          <a:ext cx="540633" cy="1193196"/>
        </a:xfrm>
        <a:prstGeom prst="rect">
          <a:avLst/>
        </a:prstGeom>
      </xdr:spPr>
    </xdr:pic>
    <xdr:clientData/>
  </xdr:oneCellAnchor>
  <xdr:oneCellAnchor>
    <xdr:from>
      <xdr:col>8</xdr:col>
      <xdr:colOff>54205</xdr:colOff>
      <xdr:row>24</xdr:row>
      <xdr:rowOff>28228</xdr:rowOff>
    </xdr:from>
    <xdr:ext cx="541564" cy="1193196"/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750405" y="4409728"/>
          <a:ext cx="541564" cy="1193196"/>
        </a:xfrm>
        <a:prstGeom prst="rect">
          <a:avLst/>
        </a:prstGeom>
      </xdr:spPr>
    </xdr:pic>
    <xdr:clientData/>
  </xdr:oneCellAnchor>
  <xdr:oneCellAnchor>
    <xdr:from>
      <xdr:col>5</xdr:col>
      <xdr:colOff>77114</xdr:colOff>
      <xdr:row>24</xdr:row>
      <xdr:rowOff>33819</xdr:rowOff>
    </xdr:from>
    <xdr:ext cx="541564" cy="1193196"/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87239" y="4415319"/>
          <a:ext cx="541564" cy="1193196"/>
        </a:xfrm>
        <a:prstGeom prst="rect">
          <a:avLst/>
        </a:prstGeom>
      </xdr:spPr>
    </xdr:pic>
    <xdr:clientData/>
  </xdr:oneCellAnchor>
  <xdr:oneCellAnchor>
    <xdr:from>
      <xdr:col>11</xdr:col>
      <xdr:colOff>104004</xdr:colOff>
      <xdr:row>24</xdr:row>
      <xdr:rowOff>11766</xdr:rowOff>
    </xdr:from>
    <xdr:ext cx="545704" cy="1193196"/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686279" y="4393266"/>
          <a:ext cx="545704" cy="1193196"/>
        </a:xfrm>
        <a:prstGeom prst="rect">
          <a:avLst/>
        </a:prstGeom>
      </xdr:spPr>
    </xdr:pic>
    <xdr:clientData/>
  </xdr:oneCellAnchor>
  <xdr:oneCellAnchor>
    <xdr:from>
      <xdr:col>13</xdr:col>
      <xdr:colOff>50863</xdr:colOff>
      <xdr:row>24</xdr:row>
      <xdr:rowOff>24887</xdr:rowOff>
    </xdr:from>
    <xdr:ext cx="541564" cy="1193196"/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2557188" y="4406387"/>
          <a:ext cx="541564" cy="1193196"/>
        </a:xfrm>
        <a:prstGeom prst="rect">
          <a:avLst/>
        </a:prstGeom>
      </xdr:spPr>
    </xdr:pic>
    <xdr:clientData/>
  </xdr:oneCellAnchor>
  <xdr:oneCellAnchor>
    <xdr:from>
      <xdr:col>10</xdr:col>
      <xdr:colOff>59872</xdr:colOff>
      <xdr:row>24</xdr:row>
      <xdr:rowOff>21820</xdr:rowOff>
    </xdr:from>
    <xdr:ext cx="558928" cy="1189216"/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680122" y="4403320"/>
          <a:ext cx="558928" cy="1189216"/>
        </a:xfrm>
        <a:prstGeom prst="rect">
          <a:avLst/>
        </a:prstGeom>
      </xdr:spPr>
    </xdr:pic>
    <xdr:clientData/>
  </xdr:oneCellAnchor>
  <xdr:oneCellAnchor>
    <xdr:from>
      <xdr:col>4</xdr:col>
      <xdr:colOff>77932</xdr:colOff>
      <xdr:row>32</xdr:row>
      <xdr:rowOff>77932</xdr:rowOff>
    </xdr:from>
    <xdr:ext cx="541564" cy="1182805"/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926032" y="5983432"/>
          <a:ext cx="541564" cy="1182805"/>
        </a:xfrm>
        <a:prstGeom prst="rect">
          <a:avLst/>
        </a:prstGeom>
      </xdr:spPr>
    </xdr:pic>
    <xdr:clientData/>
  </xdr:oneCellAnchor>
  <xdr:oneCellAnchor>
    <xdr:from>
      <xdr:col>0</xdr:col>
      <xdr:colOff>100445</xdr:colOff>
      <xdr:row>2</xdr:row>
      <xdr:rowOff>22513</xdr:rowOff>
    </xdr:from>
    <xdr:ext cx="2079785" cy="501362"/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0445" y="384463"/>
          <a:ext cx="2079785" cy="501362"/>
        </a:xfrm>
        <a:prstGeom prst="rect">
          <a:avLst/>
        </a:prstGeom>
      </xdr:spPr>
    </xdr:pic>
    <xdr:clientData/>
  </xdr:oneCellAnchor>
  <xdr:oneCellAnchor>
    <xdr:from>
      <xdr:col>7</xdr:col>
      <xdr:colOff>303295</xdr:colOff>
      <xdr:row>0</xdr:row>
      <xdr:rowOff>63777</xdr:rowOff>
    </xdr:from>
    <xdr:ext cx="1520345" cy="1014718"/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32470" y="63777"/>
          <a:ext cx="1520345" cy="1014718"/>
        </a:xfrm>
        <a:prstGeom prst="rect">
          <a:avLst/>
        </a:prstGeom>
      </xdr:spPr>
    </xdr:pic>
    <xdr:clientData/>
  </xdr:oneCellAnchor>
  <xdr:oneCellAnchor>
    <xdr:from>
      <xdr:col>12</xdr:col>
      <xdr:colOff>117359</xdr:colOff>
      <xdr:row>0</xdr:row>
      <xdr:rowOff>33885</xdr:rowOff>
    </xdr:from>
    <xdr:ext cx="1353245" cy="1032915"/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9309" y="33885"/>
          <a:ext cx="1353245" cy="1032915"/>
        </a:xfrm>
        <a:prstGeom prst="rect">
          <a:avLst/>
        </a:prstGeom>
      </xdr:spPr>
    </xdr:pic>
    <xdr:clientData/>
  </xdr:oneCellAnchor>
  <xdr:oneCellAnchor>
    <xdr:from>
      <xdr:col>1</xdr:col>
      <xdr:colOff>108858</xdr:colOff>
      <xdr:row>8</xdr:row>
      <xdr:rowOff>4014</xdr:rowOff>
    </xdr:from>
    <xdr:ext cx="569077" cy="1181169"/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0883" y="1337514"/>
          <a:ext cx="569077" cy="1181169"/>
        </a:xfrm>
        <a:prstGeom prst="rect">
          <a:avLst/>
        </a:prstGeom>
      </xdr:spPr>
    </xdr:pic>
    <xdr:clientData/>
  </xdr:oneCellAnchor>
  <xdr:oneCellAnchor>
    <xdr:from>
      <xdr:col>2</xdr:col>
      <xdr:colOff>43544</xdr:colOff>
      <xdr:row>8</xdr:row>
      <xdr:rowOff>10886</xdr:rowOff>
    </xdr:from>
    <xdr:ext cx="572232" cy="1179739"/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7594" y="1344386"/>
          <a:ext cx="572232" cy="1179739"/>
        </a:xfrm>
        <a:prstGeom prst="rect">
          <a:avLst/>
        </a:prstGeom>
      </xdr:spPr>
    </xdr:pic>
    <xdr:clientData/>
  </xdr:oneCellAnchor>
  <xdr:oneCellAnchor>
    <xdr:from>
      <xdr:col>3</xdr:col>
      <xdr:colOff>97972</xdr:colOff>
      <xdr:row>8</xdr:row>
      <xdr:rowOff>21771</xdr:rowOff>
    </xdr:from>
    <xdr:ext cx="570810" cy="1183822"/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047" y="1355271"/>
          <a:ext cx="570810" cy="1183822"/>
        </a:xfrm>
        <a:prstGeom prst="rect">
          <a:avLst/>
        </a:prstGeom>
      </xdr:spPr>
    </xdr:pic>
    <xdr:clientData/>
  </xdr:oneCellAnchor>
  <xdr:oneCellAnchor>
    <xdr:from>
      <xdr:col>6</xdr:col>
      <xdr:colOff>21772</xdr:colOff>
      <xdr:row>8</xdr:row>
      <xdr:rowOff>10885</xdr:rowOff>
    </xdr:from>
    <xdr:ext cx="562355" cy="1189265"/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93922" y="1344385"/>
          <a:ext cx="562355" cy="1189265"/>
        </a:xfrm>
        <a:prstGeom prst="rect">
          <a:avLst/>
        </a:prstGeom>
      </xdr:spPr>
    </xdr:pic>
    <xdr:clientData/>
  </xdr:oneCellAnchor>
  <xdr:oneCellAnchor>
    <xdr:from>
      <xdr:col>8</xdr:col>
      <xdr:colOff>21772</xdr:colOff>
      <xdr:row>8</xdr:row>
      <xdr:rowOff>10886</xdr:rowOff>
    </xdr:from>
    <xdr:ext cx="586301" cy="1185182"/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7972" y="1344386"/>
          <a:ext cx="586301" cy="1185182"/>
        </a:xfrm>
        <a:prstGeom prst="rect">
          <a:avLst/>
        </a:prstGeom>
      </xdr:spPr>
    </xdr:pic>
    <xdr:clientData/>
  </xdr:oneCellAnchor>
  <xdr:oneCellAnchor>
    <xdr:from>
      <xdr:col>12</xdr:col>
      <xdr:colOff>200122</xdr:colOff>
      <xdr:row>24</xdr:row>
      <xdr:rowOff>32657</xdr:rowOff>
    </xdr:from>
    <xdr:ext cx="561743" cy="1172936"/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44422" y="4414157"/>
          <a:ext cx="561743" cy="1172936"/>
        </a:xfrm>
        <a:prstGeom prst="rect">
          <a:avLst/>
        </a:prstGeom>
      </xdr:spPr>
    </xdr:pic>
    <xdr:clientData/>
  </xdr:oneCellAnchor>
  <xdr:oneCellAnchor>
    <xdr:from>
      <xdr:col>7</xdr:col>
      <xdr:colOff>5443</xdr:colOff>
      <xdr:row>8</xdr:row>
      <xdr:rowOff>10886</xdr:rowOff>
    </xdr:from>
    <xdr:ext cx="587984" cy="1191866"/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39618" y="1344386"/>
          <a:ext cx="587984" cy="1191866"/>
        </a:xfrm>
        <a:prstGeom prst="rect">
          <a:avLst/>
        </a:prstGeom>
      </xdr:spPr>
    </xdr:pic>
    <xdr:clientData/>
  </xdr:oneCellAnchor>
  <xdr:oneCellAnchor>
    <xdr:from>
      <xdr:col>3</xdr:col>
      <xdr:colOff>85643</xdr:colOff>
      <xdr:row>16</xdr:row>
      <xdr:rowOff>48987</xdr:rowOff>
    </xdr:from>
    <xdr:ext cx="575501" cy="1199817"/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718" y="2906487"/>
          <a:ext cx="575501" cy="1199817"/>
        </a:xfrm>
        <a:prstGeom prst="rect">
          <a:avLst/>
        </a:prstGeom>
      </xdr:spPr>
    </xdr:pic>
    <xdr:clientData/>
  </xdr:oneCellAnchor>
  <xdr:oneCellAnchor>
    <xdr:from>
      <xdr:col>2</xdr:col>
      <xdr:colOff>76200</xdr:colOff>
      <xdr:row>16</xdr:row>
      <xdr:rowOff>27213</xdr:rowOff>
    </xdr:from>
    <xdr:ext cx="596012" cy="1221922"/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0" y="2884713"/>
          <a:ext cx="596012" cy="1221922"/>
        </a:xfrm>
        <a:prstGeom prst="rect">
          <a:avLst/>
        </a:prstGeom>
      </xdr:spPr>
    </xdr:pic>
    <xdr:clientData/>
  </xdr:oneCellAnchor>
  <xdr:oneCellAnchor>
    <xdr:from>
      <xdr:col>1</xdr:col>
      <xdr:colOff>145598</xdr:colOff>
      <xdr:row>16</xdr:row>
      <xdr:rowOff>43542</xdr:rowOff>
    </xdr:from>
    <xdr:ext cx="551088" cy="1200150"/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107623" y="2901042"/>
          <a:ext cx="551088" cy="1200150"/>
        </a:xfrm>
        <a:prstGeom prst="rect">
          <a:avLst/>
        </a:prstGeom>
      </xdr:spPr>
    </xdr:pic>
    <xdr:clientData/>
  </xdr:oneCellAnchor>
  <xdr:oneCellAnchor>
    <xdr:from>
      <xdr:col>7</xdr:col>
      <xdr:colOff>22176</xdr:colOff>
      <xdr:row>24</xdr:row>
      <xdr:rowOff>21771</xdr:rowOff>
    </xdr:from>
    <xdr:ext cx="559585" cy="1163411"/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56351" y="4403271"/>
          <a:ext cx="559585" cy="1163411"/>
        </a:xfrm>
        <a:prstGeom prst="rect">
          <a:avLst/>
        </a:prstGeom>
      </xdr:spPr>
    </xdr:pic>
    <xdr:clientData/>
  </xdr:oneCellAnchor>
  <xdr:oneCellAnchor>
    <xdr:from>
      <xdr:col>9</xdr:col>
      <xdr:colOff>38101</xdr:colOff>
      <xdr:row>24</xdr:row>
      <xdr:rowOff>16328</xdr:rowOff>
    </xdr:from>
    <xdr:ext cx="555171" cy="1186295"/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96326" y="4397828"/>
          <a:ext cx="555171" cy="1186295"/>
        </a:xfrm>
        <a:prstGeom prst="rect">
          <a:avLst/>
        </a:prstGeom>
      </xdr:spPr>
    </xdr:pic>
    <xdr:clientData/>
  </xdr:oneCellAnchor>
  <xdr:oneCellAnchor>
    <xdr:from>
      <xdr:col>3</xdr:col>
      <xdr:colOff>85607</xdr:colOff>
      <xdr:row>32</xdr:row>
      <xdr:rowOff>78827</xdr:rowOff>
    </xdr:from>
    <xdr:ext cx="567643" cy="1171246"/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682" y="5984327"/>
          <a:ext cx="567643" cy="1171246"/>
        </a:xfrm>
        <a:prstGeom prst="rect">
          <a:avLst/>
        </a:prstGeom>
      </xdr:spPr>
    </xdr:pic>
    <xdr:clientData/>
  </xdr:oneCellAnchor>
  <xdr:oneCellAnchor>
    <xdr:from>
      <xdr:col>0</xdr:col>
      <xdr:colOff>124810</xdr:colOff>
      <xdr:row>32</xdr:row>
      <xdr:rowOff>72260</xdr:rowOff>
    </xdr:from>
    <xdr:ext cx="1964779" cy="1162011"/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810" y="5977760"/>
          <a:ext cx="1964779" cy="1162011"/>
        </a:xfrm>
        <a:prstGeom prst="rect">
          <a:avLst/>
        </a:prstGeom>
      </xdr:spPr>
    </xdr:pic>
    <xdr:clientData/>
  </xdr:oneCellAnchor>
  <xdr:twoCellAnchor editAs="oneCell">
    <xdr:from>
      <xdr:col>10</xdr:col>
      <xdr:colOff>19050</xdr:colOff>
      <xdr:row>0</xdr:row>
      <xdr:rowOff>28575</xdr:rowOff>
    </xdr:from>
    <xdr:to>
      <xdr:col>11</xdr:col>
      <xdr:colOff>580879</xdr:colOff>
      <xdr:row>5</xdr:row>
      <xdr:rowOff>190367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705600" y="28575"/>
          <a:ext cx="1171429" cy="106666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400050</xdr:colOff>
      <xdr:row>20</xdr:row>
      <xdr:rowOff>85725</xdr:rowOff>
    </xdr:from>
    <xdr:to>
      <xdr:col>2</xdr:col>
      <xdr:colOff>794715</xdr:colOff>
      <xdr:row>29</xdr:row>
      <xdr:rowOff>552449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333750" y="5229225"/>
          <a:ext cx="1804365" cy="22383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466725</xdr:colOff>
      <xdr:row>21</xdr:row>
      <xdr:rowOff>57149</xdr:rowOff>
    </xdr:from>
    <xdr:to>
      <xdr:col>0</xdr:col>
      <xdr:colOff>1390650</xdr:colOff>
      <xdr:row>29</xdr:row>
      <xdr:rowOff>533817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466725" y="5295899"/>
          <a:ext cx="923925" cy="2153067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171451</xdr:colOff>
      <xdr:row>1</xdr:row>
      <xdr:rowOff>152401</xdr:rowOff>
    </xdr:from>
    <xdr:to>
      <xdr:col>0</xdr:col>
      <xdr:colOff>2181226</xdr:colOff>
      <xdr:row>4</xdr:row>
      <xdr:rowOff>10540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71451" y="361951"/>
          <a:ext cx="2009775" cy="486789"/>
        </a:xfrm>
        <a:prstGeom prst="rect">
          <a:avLst/>
        </a:prstGeom>
      </xdr:spPr>
    </xdr:pic>
    <xdr:clientData/>
  </xdr:twoCellAnchor>
  <xdr:twoCellAnchor editAs="oneCell">
    <xdr:from>
      <xdr:col>8</xdr:col>
      <xdr:colOff>306916</xdr:colOff>
      <xdr:row>0</xdr:row>
      <xdr:rowOff>0</xdr:rowOff>
    </xdr:from>
    <xdr:to>
      <xdr:col>8</xdr:col>
      <xdr:colOff>1923023</xdr:colOff>
      <xdr:row>5</xdr:row>
      <xdr:rowOff>204508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2456583" y="0"/>
          <a:ext cx="1616107" cy="1262841"/>
        </a:xfrm>
        <a:prstGeom prst="rect">
          <a:avLst/>
        </a:prstGeom>
      </xdr:spPr>
    </xdr:pic>
    <xdr:clientData/>
  </xdr:twoCellAnchor>
  <xdr:twoCellAnchor editAs="oneCell">
    <xdr:from>
      <xdr:col>5</xdr:col>
      <xdr:colOff>631826</xdr:colOff>
      <xdr:row>0</xdr:row>
      <xdr:rowOff>35981</xdr:rowOff>
    </xdr:from>
    <xdr:to>
      <xdr:col>6</xdr:col>
      <xdr:colOff>869952</xdr:colOff>
      <xdr:row>5</xdr:row>
      <xdr:rowOff>181717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9242426" y="35981"/>
          <a:ext cx="1666876" cy="1193486"/>
        </a:xfrm>
        <a:prstGeom prst="rect">
          <a:avLst/>
        </a:prstGeom>
      </xdr:spPr>
    </xdr:pic>
    <xdr:clientData/>
  </xdr:twoCellAnchor>
  <xdr:twoCellAnchor editAs="oneCell">
    <xdr:from>
      <xdr:col>0</xdr:col>
      <xdr:colOff>1819274</xdr:colOff>
      <xdr:row>111</xdr:row>
      <xdr:rowOff>185209</xdr:rowOff>
    </xdr:from>
    <xdr:to>
      <xdr:col>2</xdr:col>
      <xdr:colOff>1217082</xdr:colOff>
      <xdr:row>130</xdr:row>
      <xdr:rowOff>158160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819274" y="24121534"/>
          <a:ext cx="3741208" cy="3963926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254003</xdr:colOff>
      <xdr:row>112</xdr:row>
      <xdr:rowOff>63502</xdr:rowOff>
    </xdr:from>
    <xdr:to>
      <xdr:col>8</xdr:col>
      <xdr:colOff>412750</xdr:colOff>
      <xdr:row>130</xdr:row>
      <xdr:rowOff>127519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864603" y="24218902"/>
          <a:ext cx="3702047" cy="3835917"/>
        </a:xfrm>
        <a:prstGeom prst="rect">
          <a:avLst/>
        </a:prstGeom>
      </xdr:spPr>
    </xdr:pic>
    <xdr:clientData/>
  </xdr:twoCellAnchor>
  <xdr:twoCellAnchor>
    <xdr:from>
      <xdr:col>0</xdr:col>
      <xdr:colOff>2004485</xdr:colOff>
      <xdr:row>133</xdr:row>
      <xdr:rowOff>66676</xdr:rowOff>
    </xdr:from>
    <xdr:to>
      <xdr:col>2</xdr:col>
      <xdr:colOff>823385</xdr:colOff>
      <xdr:row>147</xdr:row>
      <xdr:rowOff>127000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004485" y="28622626"/>
          <a:ext cx="3162300" cy="2994024"/>
        </a:xfrm>
        <a:prstGeom prst="rect">
          <a:avLst/>
        </a:prstGeom>
      </xdr:spPr>
    </xdr:pic>
    <xdr:clientData/>
  </xdr:twoCellAnchor>
  <xdr:twoCellAnchor editAs="oneCell">
    <xdr:from>
      <xdr:col>5</xdr:col>
      <xdr:colOff>490009</xdr:colOff>
      <xdr:row>133</xdr:row>
      <xdr:rowOff>40216</xdr:rowOff>
    </xdr:from>
    <xdr:to>
      <xdr:col>7</xdr:col>
      <xdr:colOff>1037168</xdr:colOff>
      <xdr:row>147</xdr:row>
      <xdr:rowOff>153805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100609" y="28596166"/>
          <a:ext cx="3033184" cy="3047289"/>
        </a:xfrm>
        <a:prstGeom prst="rect">
          <a:avLst/>
        </a:prstGeom>
      </xdr:spPr>
    </xdr:pic>
    <xdr:clientData/>
  </xdr:twoCellAnchor>
  <xdr:twoCellAnchor editAs="oneCell">
    <xdr:from>
      <xdr:col>3</xdr:col>
      <xdr:colOff>1349375</xdr:colOff>
      <xdr:row>17</xdr:row>
      <xdr:rowOff>26458</xdr:rowOff>
    </xdr:from>
    <xdr:to>
      <xdr:col>8</xdr:col>
      <xdr:colOff>1015999</xdr:colOff>
      <xdr:row>29</xdr:row>
      <xdr:rowOff>656208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102475" y="4693708"/>
          <a:ext cx="6067424" cy="2877649"/>
        </a:xfrm>
        <a:prstGeom prst="rect">
          <a:avLst/>
        </a:prstGeom>
      </xdr:spPr>
    </xdr:pic>
    <xdr:clientData/>
  </xdr:twoCellAnchor>
  <xdr:twoCellAnchor editAs="oneCell">
    <xdr:from>
      <xdr:col>6</xdr:col>
      <xdr:colOff>973667</xdr:colOff>
      <xdr:row>0</xdr:row>
      <xdr:rowOff>21167</xdr:rowOff>
    </xdr:from>
    <xdr:to>
      <xdr:col>8</xdr:col>
      <xdr:colOff>211666</xdr:colOff>
      <xdr:row>5</xdr:row>
      <xdr:rowOff>196351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006667" y="21167"/>
          <a:ext cx="1354666" cy="1233517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400050</xdr:colOff>
      <xdr:row>20</xdr:row>
      <xdr:rowOff>85725</xdr:rowOff>
    </xdr:from>
    <xdr:to>
      <xdr:col>2</xdr:col>
      <xdr:colOff>794715</xdr:colOff>
      <xdr:row>29</xdr:row>
      <xdr:rowOff>552449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333750" y="5248275"/>
          <a:ext cx="1804365" cy="22383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466725</xdr:colOff>
      <xdr:row>21</xdr:row>
      <xdr:rowOff>57149</xdr:rowOff>
    </xdr:from>
    <xdr:to>
      <xdr:col>0</xdr:col>
      <xdr:colOff>1390650</xdr:colOff>
      <xdr:row>29</xdr:row>
      <xdr:rowOff>533817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466725" y="5314949"/>
          <a:ext cx="923925" cy="2153067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171451</xdr:colOff>
      <xdr:row>1</xdr:row>
      <xdr:rowOff>152401</xdr:rowOff>
    </xdr:from>
    <xdr:to>
      <xdr:col>0</xdr:col>
      <xdr:colOff>2181226</xdr:colOff>
      <xdr:row>4</xdr:row>
      <xdr:rowOff>10540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71451" y="361951"/>
          <a:ext cx="2009775" cy="486789"/>
        </a:xfrm>
        <a:prstGeom prst="rect">
          <a:avLst/>
        </a:prstGeom>
      </xdr:spPr>
    </xdr:pic>
    <xdr:clientData/>
  </xdr:twoCellAnchor>
  <xdr:twoCellAnchor editAs="oneCell">
    <xdr:from>
      <xdr:col>8</xdr:col>
      <xdr:colOff>266290</xdr:colOff>
      <xdr:row>0</xdr:row>
      <xdr:rowOff>51210</xdr:rowOff>
    </xdr:from>
    <xdr:to>
      <xdr:col>8</xdr:col>
      <xdr:colOff>1882397</xdr:colOff>
      <xdr:row>5</xdr:row>
      <xdr:rowOff>248889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2420190" y="51210"/>
          <a:ext cx="1616107" cy="1245429"/>
        </a:xfrm>
        <a:prstGeom prst="rect">
          <a:avLst/>
        </a:prstGeom>
      </xdr:spPr>
    </xdr:pic>
    <xdr:clientData/>
  </xdr:twoCellAnchor>
  <xdr:twoCellAnchor editAs="oneCell">
    <xdr:from>
      <xdr:col>5</xdr:col>
      <xdr:colOff>583688</xdr:colOff>
      <xdr:row>0</xdr:row>
      <xdr:rowOff>87158</xdr:rowOff>
    </xdr:from>
    <xdr:to>
      <xdr:col>6</xdr:col>
      <xdr:colOff>821814</xdr:colOff>
      <xdr:row>5</xdr:row>
      <xdr:rowOff>228634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9194288" y="87158"/>
          <a:ext cx="1666876" cy="1189226"/>
        </a:xfrm>
        <a:prstGeom prst="rect">
          <a:avLst/>
        </a:prstGeom>
      </xdr:spPr>
    </xdr:pic>
    <xdr:clientData/>
  </xdr:twoCellAnchor>
  <xdr:twoCellAnchor>
    <xdr:from>
      <xdr:col>0</xdr:col>
      <xdr:colOff>1951909</xdr:colOff>
      <xdr:row>126</xdr:row>
      <xdr:rowOff>35950</xdr:rowOff>
    </xdr:from>
    <xdr:to>
      <xdr:col>2</xdr:col>
      <xdr:colOff>870564</xdr:colOff>
      <xdr:row>140</xdr:row>
      <xdr:rowOff>161972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951909" y="27344125"/>
          <a:ext cx="3262055" cy="3059722"/>
        </a:xfrm>
        <a:prstGeom prst="rect">
          <a:avLst/>
        </a:prstGeom>
      </xdr:spPr>
    </xdr:pic>
    <xdr:clientData/>
  </xdr:twoCellAnchor>
  <xdr:twoCellAnchor editAs="oneCell">
    <xdr:from>
      <xdr:col>3</xdr:col>
      <xdr:colOff>1120672</xdr:colOff>
      <xdr:row>17</xdr:row>
      <xdr:rowOff>161923</xdr:rowOff>
    </xdr:from>
    <xdr:to>
      <xdr:col>8</xdr:col>
      <xdr:colOff>1244497</xdr:colOff>
      <xdr:row>29</xdr:row>
      <xdr:rowOff>493888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873772" y="4848223"/>
          <a:ext cx="6524625" cy="2579865"/>
        </a:xfrm>
        <a:prstGeom prst="rect">
          <a:avLst/>
        </a:prstGeom>
      </xdr:spPr>
    </xdr:pic>
    <xdr:clientData/>
  </xdr:twoCellAnchor>
  <xdr:twoCellAnchor>
    <xdr:from>
      <xdr:col>5</xdr:col>
      <xdr:colOff>430058</xdr:colOff>
      <xdr:row>126</xdr:row>
      <xdr:rowOff>46907</xdr:rowOff>
    </xdr:from>
    <xdr:to>
      <xdr:col>8</xdr:col>
      <xdr:colOff>112661</xdr:colOff>
      <xdr:row>140</xdr:row>
      <xdr:rowOff>137072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 flipH="1">
          <a:off x="9040658" y="27355082"/>
          <a:ext cx="3225903" cy="3023865"/>
        </a:xfrm>
        <a:prstGeom prst="rect">
          <a:avLst/>
        </a:prstGeom>
      </xdr:spPr>
    </xdr:pic>
    <xdr:clientData/>
  </xdr:twoCellAnchor>
  <xdr:twoCellAnchor editAs="oneCell">
    <xdr:from>
      <xdr:col>0</xdr:col>
      <xdr:colOff>1792338</xdr:colOff>
      <xdr:row>105</xdr:row>
      <xdr:rowOff>28927</xdr:rowOff>
    </xdr:from>
    <xdr:to>
      <xdr:col>2</xdr:col>
      <xdr:colOff>1310968</xdr:colOff>
      <xdr:row>123</xdr:row>
      <xdr:rowOff>160510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2338" y="22936552"/>
          <a:ext cx="3862030" cy="3903483"/>
        </a:xfrm>
        <a:prstGeom prst="rect">
          <a:avLst/>
        </a:prstGeom>
      </xdr:spPr>
    </xdr:pic>
    <xdr:clientData/>
  </xdr:twoCellAnchor>
  <xdr:twoCellAnchor editAs="oneCell">
    <xdr:from>
      <xdr:col>4</xdr:col>
      <xdr:colOff>1321210</xdr:colOff>
      <xdr:row>105</xdr:row>
      <xdr:rowOff>30226</xdr:rowOff>
    </xdr:from>
    <xdr:to>
      <xdr:col>8</xdr:col>
      <xdr:colOff>317500</xdr:colOff>
      <xdr:row>123</xdr:row>
      <xdr:rowOff>163870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03060" y="22937851"/>
          <a:ext cx="3968340" cy="3905544"/>
        </a:xfrm>
        <a:prstGeom prst="rect">
          <a:avLst/>
        </a:prstGeom>
      </xdr:spPr>
    </xdr:pic>
    <xdr:clientData/>
  </xdr:twoCellAnchor>
  <xdr:twoCellAnchor editAs="oneCell">
    <xdr:from>
      <xdr:col>6</xdr:col>
      <xdr:colOff>923925</xdr:colOff>
      <xdr:row>0</xdr:row>
      <xdr:rowOff>71631</xdr:rowOff>
    </xdr:from>
    <xdr:to>
      <xdr:col>8</xdr:col>
      <xdr:colOff>142875</xdr:colOff>
      <xdr:row>5</xdr:row>
      <xdr:rowOff>238125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963275" y="71631"/>
          <a:ext cx="1333500" cy="121424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171451</xdr:colOff>
      <xdr:row>1</xdr:row>
      <xdr:rowOff>152401</xdr:rowOff>
    </xdr:from>
    <xdr:to>
      <xdr:col>0</xdr:col>
      <xdr:colOff>2181226</xdr:colOff>
      <xdr:row>4</xdr:row>
      <xdr:rowOff>10540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71451" y="361951"/>
          <a:ext cx="2009775" cy="486789"/>
        </a:xfrm>
        <a:prstGeom prst="rect">
          <a:avLst/>
        </a:prstGeom>
      </xdr:spPr>
    </xdr:pic>
    <xdr:clientData/>
  </xdr:twoCellAnchor>
  <xdr:twoCellAnchor editAs="oneCell">
    <xdr:from>
      <xdr:col>8</xdr:col>
      <xdr:colOff>350345</xdr:colOff>
      <xdr:row>0</xdr:row>
      <xdr:rowOff>10949</xdr:rowOff>
    </xdr:from>
    <xdr:to>
      <xdr:col>8</xdr:col>
      <xdr:colOff>1966452</xdr:colOff>
      <xdr:row>6</xdr:row>
      <xdr:rowOff>4895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2809045" y="10949"/>
          <a:ext cx="1616107" cy="1249713"/>
        </a:xfrm>
        <a:prstGeom prst="rect">
          <a:avLst/>
        </a:prstGeom>
      </xdr:spPr>
    </xdr:pic>
    <xdr:clientData/>
  </xdr:twoCellAnchor>
  <xdr:twoCellAnchor editAs="oneCell">
    <xdr:from>
      <xdr:col>5</xdr:col>
      <xdr:colOff>1219748</xdr:colOff>
      <xdr:row>0</xdr:row>
      <xdr:rowOff>54742</xdr:rowOff>
    </xdr:from>
    <xdr:to>
      <xdr:col>6</xdr:col>
      <xdr:colOff>873269</xdr:colOff>
      <xdr:row>5</xdr:row>
      <xdr:rowOff>201501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9620798" y="54742"/>
          <a:ext cx="1596621" cy="1194509"/>
        </a:xfrm>
        <a:prstGeom prst="rect">
          <a:avLst/>
        </a:prstGeom>
      </xdr:spPr>
    </xdr:pic>
    <xdr:clientData/>
  </xdr:twoCellAnchor>
  <xdr:twoCellAnchor editAs="oneCell">
    <xdr:from>
      <xdr:col>5</xdr:col>
      <xdr:colOff>953704</xdr:colOff>
      <xdr:row>133</xdr:row>
      <xdr:rowOff>123824</xdr:rowOff>
    </xdr:from>
    <xdr:to>
      <xdr:col>7</xdr:col>
      <xdr:colOff>777327</xdr:colOff>
      <xdr:row>147</xdr:row>
      <xdr:rowOff>97055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354754" y="29051249"/>
          <a:ext cx="2823998" cy="2906932"/>
        </a:xfrm>
        <a:prstGeom prst="rect">
          <a:avLst/>
        </a:prstGeom>
      </xdr:spPr>
    </xdr:pic>
    <xdr:clientData/>
  </xdr:twoCellAnchor>
  <xdr:twoCellAnchor editAs="oneCell">
    <xdr:from>
      <xdr:col>0</xdr:col>
      <xdr:colOff>155714</xdr:colOff>
      <xdr:row>148</xdr:row>
      <xdr:rowOff>59635</xdr:rowOff>
    </xdr:from>
    <xdr:to>
      <xdr:col>8</xdr:col>
      <xdr:colOff>2003535</xdr:colOff>
      <xdr:row>173</xdr:row>
      <xdr:rowOff>210300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155714" y="32130310"/>
          <a:ext cx="14306521" cy="5389415"/>
        </a:xfrm>
        <a:prstGeom prst="rect">
          <a:avLst/>
        </a:prstGeom>
      </xdr:spPr>
    </xdr:pic>
    <xdr:clientData/>
  </xdr:twoCellAnchor>
  <xdr:twoCellAnchor editAs="oneCell">
    <xdr:from>
      <xdr:col>0</xdr:col>
      <xdr:colOff>301900</xdr:colOff>
      <xdr:row>17</xdr:row>
      <xdr:rowOff>27332</xdr:rowOff>
    </xdr:from>
    <xdr:to>
      <xdr:col>0</xdr:col>
      <xdr:colOff>2205864</xdr:colOff>
      <xdr:row>28</xdr:row>
      <xdr:rowOff>598833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01900" y="4608857"/>
          <a:ext cx="1903964" cy="2647951"/>
        </a:xfrm>
        <a:prstGeom prst="rect">
          <a:avLst/>
        </a:prstGeom>
      </xdr:spPr>
    </xdr:pic>
    <xdr:clientData/>
  </xdr:twoCellAnchor>
  <xdr:twoCellAnchor editAs="oneCell">
    <xdr:from>
      <xdr:col>1</xdr:col>
      <xdr:colOff>410403</xdr:colOff>
      <xdr:row>17</xdr:row>
      <xdr:rowOff>58392</xdr:rowOff>
    </xdr:from>
    <xdr:to>
      <xdr:col>2</xdr:col>
      <xdr:colOff>896519</xdr:colOff>
      <xdr:row>28</xdr:row>
      <xdr:rowOff>596347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134553" y="4639917"/>
          <a:ext cx="1895816" cy="2614405"/>
        </a:xfrm>
        <a:prstGeom prst="rect">
          <a:avLst/>
        </a:prstGeom>
      </xdr:spPr>
    </xdr:pic>
    <xdr:clientData/>
  </xdr:twoCellAnchor>
  <xdr:twoCellAnchor editAs="oneCell">
    <xdr:from>
      <xdr:col>3</xdr:col>
      <xdr:colOff>996266</xdr:colOff>
      <xdr:row>17</xdr:row>
      <xdr:rowOff>76380</xdr:rowOff>
    </xdr:from>
    <xdr:to>
      <xdr:col>5</xdr:col>
      <xdr:colOff>634314</xdr:colOff>
      <xdr:row>28</xdr:row>
      <xdr:rowOff>578665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539816" y="4657905"/>
          <a:ext cx="2495548" cy="2578735"/>
        </a:xfrm>
        <a:prstGeom prst="rect">
          <a:avLst/>
        </a:prstGeom>
      </xdr:spPr>
    </xdr:pic>
    <xdr:clientData/>
  </xdr:twoCellAnchor>
  <xdr:twoCellAnchor editAs="oneCell">
    <xdr:from>
      <xdr:col>6</xdr:col>
      <xdr:colOff>393902</xdr:colOff>
      <xdr:row>17</xdr:row>
      <xdr:rowOff>43534</xdr:rowOff>
    </xdr:from>
    <xdr:to>
      <xdr:col>8</xdr:col>
      <xdr:colOff>736433</xdr:colOff>
      <xdr:row>28</xdr:row>
      <xdr:rowOff>591015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738052" y="4625059"/>
          <a:ext cx="2457081" cy="2623931"/>
        </a:xfrm>
        <a:prstGeom prst="rect">
          <a:avLst/>
        </a:prstGeom>
      </xdr:spPr>
    </xdr:pic>
    <xdr:clientData/>
  </xdr:twoCellAnchor>
  <xdr:twoCellAnchor editAs="oneCell">
    <xdr:from>
      <xdr:col>0</xdr:col>
      <xdr:colOff>1807449</xdr:colOff>
      <xdr:row>112</xdr:row>
      <xdr:rowOff>151852</xdr:rowOff>
    </xdr:from>
    <xdr:to>
      <xdr:col>2</xdr:col>
      <xdr:colOff>984973</xdr:colOff>
      <xdr:row>130</xdr:row>
      <xdr:rowOff>87585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807449" y="24678727"/>
          <a:ext cx="3311374" cy="3707634"/>
        </a:xfrm>
        <a:prstGeom prst="rect">
          <a:avLst/>
        </a:prstGeom>
      </xdr:spPr>
    </xdr:pic>
    <xdr:clientData/>
  </xdr:twoCellAnchor>
  <xdr:twoCellAnchor editAs="oneCell">
    <xdr:from>
      <xdr:col>5</xdr:col>
      <xdr:colOff>717550</xdr:colOff>
      <xdr:row>112</xdr:row>
      <xdr:rowOff>205717</xdr:rowOff>
    </xdr:from>
    <xdr:to>
      <xdr:col>7</xdr:col>
      <xdr:colOff>985006</xdr:colOff>
      <xdr:row>130</xdr:row>
      <xdr:rowOff>94671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118600" y="24732592"/>
          <a:ext cx="3267831" cy="3660855"/>
        </a:xfrm>
        <a:prstGeom prst="rect">
          <a:avLst/>
        </a:prstGeom>
      </xdr:spPr>
    </xdr:pic>
    <xdr:clientData/>
  </xdr:twoCellAnchor>
  <xdr:twoCellAnchor>
    <xdr:from>
      <xdr:col>0</xdr:col>
      <xdr:colOff>2000202</xdr:colOff>
      <xdr:row>133</xdr:row>
      <xdr:rowOff>63024</xdr:rowOff>
    </xdr:from>
    <xdr:to>
      <xdr:col>2</xdr:col>
      <xdr:colOff>1083374</xdr:colOff>
      <xdr:row>147</xdr:row>
      <xdr:rowOff>109483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000202" y="28990449"/>
          <a:ext cx="3217022" cy="2980159"/>
        </a:xfrm>
        <a:prstGeom prst="rect">
          <a:avLst/>
        </a:prstGeom>
      </xdr:spPr>
    </xdr:pic>
    <xdr:clientData/>
  </xdr:twoCellAnchor>
  <xdr:twoCellAnchor editAs="oneCell">
    <xdr:from>
      <xdr:col>6</xdr:col>
      <xdr:colOff>886810</xdr:colOff>
      <xdr:row>0</xdr:row>
      <xdr:rowOff>41624</xdr:rowOff>
    </xdr:from>
    <xdr:to>
      <xdr:col>8</xdr:col>
      <xdr:colOff>87817</xdr:colOff>
      <xdr:row>6</xdr:row>
      <xdr:rowOff>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1243879" y="41624"/>
          <a:ext cx="1324972" cy="120647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171451</xdr:colOff>
      <xdr:row>1</xdr:row>
      <xdr:rowOff>152401</xdr:rowOff>
    </xdr:from>
    <xdr:to>
      <xdr:col>0</xdr:col>
      <xdr:colOff>2181226</xdr:colOff>
      <xdr:row>4</xdr:row>
      <xdr:rowOff>10540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71451" y="361951"/>
          <a:ext cx="2009775" cy="486789"/>
        </a:xfrm>
        <a:prstGeom prst="rect">
          <a:avLst/>
        </a:prstGeom>
      </xdr:spPr>
    </xdr:pic>
    <xdr:clientData/>
  </xdr:twoCellAnchor>
  <xdr:twoCellAnchor editAs="oneCell">
    <xdr:from>
      <xdr:col>8</xdr:col>
      <xdr:colOff>348475</xdr:colOff>
      <xdr:row>0</xdr:row>
      <xdr:rowOff>0</xdr:rowOff>
    </xdr:from>
    <xdr:to>
      <xdr:col>8</xdr:col>
      <xdr:colOff>1964582</xdr:colOff>
      <xdr:row>5</xdr:row>
      <xdr:rowOff>201926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2502375" y="0"/>
          <a:ext cx="1616107" cy="1249676"/>
        </a:xfrm>
        <a:prstGeom prst="rect">
          <a:avLst/>
        </a:prstGeom>
      </xdr:spPr>
    </xdr:pic>
    <xdr:clientData/>
  </xdr:twoCellAnchor>
  <xdr:twoCellAnchor editAs="oneCell">
    <xdr:from>
      <xdr:col>5</xdr:col>
      <xdr:colOff>746434</xdr:colOff>
      <xdr:row>0</xdr:row>
      <xdr:rowOff>45532</xdr:rowOff>
    </xdr:from>
    <xdr:to>
      <xdr:col>6</xdr:col>
      <xdr:colOff>984560</xdr:colOff>
      <xdr:row>5</xdr:row>
      <xdr:rowOff>193359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9353782" y="45532"/>
          <a:ext cx="1666876" cy="1193254"/>
        </a:xfrm>
        <a:prstGeom prst="rect">
          <a:avLst/>
        </a:prstGeom>
      </xdr:spPr>
    </xdr:pic>
    <xdr:clientData/>
  </xdr:twoCellAnchor>
  <xdr:twoCellAnchor editAs="oneCell">
    <xdr:from>
      <xdr:col>0</xdr:col>
      <xdr:colOff>159599</xdr:colOff>
      <xdr:row>151</xdr:row>
      <xdr:rowOff>24391</xdr:rowOff>
    </xdr:from>
    <xdr:to>
      <xdr:col>8</xdr:col>
      <xdr:colOff>2045552</xdr:colOff>
      <xdr:row>179</xdr:row>
      <xdr:rowOff>185855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159599" y="32076016"/>
          <a:ext cx="14039853" cy="6028863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17</xdr:row>
      <xdr:rowOff>19051</xdr:rowOff>
    </xdr:from>
    <xdr:to>
      <xdr:col>0</xdr:col>
      <xdr:colOff>2313540</xdr:colOff>
      <xdr:row>28</xdr:row>
      <xdr:rowOff>590551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09575" y="4600576"/>
          <a:ext cx="1903965" cy="2647950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352424</xdr:colOff>
      <xdr:row>17</xdr:row>
      <xdr:rowOff>66675</xdr:rowOff>
    </xdr:from>
    <xdr:to>
      <xdr:col>2</xdr:col>
      <xdr:colOff>800531</xdr:colOff>
      <xdr:row>28</xdr:row>
      <xdr:rowOff>552449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286124" y="4648200"/>
          <a:ext cx="1857807" cy="2562224"/>
        </a:xfrm>
        <a:prstGeom prst="rect">
          <a:avLst/>
        </a:prstGeom>
      </xdr:spPr>
    </xdr:pic>
    <xdr:clientData/>
  </xdr:twoCellAnchor>
  <xdr:twoCellAnchor editAs="oneCell">
    <xdr:from>
      <xdr:col>3</xdr:col>
      <xdr:colOff>895350</xdr:colOff>
      <xdr:row>17</xdr:row>
      <xdr:rowOff>57150</xdr:rowOff>
    </xdr:from>
    <xdr:to>
      <xdr:col>5</xdr:col>
      <xdr:colOff>533399</xdr:colOff>
      <xdr:row>28</xdr:row>
      <xdr:rowOff>559435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648450" y="4638675"/>
          <a:ext cx="2495549" cy="2578735"/>
        </a:xfrm>
        <a:prstGeom prst="rect">
          <a:avLst/>
        </a:prstGeom>
      </xdr:spPr>
    </xdr:pic>
    <xdr:clientData/>
  </xdr:twoCellAnchor>
  <xdr:twoCellAnchor editAs="oneCell">
    <xdr:from>
      <xdr:col>6</xdr:col>
      <xdr:colOff>857250</xdr:colOff>
      <xdr:row>17</xdr:row>
      <xdr:rowOff>57150</xdr:rowOff>
    </xdr:from>
    <xdr:to>
      <xdr:col>8</xdr:col>
      <xdr:colOff>1199780</xdr:colOff>
      <xdr:row>28</xdr:row>
      <xdr:rowOff>564189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896600" y="4638675"/>
          <a:ext cx="2457080" cy="2583489"/>
        </a:xfrm>
        <a:prstGeom prst="rect">
          <a:avLst/>
        </a:prstGeom>
      </xdr:spPr>
    </xdr:pic>
    <xdr:clientData/>
  </xdr:twoCellAnchor>
  <xdr:twoCellAnchor editAs="oneCell">
    <xdr:from>
      <xdr:col>5</xdr:col>
      <xdr:colOff>244398</xdr:colOff>
      <xdr:row>115</xdr:row>
      <xdr:rowOff>49277</xdr:rowOff>
    </xdr:from>
    <xdr:to>
      <xdr:col>8</xdr:col>
      <xdr:colOff>566735</xdr:colOff>
      <xdr:row>133</xdr:row>
      <xdr:rowOff>162623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854998" y="24557102"/>
          <a:ext cx="3865637" cy="3885245"/>
        </a:xfrm>
        <a:prstGeom prst="rect">
          <a:avLst/>
        </a:prstGeom>
      </xdr:spPr>
    </xdr:pic>
    <xdr:clientData/>
  </xdr:twoCellAnchor>
  <xdr:twoCellAnchor editAs="oneCell">
    <xdr:from>
      <xdr:col>0</xdr:col>
      <xdr:colOff>1767467</xdr:colOff>
      <xdr:row>115</xdr:row>
      <xdr:rowOff>74757</xdr:rowOff>
    </xdr:from>
    <xdr:to>
      <xdr:col>2</xdr:col>
      <xdr:colOff>1335090</xdr:colOff>
      <xdr:row>133</xdr:row>
      <xdr:rowOff>139391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767467" y="24582582"/>
          <a:ext cx="3911023" cy="3836533"/>
        </a:xfrm>
        <a:prstGeom prst="rect">
          <a:avLst/>
        </a:prstGeom>
      </xdr:spPr>
    </xdr:pic>
    <xdr:clientData/>
  </xdr:twoCellAnchor>
  <xdr:twoCellAnchor>
    <xdr:from>
      <xdr:col>0</xdr:col>
      <xdr:colOff>1893384</xdr:colOff>
      <xdr:row>136</xdr:row>
      <xdr:rowOff>41585</xdr:rowOff>
    </xdr:from>
    <xdr:to>
      <xdr:col>2</xdr:col>
      <xdr:colOff>1090545</xdr:colOff>
      <xdr:row>150</xdr:row>
      <xdr:rowOff>139390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893384" y="28949960"/>
          <a:ext cx="3540561" cy="3031505"/>
        </a:xfrm>
        <a:prstGeom prst="rect">
          <a:avLst/>
        </a:prstGeom>
      </xdr:spPr>
    </xdr:pic>
    <xdr:clientData/>
  </xdr:twoCellAnchor>
  <xdr:twoCellAnchor>
    <xdr:from>
      <xdr:col>5</xdr:col>
      <xdr:colOff>439040</xdr:colOff>
      <xdr:row>136</xdr:row>
      <xdr:rowOff>34846</xdr:rowOff>
    </xdr:from>
    <xdr:to>
      <xdr:col>8</xdr:col>
      <xdr:colOff>406554</xdr:colOff>
      <xdr:row>150</xdr:row>
      <xdr:rowOff>163080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 flipH="1">
          <a:off x="9049640" y="28943221"/>
          <a:ext cx="3510814" cy="3061934"/>
        </a:xfrm>
        <a:prstGeom prst="rect">
          <a:avLst/>
        </a:prstGeom>
      </xdr:spPr>
    </xdr:pic>
    <xdr:clientData/>
  </xdr:twoCellAnchor>
  <xdr:twoCellAnchor editAs="oneCell">
    <xdr:from>
      <xdr:col>6</xdr:col>
      <xdr:colOff>1033809</xdr:colOff>
      <xdr:row>0</xdr:row>
      <xdr:rowOff>15798</xdr:rowOff>
    </xdr:from>
    <xdr:to>
      <xdr:col>8</xdr:col>
      <xdr:colOff>278779</xdr:colOff>
      <xdr:row>5</xdr:row>
      <xdr:rowOff>207094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1069907" y="15798"/>
          <a:ext cx="1359055" cy="123672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161925</xdr:colOff>
      <xdr:row>2</xdr:row>
      <xdr:rowOff>47625</xdr:rowOff>
    </xdr:from>
    <xdr:ext cx="1887611" cy="457200"/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61925" y="466725"/>
          <a:ext cx="1887611" cy="457200"/>
        </a:xfrm>
        <a:prstGeom prst="rect">
          <a:avLst/>
        </a:prstGeom>
      </xdr:spPr>
    </xdr:pic>
    <xdr:clientData/>
  </xdr:oneCellAnchor>
  <xdr:oneCellAnchor>
    <xdr:from>
      <xdr:col>9</xdr:col>
      <xdr:colOff>990600</xdr:colOff>
      <xdr:row>0</xdr:row>
      <xdr:rowOff>28575</xdr:rowOff>
    </xdr:from>
    <xdr:ext cx="1559401" cy="1200150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44125" y="28575"/>
          <a:ext cx="1559401" cy="1200150"/>
        </a:xfrm>
        <a:prstGeom prst="rect">
          <a:avLst/>
        </a:prstGeom>
      </xdr:spPr>
    </xdr:pic>
    <xdr:clientData/>
  </xdr:oneCellAnchor>
  <xdr:oneCellAnchor>
    <xdr:from>
      <xdr:col>5</xdr:col>
      <xdr:colOff>838200</xdr:colOff>
      <xdr:row>0</xdr:row>
      <xdr:rowOff>66674</xdr:rowOff>
    </xdr:from>
    <xdr:ext cx="1666876" cy="1169557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838950" y="66674"/>
          <a:ext cx="1666876" cy="1169557"/>
        </a:xfrm>
        <a:prstGeom prst="rect">
          <a:avLst/>
        </a:prstGeom>
      </xdr:spPr>
    </xdr:pic>
    <xdr:clientData/>
  </xdr:oneCellAnchor>
  <xdr:twoCellAnchor editAs="oneCell">
    <xdr:from>
      <xdr:col>3</xdr:col>
      <xdr:colOff>952500</xdr:colOff>
      <xdr:row>76</xdr:row>
      <xdr:rowOff>66675</xdr:rowOff>
    </xdr:from>
    <xdr:to>
      <xdr:col>5</xdr:col>
      <xdr:colOff>1505982</xdr:colOff>
      <xdr:row>86</xdr:row>
      <xdr:rowOff>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24350" y="16821150"/>
          <a:ext cx="3182382" cy="3086100"/>
        </a:xfrm>
        <a:prstGeom prst="rect">
          <a:avLst/>
        </a:prstGeom>
      </xdr:spPr>
    </xdr:pic>
    <xdr:clientData/>
  </xdr:twoCellAnchor>
  <xdr:twoCellAnchor editAs="oneCell">
    <xdr:from>
      <xdr:col>3</xdr:col>
      <xdr:colOff>219075</xdr:colOff>
      <xdr:row>47</xdr:row>
      <xdr:rowOff>19049</xdr:rowOff>
    </xdr:from>
    <xdr:to>
      <xdr:col>4</xdr:col>
      <xdr:colOff>370431</xdr:colOff>
      <xdr:row>57</xdr:row>
      <xdr:rowOff>1000124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0925" y="10248899"/>
          <a:ext cx="1303881" cy="2809875"/>
        </a:xfrm>
        <a:prstGeom prst="rect">
          <a:avLst/>
        </a:prstGeom>
      </xdr:spPr>
    </xdr:pic>
    <xdr:clientData/>
  </xdr:twoCellAnchor>
  <xdr:twoCellAnchor editAs="oneCell">
    <xdr:from>
      <xdr:col>4</xdr:col>
      <xdr:colOff>581025</xdr:colOff>
      <xdr:row>48</xdr:row>
      <xdr:rowOff>28576</xdr:rowOff>
    </xdr:from>
    <xdr:to>
      <xdr:col>5</xdr:col>
      <xdr:colOff>464203</xdr:colOff>
      <xdr:row>57</xdr:row>
      <xdr:rowOff>933450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05400" y="10325101"/>
          <a:ext cx="1359553" cy="2666999"/>
        </a:xfrm>
        <a:prstGeom prst="rect">
          <a:avLst/>
        </a:prstGeom>
      </xdr:spPr>
    </xdr:pic>
    <xdr:clientData/>
  </xdr:twoCellAnchor>
  <xdr:twoCellAnchor editAs="oneCell">
    <xdr:from>
      <xdr:col>5</xdr:col>
      <xdr:colOff>657226</xdr:colOff>
      <xdr:row>48</xdr:row>
      <xdr:rowOff>76200</xdr:rowOff>
    </xdr:from>
    <xdr:to>
      <xdr:col>6</xdr:col>
      <xdr:colOff>265337</xdr:colOff>
      <xdr:row>57</xdr:row>
      <xdr:rowOff>952500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57976" y="10372725"/>
          <a:ext cx="1236886" cy="263842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18</xdr:row>
      <xdr:rowOff>123824</xdr:rowOff>
    </xdr:from>
    <xdr:to>
      <xdr:col>4</xdr:col>
      <xdr:colOff>1419226</xdr:colOff>
      <xdr:row>27</xdr:row>
      <xdr:rowOff>361575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1" y="3867149"/>
          <a:ext cx="5867400" cy="2123701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</xdr:colOff>
      <xdr:row>18</xdr:row>
      <xdr:rowOff>9526</xdr:rowOff>
    </xdr:from>
    <xdr:to>
      <xdr:col>10</xdr:col>
      <xdr:colOff>1106255</xdr:colOff>
      <xdr:row>27</xdr:row>
      <xdr:rowOff>352426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76950" y="3752851"/>
          <a:ext cx="5487755" cy="2228850"/>
        </a:xfrm>
        <a:prstGeom prst="rect">
          <a:avLst/>
        </a:prstGeom>
      </xdr:spPr>
    </xdr:pic>
    <xdr:clientData/>
  </xdr:twoCellAnchor>
  <xdr:twoCellAnchor editAs="oneCell">
    <xdr:from>
      <xdr:col>8</xdr:col>
      <xdr:colOff>219075</xdr:colOff>
      <xdr:row>0</xdr:row>
      <xdr:rowOff>19050</xdr:rowOff>
    </xdr:from>
    <xdr:to>
      <xdr:col>9</xdr:col>
      <xdr:colOff>816793</xdr:colOff>
      <xdr:row>5</xdr:row>
      <xdr:rowOff>209417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610600" y="19050"/>
          <a:ext cx="1359718" cy="1238117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161925</xdr:colOff>
      <xdr:row>1</xdr:row>
      <xdr:rowOff>123825</xdr:rowOff>
    </xdr:from>
    <xdr:ext cx="1887611" cy="457200"/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61925" y="333375"/>
          <a:ext cx="1887611" cy="457200"/>
        </a:xfrm>
        <a:prstGeom prst="rect">
          <a:avLst/>
        </a:prstGeom>
      </xdr:spPr>
    </xdr:pic>
    <xdr:clientData/>
  </xdr:oneCellAnchor>
  <xdr:oneCellAnchor>
    <xdr:from>
      <xdr:col>7</xdr:col>
      <xdr:colOff>57151</xdr:colOff>
      <xdr:row>0</xdr:row>
      <xdr:rowOff>28575</xdr:rowOff>
    </xdr:from>
    <xdr:ext cx="1126234" cy="866775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48701" y="28575"/>
          <a:ext cx="1126234" cy="866775"/>
        </a:xfrm>
        <a:prstGeom prst="rect">
          <a:avLst/>
        </a:prstGeom>
      </xdr:spPr>
    </xdr:pic>
    <xdr:clientData/>
  </xdr:oneCellAnchor>
  <xdr:oneCellAnchor>
    <xdr:from>
      <xdr:col>5</xdr:col>
      <xdr:colOff>638175</xdr:colOff>
      <xdr:row>0</xdr:row>
      <xdr:rowOff>57151</xdr:rowOff>
    </xdr:from>
    <xdr:ext cx="1161614" cy="815042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48425" y="57151"/>
          <a:ext cx="1161614" cy="815042"/>
        </a:xfrm>
        <a:prstGeom prst="rect">
          <a:avLst/>
        </a:prstGeom>
      </xdr:spPr>
    </xdr:pic>
    <xdr:clientData/>
  </xdr:oneCellAnchor>
  <xdr:twoCellAnchor editAs="oneCell">
    <xdr:from>
      <xdr:col>0</xdr:col>
      <xdr:colOff>638175</xdr:colOff>
      <xdr:row>17</xdr:row>
      <xdr:rowOff>38099</xdr:rowOff>
    </xdr:from>
    <xdr:to>
      <xdr:col>4</xdr:col>
      <xdr:colOff>365528</xdr:colOff>
      <xdr:row>23</xdr:row>
      <xdr:rowOff>187434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175" y="3476624"/>
          <a:ext cx="4385078" cy="140663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476250</xdr:colOff>
      <xdr:row>17</xdr:row>
      <xdr:rowOff>0</xdr:rowOff>
    </xdr:from>
    <xdr:to>
      <xdr:col>7</xdr:col>
      <xdr:colOff>916843</xdr:colOff>
      <xdr:row>23</xdr:row>
      <xdr:rowOff>165318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33975" y="3438525"/>
          <a:ext cx="4374418" cy="1422618"/>
        </a:xfrm>
        <a:prstGeom prst="rect">
          <a:avLst/>
        </a:prstGeom>
      </xdr:spPr>
    </xdr:pic>
    <xdr:clientData/>
  </xdr:twoCellAnchor>
  <xdr:twoCellAnchor editAs="oneCell">
    <xdr:from>
      <xdr:col>0</xdr:col>
      <xdr:colOff>676274</xdr:colOff>
      <xdr:row>24</xdr:row>
      <xdr:rowOff>28575</xdr:rowOff>
    </xdr:from>
    <xdr:to>
      <xdr:col>4</xdr:col>
      <xdr:colOff>387642</xdr:colOff>
      <xdr:row>29</xdr:row>
      <xdr:rowOff>371475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6274" y="4933950"/>
          <a:ext cx="4369093" cy="139065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29</xdr:row>
      <xdr:rowOff>438151</xdr:rowOff>
    </xdr:from>
    <xdr:to>
      <xdr:col>3</xdr:col>
      <xdr:colOff>774644</xdr:colOff>
      <xdr:row>29</xdr:row>
      <xdr:rowOff>1819063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" y="6391276"/>
          <a:ext cx="4241744" cy="1380912"/>
        </a:xfrm>
        <a:prstGeom prst="rect">
          <a:avLst/>
        </a:prstGeom>
      </xdr:spPr>
    </xdr:pic>
    <xdr:clientData/>
  </xdr:twoCellAnchor>
  <xdr:twoCellAnchor editAs="oneCell">
    <xdr:from>
      <xdr:col>4</xdr:col>
      <xdr:colOff>514350</xdr:colOff>
      <xdr:row>24</xdr:row>
      <xdr:rowOff>8857</xdr:rowOff>
    </xdr:from>
    <xdr:to>
      <xdr:col>7</xdr:col>
      <xdr:colOff>895350</xdr:colOff>
      <xdr:row>29</xdr:row>
      <xdr:rowOff>390526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8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2075" y="4914232"/>
          <a:ext cx="4314825" cy="1429419"/>
        </a:xfrm>
        <a:prstGeom prst="rect">
          <a:avLst/>
        </a:prstGeom>
      </xdr:spPr>
    </xdr:pic>
    <xdr:clientData/>
  </xdr:twoCellAnchor>
  <xdr:twoCellAnchor editAs="oneCell">
    <xdr:from>
      <xdr:col>3</xdr:col>
      <xdr:colOff>1019174</xdr:colOff>
      <xdr:row>29</xdr:row>
      <xdr:rowOff>485200</xdr:rowOff>
    </xdr:from>
    <xdr:to>
      <xdr:col>7</xdr:col>
      <xdr:colOff>104775</xdr:colOff>
      <xdr:row>29</xdr:row>
      <xdr:rowOff>1833297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24374" y="6438325"/>
          <a:ext cx="4171951" cy="1348097"/>
        </a:xfrm>
        <a:prstGeom prst="rect">
          <a:avLst/>
        </a:prstGeom>
      </xdr:spPr>
    </xdr:pic>
    <xdr:clientData/>
  </xdr:twoCellAnchor>
  <xdr:twoCellAnchor editAs="oneCell">
    <xdr:from>
      <xdr:col>7</xdr:col>
      <xdr:colOff>228600</xdr:colOff>
      <xdr:row>29</xdr:row>
      <xdr:rowOff>533400</xdr:rowOff>
    </xdr:from>
    <xdr:to>
      <xdr:col>8</xdr:col>
      <xdr:colOff>36081</xdr:colOff>
      <xdr:row>29</xdr:row>
      <xdr:rowOff>1809537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20150" y="6486525"/>
          <a:ext cx="1112406" cy="1276137"/>
        </a:xfrm>
        <a:prstGeom prst="rect">
          <a:avLst/>
        </a:prstGeom>
      </xdr:spPr>
    </xdr:pic>
    <xdr:clientData/>
  </xdr:twoCellAnchor>
  <xdr:twoCellAnchor editAs="oneCell">
    <xdr:from>
      <xdr:col>2</xdr:col>
      <xdr:colOff>419100</xdr:colOff>
      <xdr:row>29</xdr:row>
      <xdr:rowOff>1876425</xdr:rowOff>
    </xdr:from>
    <xdr:to>
      <xdr:col>5</xdr:col>
      <xdr:colOff>1133475</xdr:colOff>
      <xdr:row>29</xdr:row>
      <xdr:rowOff>2678440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47925" y="7829550"/>
          <a:ext cx="4495800" cy="802015"/>
        </a:xfrm>
        <a:prstGeom prst="rect">
          <a:avLst/>
        </a:prstGeom>
      </xdr:spPr>
    </xdr:pic>
    <xdr:clientData/>
  </xdr:twoCellAnchor>
  <xdr:twoCellAnchor editAs="oneCell">
    <xdr:from>
      <xdr:col>6</xdr:col>
      <xdr:colOff>390526</xdr:colOff>
      <xdr:row>0</xdr:row>
      <xdr:rowOff>19050</xdr:rowOff>
    </xdr:from>
    <xdr:to>
      <xdr:col>7</xdr:col>
      <xdr:colOff>58427</xdr:colOff>
      <xdr:row>4</xdr:row>
      <xdr:rowOff>66675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677151" y="19050"/>
          <a:ext cx="972826" cy="88582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200025</xdr:colOff>
      <xdr:row>1</xdr:row>
      <xdr:rowOff>28575</xdr:rowOff>
    </xdr:from>
    <xdr:ext cx="1724025" cy="417578"/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00025" y="238125"/>
          <a:ext cx="1724025" cy="417578"/>
        </a:xfrm>
        <a:prstGeom prst="rect">
          <a:avLst/>
        </a:prstGeom>
      </xdr:spPr>
    </xdr:pic>
    <xdr:clientData/>
  </xdr:oneCellAnchor>
  <xdr:oneCellAnchor>
    <xdr:from>
      <xdr:col>7</xdr:col>
      <xdr:colOff>28575</xdr:colOff>
      <xdr:row>0</xdr:row>
      <xdr:rowOff>37663</xdr:rowOff>
    </xdr:from>
    <xdr:ext cx="1114425" cy="857687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48800" y="37663"/>
          <a:ext cx="1114425" cy="857687"/>
        </a:xfrm>
        <a:prstGeom prst="rect">
          <a:avLst/>
        </a:prstGeom>
      </xdr:spPr>
    </xdr:pic>
    <xdr:clientData/>
  </xdr:oneCellAnchor>
  <xdr:oneCellAnchor>
    <xdr:from>
      <xdr:col>5</xdr:col>
      <xdr:colOff>885824</xdr:colOff>
      <xdr:row>0</xdr:row>
      <xdr:rowOff>28575</xdr:rowOff>
    </xdr:from>
    <xdr:ext cx="1235347" cy="866775"/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49" y="28575"/>
          <a:ext cx="1235347" cy="866775"/>
        </a:xfrm>
        <a:prstGeom prst="rect">
          <a:avLst/>
        </a:prstGeom>
      </xdr:spPr>
    </xdr:pic>
    <xdr:clientData/>
  </xdr:oneCellAnchor>
  <xdr:twoCellAnchor editAs="oneCell">
    <xdr:from>
      <xdr:col>0</xdr:col>
      <xdr:colOff>704850</xdr:colOff>
      <xdr:row>24</xdr:row>
      <xdr:rowOff>180975</xdr:rowOff>
    </xdr:from>
    <xdr:to>
      <xdr:col>4</xdr:col>
      <xdr:colOff>1190264</xdr:colOff>
      <xdr:row>26</xdr:row>
      <xdr:rowOff>1571625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850" y="4895850"/>
          <a:ext cx="5381264" cy="180975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15</xdr:row>
      <xdr:rowOff>57150</xdr:rowOff>
    </xdr:from>
    <xdr:to>
      <xdr:col>4</xdr:col>
      <xdr:colOff>218454</xdr:colOff>
      <xdr:row>25</xdr:row>
      <xdr:rowOff>9302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2875" y="3152775"/>
          <a:ext cx="4971429" cy="1780952"/>
        </a:xfrm>
        <a:prstGeom prst="rect">
          <a:avLst/>
        </a:prstGeom>
      </xdr:spPr>
    </xdr:pic>
    <xdr:clientData/>
  </xdr:twoCellAnchor>
  <xdr:twoCellAnchor editAs="oneCell">
    <xdr:from>
      <xdr:col>4</xdr:col>
      <xdr:colOff>409576</xdr:colOff>
      <xdr:row>15</xdr:row>
      <xdr:rowOff>8337</xdr:rowOff>
    </xdr:from>
    <xdr:to>
      <xdr:col>7</xdr:col>
      <xdr:colOff>933451</xdr:colOff>
      <xdr:row>25</xdr:row>
      <xdr:rowOff>9296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5426" y="3103962"/>
          <a:ext cx="5048250" cy="1829759"/>
        </a:xfrm>
        <a:prstGeom prst="rect">
          <a:avLst/>
        </a:prstGeom>
      </xdr:spPr>
    </xdr:pic>
    <xdr:clientData/>
  </xdr:twoCellAnchor>
  <xdr:twoCellAnchor editAs="oneCell">
    <xdr:from>
      <xdr:col>5</xdr:col>
      <xdr:colOff>866776</xdr:colOff>
      <xdr:row>26</xdr:row>
      <xdr:rowOff>247651</xdr:rowOff>
    </xdr:from>
    <xdr:to>
      <xdr:col>7</xdr:col>
      <xdr:colOff>76200</xdr:colOff>
      <xdr:row>26</xdr:row>
      <xdr:rowOff>1122235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1" y="5381626"/>
          <a:ext cx="2409824" cy="874584"/>
        </a:xfrm>
        <a:prstGeom prst="rect">
          <a:avLst/>
        </a:prstGeom>
      </xdr:spPr>
    </xdr:pic>
    <xdr:clientData/>
  </xdr:twoCellAnchor>
  <xdr:twoCellAnchor editAs="oneCell">
    <xdr:from>
      <xdr:col>6</xdr:col>
      <xdr:colOff>180975</xdr:colOff>
      <xdr:row>0</xdr:row>
      <xdr:rowOff>1</xdr:rowOff>
    </xdr:from>
    <xdr:to>
      <xdr:col>6</xdr:col>
      <xdr:colOff>1174720</xdr:colOff>
      <xdr:row>3</xdr:row>
      <xdr:rowOff>276225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410575" y="1"/>
          <a:ext cx="993745" cy="904874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133350</xdr:colOff>
      <xdr:row>0</xdr:row>
      <xdr:rowOff>390525</xdr:rowOff>
    </xdr:from>
    <xdr:to>
      <xdr:col>2</xdr:col>
      <xdr:colOff>436410</xdr:colOff>
      <xdr:row>0</xdr:row>
      <xdr:rowOff>895349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33350" y="390525"/>
          <a:ext cx="2084235" cy="504824"/>
        </a:xfrm>
        <a:prstGeom prst="rect">
          <a:avLst/>
        </a:prstGeom>
      </xdr:spPr>
    </xdr:pic>
    <xdr:clientData/>
  </xdr:twoCellAnchor>
  <xdr:twoCellAnchor editAs="oneCell">
    <xdr:from>
      <xdr:col>9</xdr:col>
      <xdr:colOff>180975</xdr:colOff>
      <xdr:row>0</xdr:row>
      <xdr:rowOff>63471</xdr:rowOff>
    </xdr:from>
    <xdr:to>
      <xdr:col>10</xdr:col>
      <xdr:colOff>838200</xdr:colOff>
      <xdr:row>0</xdr:row>
      <xdr:rowOff>1114298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10550" y="63471"/>
          <a:ext cx="1581150" cy="1050827"/>
        </a:xfrm>
        <a:prstGeom prst="rect">
          <a:avLst/>
        </a:prstGeom>
      </xdr:spPr>
    </xdr:pic>
    <xdr:clientData/>
  </xdr:twoCellAnchor>
  <xdr:twoCellAnchor editAs="oneCell">
    <xdr:from>
      <xdr:col>12</xdr:col>
      <xdr:colOff>381001</xdr:colOff>
      <xdr:row>0</xdr:row>
      <xdr:rowOff>19051</xdr:rowOff>
    </xdr:from>
    <xdr:to>
      <xdr:col>13</xdr:col>
      <xdr:colOff>763733</xdr:colOff>
      <xdr:row>0</xdr:row>
      <xdr:rowOff>1123951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34726" y="19051"/>
          <a:ext cx="1449532" cy="1104900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219074</xdr:colOff>
      <xdr:row>4</xdr:row>
      <xdr:rowOff>19047</xdr:rowOff>
    </xdr:from>
    <xdr:to>
      <xdr:col>0</xdr:col>
      <xdr:colOff>800239</xdr:colOff>
      <xdr:row>4</xdr:row>
      <xdr:rowOff>1232793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4" y="1333497"/>
          <a:ext cx="581165" cy="1213746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4</xdr:row>
      <xdr:rowOff>28572</xdr:rowOff>
    </xdr:from>
    <xdr:to>
      <xdr:col>1</xdr:col>
      <xdr:colOff>695464</xdr:colOff>
      <xdr:row>4</xdr:row>
      <xdr:rowOff>1238249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225" y="1343022"/>
          <a:ext cx="581164" cy="1209677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104775</xdr:colOff>
      <xdr:row>4</xdr:row>
      <xdr:rowOff>28573</xdr:rowOff>
    </xdr:from>
    <xdr:to>
      <xdr:col>2</xdr:col>
      <xdr:colOff>685939</xdr:colOff>
      <xdr:row>4</xdr:row>
      <xdr:rowOff>1247775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5950" y="1343023"/>
          <a:ext cx="581164" cy="1219202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104776</xdr:colOff>
      <xdr:row>4</xdr:row>
      <xdr:rowOff>28575</xdr:rowOff>
    </xdr:from>
    <xdr:to>
      <xdr:col>3</xdr:col>
      <xdr:colOff>676276</xdr:colOff>
      <xdr:row>4</xdr:row>
      <xdr:rowOff>1235075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8926" y="1343025"/>
          <a:ext cx="571500" cy="12065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4</xdr:row>
      <xdr:rowOff>28575</xdr:rowOff>
    </xdr:from>
    <xdr:to>
      <xdr:col>4</xdr:col>
      <xdr:colOff>687175</xdr:colOff>
      <xdr:row>4</xdr:row>
      <xdr:rowOff>1238250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9025" y="1828800"/>
          <a:ext cx="572875" cy="1209675"/>
        </a:xfrm>
        <a:prstGeom prst="rect">
          <a:avLst/>
        </a:prstGeom>
      </xdr:spPr>
    </xdr:pic>
    <xdr:clientData/>
  </xdr:twoCellAnchor>
  <xdr:twoCellAnchor editAs="oneCell">
    <xdr:from>
      <xdr:col>5</xdr:col>
      <xdr:colOff>114300</xdr:colOff>
      <xdr:row>4</xdr:row>
      <xdr:rowOff>28575</xdr:rowOff>
    </xdr:from>
    <xdr:to>
      <xdr:col>5</xdr:col>
      <xdr:colOff>695827</xdr:colOff>
      <xdr:row>4</xdr:row>
      <xdr:rowOff>1238250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62475" y="1343025"/>
          <a:ext cx="581527" cy="1209675"/>
        </a:xfrm>
        <a:prstGeom prst="rect">
          <a:avLst/>
        </a:prstGeom>
      </xdr:spPr>
    </xdr:pic>
    <xdr:clientData/>
  </xdr:twoCellAnchor>
  <xdr:twoCellAnchor editAs="oneCell">
    <xdr:from>
      <xdr:col>6</xdr:col>
      <xdr:colOff>152400</xdr:colOff>
      <xdr:row>4</xdr:row>
      <xdr:rowOff>28575</xdr:rowOff>
    </xdr:from>
    <xdr:to>
      <xdr:col>7</xdr:col>
      <xdr:colOff>628650</xdr:colOff>
      <xdr:row>4</xdr:row>
      <xdr:rowOff>1238250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29250" y="1343025"/>
          <a:ext cx="1390650" cy="1209675"/>
        </a:xfrm>
        <a:prstGeom prst="rect">
          <a:avLst/>
        </a:prstGeom>
      </xdr:spPr>
    </xdr:pic>
    <xdr:clientData/>
  </xdr:twoCellAnchor>
  <xdr:twoCellAnchor editAs="oneCell">
    <xdr:from>
      <xdr:col>8</xdr:col>
      <xdr:colOff>104776</xdr:colOff>
      <xdr:row>4</xdr:row>
      <xdr:rowOff>38101</xdr:rowOff>
    </xdr:from>
    <xdr:to>
      <xdr:col>8</xdr:col>
      <xdr:colOff>685800</xdr:colOff>
      <xdr:row>4</xdr:row>
      <xdr:rowOff>1251851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A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9951" y="1352551"/>
          <a:ext cx="581024" cy="1213750"/>
        </a:xfrm>
        <a:prstGeom prst="rect">
          <a:avLst/>
        </a:prstGeom>
      </xdr:spPr>
    </xdr:pic>
    <xdr:clientData/>
  </xdr:twoCellAnchor>
  <xdr:twoCellAnchor editAs="oneCell">
    <xdr:from>
      <xdr:col>9</xdr:col>
      <xdr:colOff>114301</xdr:colOff>
      <xdr:row>4</xdr:row>
      <xdr:rowOff>38100</xdr:rowOff>
    </xdr:from>
    <xdr:to>
      <xdr:col>9</xdr:col>
      <xdr:colOff>685405</xdr:colOff>
      <xdr:row>4</xdr:row>
      <xdr:rowOff>1228725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A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43876" y="1352550"/>
          <a:ext cx="571104" cy="1190625"/>
        </a:xfrm>
        <a:prstGeom prst="rect">
          <a:avLst/>
        </a:prstGeom>
      </xdr:spPr>
    </xdr:pic>
    <xdr:clientData/>
  </xdr:twoCellAnchor>
  <xdr:twoCellAnchor editAs="oneCell">
    <xdr:from>
      <xdr:col>10</xdr:col>
      <xdr:colOff>219076</xdr:colOff>
      <xdr:row>4</xdr:row>
      <xdr:rowOff>66675</xdr:rowOff>
    </xdr:from>
    <xdr:to>
      <xdr:col>11</xdr:col>
      <xdr:colOff>647141</xdr:colOff>
      <xdr:row>5</xdr:row>
      <xdr:rowOff>9525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72576" y="1981200"/>
          <a:ext cx="1351990" cy="1209675"/>
        </a:xfrm>
        <a:prstGeom prst="rect">
          <a:avLst/>
        </a:prstGeom>
      </xdr:spPr>
    </xdr:pic>
    <xdr:clientData/>
  </xdr:twoCellAnchor>
  <xdr:twoCellAnchor editAs="oneCell">
    <xdr:from>
      <xdr:col>12</xdr:col>
      <xdr:colOff>171451</xdr:colOff>
      <xdr:row>4</xdr:row>
      <xdr:rowOff>19050</xdr:rowOff>
    </xdr:from>
    <xdr:to>
      <xdr:col>12</xdr:col>
      <xdr:colOff>754250</xdr:colOff>
      <xdr:row>4</xdr:row>
      <xdr:rowOff>1228725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A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25176" y="1933575"/>
          <a:ext cx="582799" cy="1209675"/>
        </a:xfrm>
        <a:prstGeom prst="rect">
          <a:avLst/>
        </a:prstGeom>
      </xdr:spPr>
    </xdr:pic>
    <xdr:clientData/>
  </xdr:twoCellAnchor>
  <xdr:twoCellAnchor editAs="oneCell">
    <xdr:from>
      <xdr:col>13</xdr:col>
      <xdr:colOff>85725</xdr:colOff>
      <xdr:row>4</xdr:row>
      <xdr:rowOff>28575</xdr:rowOff>
    </xdr:from>
    <xdr:to>
      <xdr:col>13</xdr:col>
      <xdr:colOff>666750</xdr:colOff>
      <xdr:row>4</xdr:row>
      <xdr:rowOff>1232127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A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01475" y="1343025"/>
          <a:ext cx="581025" cy="1203552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6</xdr:row>
      <xdr:rowOff>28575</xdr:rowOff>
    </xdr:from>
    <xdr:to>
      <xdr:col>1</xdr:col>
      <xdr:colOff>666750</xdr:colOff>
      <xdr:row>6</xdr:row>
      <xdr:rowOff>1219200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A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2800350"/>
          <a:ext cx="1371600" cy="1190625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104775</xdr:colOff>
      <xdr:row>6</xdr:row>
      <xdr:rowOff>38101</xdr:rowOff>
    </xdr:from>
    <xdr:to>
      <xdr:col>2</xdr:col>
      <xdr:colOff>685800</xdr:colOff>
      <xdr:row>6</xdr:row>
      <xdr:rowOff>1246341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A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5950" y="2809876"/>
          <a:ext cx="581025" cy="120824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</xdr:row>
      <xdr:rowOff>38100</xdr:rowOff>
    </xdr:from>
    <xdr:to>
      <xdr:col>4</xdr:col>
      <xdr:colOff>696482</xdr:colOff>
      <xdr:row>6</xdr:row>
      <xdr:rowOff>1228725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2809875"/>
          <a:ext cx="1334657" cy="1190625"/>
        </a:xfrm>
        <a:prstGeom prst="rect">
          <a:avLst/>
        </a:prstGeom>
      </xdr:spPr>
    </xdr:pic>
    <xdr:clientData/>
  </xdr:twoCellAnchor>
  <xdr:twoCellAnchor editAs="oneCell">
    <xdr:from>
      <xdr:col>5</xdr:col>
      <xdr:colOff>104775</xdr:colOff>
      <xdr:row>6</xdr:row>
      <xdr:rowOff>38100</xdr:rowOff>
    </xdr:from>
    <xdr:to>
      <xdr:col>5</xdr:col>
      <xdr:colOff>680448</xdr:colOff>
      <xdr:row>6</xdr:row>
      <xdr:rowOff>1238250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A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52950" y="2809875"/>
          <a:ext cx="575673" cy="1200150"/>
        </a:xfrm>
        <a:prstGeom prst="rect">
          <a:avLst/>
        </a:prstGeom>
      </xdr:spPr>
    </xdr:pic>
    <xdr:clientData/>
  </xdr:twoCellAnchor>
  <xdr:twoCellAnchor editAs="oneCell">
    <xdr:from>
      <xdr:col>6</xdr:col>
      <xdr:colOff>161925</xdr:colOff>
      <xdr:row>6</xdr:row>
      <xdr:rowOff>38101</xdr:rowOff>
    </xdr:from>
    <xdr:to>
      <xdr:col>6</xdr:col>
      <xdr:colOff>727114</xdr:colOff>
      <xdr:row>6</xdr:row>
      <xdr:rowOff>1219201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A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38775" y="2809876"/>
          <a:ext cx="565189" cy="1181100"/>
        </a:xfrm>
        <a:prstGeom prst="rect">
          <a:avLst/>
        </a:prstGeom>
      </xdr:spPr>
    </xdr:pic>
    <xdr:clientData/>
  </xdr:twoCellAnchor>
  <xdr:twoCellAnchor editAs="oneCell">
    <xdr:from>
      <xdr:col>7</xdr:col>
      <xdr:colOff>95251</xdr:colOff>
      <xdr:row>6</xdr:row>
      <xdr:rowOff>38100</xdr:rowOff>
    </xdr:from>
    <xdr:to>
      <xdr:col>7</xdr:col>
      <xdr:colOff>669661</xdr:colOff>
      <xdr:row>6</xdr:row>
      <xdr:rowOff>1238250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A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86501" y="2809875"/>
          <a:ext cx="574410" cy="1200150"/>
        </a:xfrm>
        <a:prstGeom prst="rect">
          <a:avLst/>
        </a:prstGeom>
      </xdr:spPr>
    </xdr:pic>
    <xdr:clientData/>
  </xdr:twoCellAnchor>
  <xdr:twoCellAnchor editAs="oneCell">
    <xdr:from>
      <xdr:col>8</xdr:col>
      <xdr:colOff>95251</xdr:colOff>
      <xdr:row>6</xdr:row>
      <xdr:rowOff>38100</xdr:rowOff>
    </xdr:from>
    <xdr:to>
      <xdr:col>8</xdr:col>
      <xdr:colOff>674737</xdr:colOff>
      <xdr:row>6</xdr:row>
      <xdr:rowOff>1228725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A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6" y="2809875"/>
          <a:ext cx="579486" cy="1190625"/>
        </a:xfrm>
        <a:prstGeom prst="rect">
          <a:avLst/>
        </a:prstGeom>
      </xdr:spPr>
    </xdr:pic>
    <xdr:clientData/>
  </xdr:twoCellAnchor>
  <xdr:twoCellAnchor editAs="oneCell">
    <xdr:from>
      <xdr:col>9</xdr:col>
      <xdr:colOff>104775</xdr:colOff>
      <xdr:row>6</xdr:row>
      <xdr:rowOff>38101</xdr:rowOff>
    </xdr:from>
    <xdr:to>
      <xdr:col>9</xdr:col>
      <xdr:colOff>666750</xdr:colOff>
      <xdr:row>6</xdr:row>
      <xdr:rowOff>1211637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A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34350" y="2809876"/>
          <a:ext cx="561975" cy="1173536"/>
        </a:xfrm>
        <a:prstGeom prst="rect">
          <a:avLst/>
        </a:prstGeom>
      </xdr:spPr>
    </xdr:pic>
    <xdr:clientData/>
  </xdr:twoCellAnchor>
  <xdr:twoCellAnchor editAs="oneCell">
    <xdr:from>
      <xdr:col>10</xdr:col>
      <xdr:colOff>161926</xdr:colOff>
      <xdr:row>6</xdr:row>
      <xdr:rowOff>38100</xdr:rowOff>
    </xdr:from>
    <xdr:to>
      <xdr:col>10</xdr:col>
      <xdr:colOff>731983</xdr:colOff>
      <xdr:row>6</xdr:row>
      <xdr:rowOff>1228725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A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15426" y="2809875"/>
          <a:ext cx="570057" cy="1190625"/>
        </a:xfrm>
        <a:prstGeom prst="rect">
          <a:avLst/>
        </a:prstGeom>
      </xdr:spPr>
    </xdr:pic>
    <xdr:clientData/>
  </xdr:twoCellAnchor>
  <xdr:twoCellAnchor editAs="oneCell">
    <xdr:from>
      <xdr:col>11</xdr:col>
      <xdr:colOff>161924</xdr:colOff>
      <xdr:row>6</xdr:row>
      <xdr:rowOff>19049</xdr:rowOff>
    </xdr:from>
    <xdr:to>
      <xdr:col>12</xdr:col>
      <xdr:colOff>685799</xdr:colOff>
      <xdr:row>6</xdr:row>
      <xdr:rowOff>1240284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A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39349" y="2790824"/>
          <a:ext cx="1400175" cy="1221235"/>
        </a:xfrm>
        <a:prstGeom prst="rect">
          <a:avLst/>
        </a:prstGeom>
      </xdr:spPr>
    </xdr:pic>
    <xdr:clientData/>
  </xdr:twoCellAnchor>
  <xdr:twoCellAnchor editAs="oneCell">
    <xdr:from>
      <xdr:col>13</xdr:col>
      <xdr:colOff>123825</xdr:colOff>
      <xdr:row>6</xdr:row>
      <xdr:rowOff>38101</xdr:rowOff>
    </xdr:from>
    <xdr:to>
      <xdr:col>13</xdr:col>
      <xdr:colOff>703928</xdr:colOff>
      <xdr:row>6</xdr:row>
      <xdr:rowOff>1257301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A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39575" y="2809876"/>
          <a:ext cx="580103" cy="121920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171449</xdr:colOff>
      <xdr:row>8</xdr:row>
      <xdr:rowOff>38099</xdr:rowOff>
    </xdr:from>
    <xdr:to>
      <xdr:col>0</xdr:col>
      <xdr:colOff>771524</xdr:colOff>
      <xdr:row>8</xdr:row>
      <xdr:rowOff>1228724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A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49" y="4267199"/>
          <a:ext cx="600075" cy="1190625"/>
        </a:xfrm>
        <a:prstGeom prst="rect">
          <a:avLst/>
        </a:prstGeom>
      </xdr:spPr>
    </xdr:pic>
    <xdr:clientData/>
  </xdr:twoCellAnchor>
  <xdr:twoCellAnchor editAs="oneCell">
    <xdr:from>
      <xdr:col>1</xdr:col>
      <xdr:colOff>114299</xdr:colOff>
      <xdr:row>8</xdr:row>
      <xdr:rowOff>28575</xdr:rowOff>
    </xdr:from>
    <xdr:to>
      <xdr:col>2</xdr:col>
      <xdr:colOff>695325</xdr:colOff>
      <xdr:row>8</xdr:row>
      <xdr:rowOff>1235538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A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224" y="4257675"/>
          <a:ext cx="1438276" cy="1206963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8</xdr:row>
      <xdr:rowOff>28576</xdr:rowOff>
    </xdr:from>
    <xdr:to>
      <xdr:col>4</xdr:col>
      <xdr:colOff>685800</xdr:colOff>
      <xdr:row>8</xdr:row>
      <xdr:rowOff>1246866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A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7025" y="4257676"/>
          <a:ext cx="1333500" cy="1218290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123826</xdr:colOff>
      <xdr:row>8</xdr:row>
      <xdr:rowOff>38100</xdr:rowOff>
    </xdr:from>
    <xdr:to>
      <xdr:col>6</xdr:col>
      <xdr:colOff>657225</xdr:colOff>
      <xdr:row>8</xdr:row>
      <xdr:rowOff>1247775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A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2001" y="4267200"/>
          <a:ext cx="1362074" cy="1209675"/>
        </a:xfrm>
        <a:prstGeom prst="rect">
          <a:avLst/>
        </a:prstGeom>
      </xdr:spPr>
    </xdr:pic>
    <xdr:clientData/>
  </xdr:twoCellAnchor>
  <xdr:twoCellAnchor editAs="oneCell">
    <xdr:from>
      <xdr:col>7</xdr:col>
      <xdr:colOff>133350</xdr:colOff>
      <xdr:row>8</xdr:row>
      <xdr:rowOff>47626</xdr:rowOff>
    </xdr:from>
    <xdr:to>
      <xdr:col>8</xdr:col>
      <xdr:colOff>619125</xdr:colOff>
      <xdr:row>8</xdr:row>
      <xdr:rowOff>1247776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A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24600" y="4276726"/>
          <a:ext cx="1409700" cy="1200150"/>
        </a:xfrm>
        <a:prstGeom prst="rect">
          <a:avLst/>
        </a:prstGeom>
      </xdr:spPr>
    </xdr:pic>
    <xdr:clientData/>
  </xdr:twoCellAnchor>
  <xdr:twoCellAnchor editAs="oneCell">
    <xdr:from>
      <xdr:col>9</xdr:col>
      <xdr:colOff>65416</xdr:colOff>
      <xdr:row>8</xdr:row>
      <xdr:rowOff>57150</xdr:rowOff>
    </xdr:from>
    <xdr:to>
      <xdr:col>9</xdr:col>
      <xdr:colOff>638175</xdr:colOff>
      <xdr:row>8</xdr:row>
      <xdr:rowOff>1252044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A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4991" y="4286250"/>
          <a:ext cx="572759" cy="1194894"/>
        </a:xfrm>
        <a:prstGeom prst="rect">
          <a:avLst/>
        </a:prstGeom>
      </xdr:spPr>
    </xdr:pic>
    <xdr:clientData/>
  </xdr:twoCellAnchor>
  <xdr:twoCellAnchor editAs="oneCell">
    <xdr:from>
      <xdr:col>10</xdr:col>
      <xdr:colOff>123825</xdr:colOff>
      <xdr:row>8</xdr:row>
      <xdr:rowOff>47625</xdr:rowOff>
    </xdr:from>
    <xdr:to>
      <xdr:col>10</xdr:col>
      <xdr:colOff>701098</xdr:colOff>
      <xdr:row>8</xdr:row>
      <xdr:rowOff>1238250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A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77325" y="4276725"/>
          <a:ext cx="577273" cy="1190625"/>
        </a:xfrm>
        <a:prstGeom prst="rect">
          <a:avLst/>
        </a:prstGeom>
      </xdr:spPr>
    </xdr:pic>
    <xdr:clientData/>
  </xdr:twoCellAnchor>
  <xdr:twoCellAnchor editAs="oneCell">
    <xdr:from>
      <xdr:col>11</xdr:col>
      <xdr:colOff>161926</xdr:colOff>
      <xdr:row>8</xdr:row>
      <xdr:rowOff>38100</xdr:rowOff>
    </xdr:from>
    <xdr:to>
      <xdr:col>11</xdr:col>
      <xdr:colOff>734388</xdr:colOff>
      <xdr:row>8</xdr:row>
      <xdr:rowOff>1228725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A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39351" y="4267200"/>
          <a:ext cx="572462" cy="1190625"/>
        </a:xfrm>
        <a:prstGeom prst="rect">
          <a:avLst/>
        </a:prstGeom>
      </xdr:spPr>
    </xdr:pic>
    <xdr:clientData/>
  </xdr:twoCellAnchor>
  <xdr:twoCellAnchor editAs="oneCell">
    <xdr:from>
      <xdr:col>12</xdr:col>
      <xdr:colOff>190500</xdr:colOff>
      <xdr:row>8</xdr:row>
      <xdr:rowOff>38100</xdr:rowOff>
    </xdr:from>
    <xdr:to>
      <xdr:col>12</xdr:col>
      <xdr:colOff>773713</xdr:colOff>
      <xdr:row>8</xdr:row>
      <xdr:rowOff>1228725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A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44225" y="4267200"/>
          <a:ext cx="583213" cy="1190625"/>
        </a:xfrm>
        <a:prstGeom prst="rect">
          <a:avLst/>
        </a:prstGeom>
      </xdr:spPr>
    </xdr:pic>
    <xdr:clientData/>
  </xdr:twoCellAnchor>
  <xdr:twoCellAnchor editAs="oneCell">
    <xdr:from>
      <xdr:col>13</xdr:col>
      <xdr:colOff>104775</xdr:colOff>
      <xdr:row>8</xdr:row>
      <xdr:rowOff>28575</xdr:rowOff>
    </xdr:from>
    <xdr:to>
      <xdr:col>13</xdr:col>
      <xdr:colOff>690180</xdr:colOff>
      <xdr:row>8</xdr:row>
      <xdr:rowOff>1238250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A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20525" y="4257675"/>
          <a:ext cx="585405" cy="1209675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10</xdr:row>
      <xdr:rowOff>38101</xdr:rowOff>
    </xdr:from>
    <xdr:to>
      <xdr:col>0</xdr:col>
      <xdr:colOff>712899</xdr:colOff>
      <xdr:row>10</xdr:row>
      <xdr:rowOff>1238251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A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5724526"/>
          <a:ext cx="579549" cy="120015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10</xdr:row>
      <xdr:rowOff>28576</xdr:rowOff>
    </xdr:from>
    <xdr:to>
      <xdr:col>2</xdr:col>
      <xdr:colOff>714375</xdr:colOff>
      <xdr:row>10</xdr:row>
      <xdr:rowOff>1228725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A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225" y="5715001"/>
          <a:ext cx="1457325" cy="1200149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10</xdr:row>
      <xdr:rowOff>47625</xdr:rowOff>
    </xdr:from>
    <xdr:to>
      <xdr:col>3</xdr:col>
      <xdr:colOff>659875</xdr:colOff>
      <xdr:row>10</xdr:row>
      <xdr:rowOff>1209674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A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9400" y="5734050"/>
          <a:ext cx="564625" cy="1162049"/>
        </a:xfrm>
        <a:prstGeom prst="rect">
          <a:avLst/>
        </a:prstGeom>
      </xdr:spPr>
    </xdr:pic>
    <xdr:clientData/>
  </xdr:twoCellAnchor>
  <xdr:oneCellAnchor>
    <xdr:from>
      <xdr:col>4</xdr:col>
      <xdr:colOff>161926</xdr:colOff>
      <xdr:row>10</xdr:row>
      <xdr:rowOff>28575</xdr:rowOff>
    </xdr:from>
    <xdr:ext cx="581024" cy="1200150"/>
    <xdr:pic>
      <xdr:nvPicPr>
        <xdr:cNvPr id="42" name="Рисунок 6">
          <a:extLst>
            <a:ext uri="{FF2B5EF4-FFF2-40B4-BE49-F238E27FC236}">
              <a16:creationId xmlns:a16="http://schemas.microsoft.com/office/drawing/2014/main" id="{00000000-0008-0000-0A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76651" y="5715000"/>
          <a:ext cx="581024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104775</xdr:colOff>
      <xdr:row>10</xdr:row>
      <xdr:rowOff>38101</xdr:rowOff>
    </xdr:from>
    <xdr:to>
      <xdr:col>5</xdr:col>
      <xdr:colOff>676275</xdr:colOff>
      <xdr:row>10</xdr:row>
      <xdr:rowOff>1238251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A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52950" y="5724526"/>
          <a:ext cx="571500" cy="1200150"/>
        </a:xfrm>
        <a:prstGeom prst="rect">
          <a:avLst/>
        </a:prstGeom>
      </xdr:spPr>
    </xdr:pic>
    <xdr:clientData/>
  </xdr:twoCellAnchor>
  <xdr:twoCellAnchor editAs="oneCell">
    <xdr:from>
      <xdr:col>6</xdr:col>
      <xdr:colOff>133350</xdr:colOff>
      <xdr:row>10</xdr:row>
      <xdr:rowOff>28575</xdr:rowOff>
    </xdr:from>
    <xdr:to>
      <xdr:col>6</xdr:col>
      <xdr:colOff>723495</xdr:colOff>
      <xdr:row>10</xdr:row>
      <xdr:rowOff>1238250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A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10200" y="5715000"/>
          <a:ext cx="590145" cy="1209675"/>
        </a:xfrm>
        <a:prstGeom prst="rect">
          <a:avLst/>
        </a:prstGeom>
      </xdr:spPr>
    </xdr:pic>
    <xdr:clientData/>
  </xdr:twoCellAnchor>
  <xdr:twoCellAnchor editAs="oneCell">
    <xdr:from>
      <xdr:col>7</xdr:col>
      <xdr:colOff>76200</xdr:colOff>
      <xdr:row>10</xdr:row>
      <xdr:rowOff>19050</xdr:rowOff>
    </xdr:from>
    <xdr:to>
      <xdr:col>7</xdr:col>
      <xdr:colOff>660265</xdr:colOff>
      <xdr:row>10</xdr:row>
      <xdr:rowOff>1228725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A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67450" y="5705475"/>
          <a:ext cx="584065" cy="1209675"/>
        </a:xfrm>
        <a:prstGeom prst="rect">
          <a:avLst/>
        </a:prstGeom>
      </xdr:spPr>
    </xdr:pic>
    <xdr:clientData/>
  </xdr:twoCellAnchor>
  <xdr:twoCellAnchor editAs="oneCell">
    <xdr:from>
      <xdr:col>8</xdr:col>
      <xdr:colOff>95251</xdr:colOff>
      <xdr:row>10</xdr:row>
      <xdr:rowOff>19050</xdr:rowOff>
    </xdr:from>
    <xdr:to>
      <xdr:col>8</xdr:col>
      <xdr:colOff>685801</xdr:colOff>
      <xdr:row>10</xdr:row>
      <xdr:rowOff>1249985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A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6" y="5705475"/>
          <a:ext cx="590550" cy="1230935"/>
        </a:xfrm>
        <a:prstGeom prst="rect">
          <a:avLst/>
        </a:prstGeom>
      </xdr:spPr>
    </xdr:pic>
    <xdr:clientData/>
  </xdr:twoCellAnchor>
  <xdr:twoCellAnchor editAs="oneCell">
    <xdr:from>
      <xdr:col>9</xdr:col>
      <xdr:colOff>76201</xdr:colOff>
      <xdr:row>10</xdr:row>
      <xdr:rowOff>19050</xdr:rowOff>
    </xdr:from>
    <xdr:to>
      <xdr:col>9</xdr:col>
      <xdr:colOff>663499</xdr:colOff>
      <xdr:row>10</xdr:row>
      <xdr:rowOff>1238250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A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05776" y="5705475"/>
          <a:ext cx="587298" cy="1219200"/>
        </a:xfrm>
        <a:prstGeom prst="rect">
          <a:avLst/>
        </a:prstGeom>
      </xdr:spPr>
    </xdr:pic>
    <xdr:clientData/>
  </xdr:twoCellAnchor>
  <xdr:twoCellAnchor editAs="oneCell">
    <xdr:from>
      <xdr:col>10</xdr:col>
      <xdr:colOff>171451</xdr:colOff>
      <xdr:row>10</xdr:row>
      <xdr:rowOff>28575</xdr:rowOff>
    </xdr:from>
    <xdr:to>
      <xdr:col>10</xdr:col>
      <xdr:colOff>752475</xdr:colOff>
      <xdr:row>10</xdr:row>
      <xdr:rowOff>1242325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A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24951" y="5715000"/>
          <a:ext cx="581024" cy="1213750"/>
        </a:xfrm>
        <a:prstGeom prst="rect">
          <a:avLst/>
        </a:prstGeom>
      </xdr:spPr>
    </xdr:pic>
    <xdr:clientData/>
  </xdr:twoCellAnchor>
  <xdr:twoCellAnchor editAs="oneCell">
    <xdr:from>
      <xdr:col>11</xdr:col>
      <xdr:colOff>161926</xdr:colOff>
      <xdr:row>10</xdr:row>
      <xdr:rowOff>28576</xdr:rowOff>
    </xdr:from>
    <xdr:to>
      <xdr:col>11</xdr:col>
      <xdr:colOff>745664</xdr:colOff>
      <xdr:row>10</xdr:row>
      <xdr:rowOff>1247776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A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39351" y="5715001"/>
          <a:ext cx="583738" cy="1219200"/>
        </a:xfrm>
        <a:prstGeom prst="rect">
          <a:avLst/>
        </a:prstGeom>
      </xdr:spPr>
    </xdr:pic>
    <xdr:clientData/>
  </xdr:twoCellAnchor>
  <xdr:twoCellAnchor editAs="oneCell">
    <xdr:from>
      <xdr:col>12</xdr:col>
      <xdr:colOff>195326</xdr:colOff>
      <xdr:row>10</xdr:row>
      <xdr:rowOff>36634</xdr:rowOff>
    </xdr:from>
    <xdr:to>
      <xdr:col>12</xdr:col>
      <xdr:colOff>769111</xdr:colOff>
      <xdr:row>10</xdr:row>
      <xdr:rowOff>1230924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A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49051" y="5723059"/>
          <a:ext cx="573785" cy="1194290"/>
        </a:xfrm>
        <a:prstGeom prst="rect">
          <a:avLst/>
        </a:prstGeom>
      </xdr:spPr>
    </xdr:pic>
    <xdr:clientData/>
  </xdr:twoCellAnchor>
  <xdr:twoCellAnchor editAs="oneCell">
    <xdr:from>
      <xdr:col>13</xdr:col>
      <xdr:colOff>107706</xdr:colOff>
      <xdr:row>10</xdr:row>
      <xdr:rowOff>21982</xdr:rowOff>
    </xdr:from>
    <xdr:to>
      <xdr:col>13</xdr:col>
      <xdr:colOff>686534</xdr:colOff>
      <xdr:row>10</xdr:row>
      <xdr:rowOff>1231376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A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23456" y="5708407"/>
          <a:ext cx="578828" cy="1209394"/>
        </a:xfrm>
        <a:prstGeom prst="rect">
          <a:avLst/>
        </a:prstGeom>
      </xdr:spPr>
    </xdr:pic>
    <xdr:clientData/>
  </xdr:twoCellAnchor>
  <xdr:twoCellAnchor editAs="oneCell">
    <xdr:from>
      <xdr:col>0</xdr:col>
      <xdr:colOff>131885</xdr:colOff>
      <xdr:row>12</xdr:row>
      <xdr:rowOff>36635</xdr:rowOff>
    </xdr:from>
    <xdr:to>
      <xdr:col>0</xdr:col>
      <xdr:colOff>711753</xdr:colOff>
      <xdr:row>12</xdr:row>
      <xdr:rowOff>1238250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A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885" y="7180385"/>
          <a:ext cx="579868" cy="1201615"/>
        </a:xfrm>
        <a:prstGeom prst="rect">
          <a:avLst/>
        </a:prstGeom>
      </xdr:spPr>
    </xdr:pic>
    <xdr:clientData/>
  </xdr:twoCellAnchor>
  <xdr:twoCellAnchor editAs="oneCell">
    <xdr:from>
      <xdr:col>1</xdr:col>
      <xdr:colOff>102578</xdr:colOff>
      <xdr:row>12</xdr:row>
      <xdr:rowOff>29307</xdr:rowOff>
    </xdr:from>
    <xdr:to>
      <xdr:col>1</xdr:col>
      <xdr:colOff>696334</xdr:colOff>
      <xdr:row>12</xdr:row>
      <xdr:rowOff>1252904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A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6503" y="7173057"/>
          <a:ext cx="593756" cy="1223597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12</xdr:row>
      <xdr:rowOff>21981</xdr:rowOff>
    </xdr:from>
    <xdr:to>
      <xdr:col>2</xdr:col>
      <xdr:colOff>710712</xdr:colOff>
      <xdr:row>12</xdr:row>
      <xdr:rowOff>1245577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A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6425" y="7165731"/>
          <a:ext cx="615462" cy="1223596"/>
        </a:xfrm>
        <a:prstGeom prst="rect">
          <a:avLst/>
        </a:prstGeom>
      </xdr:spPr>
    </xdr:pic>
    <xdr:clientData/>
  </xdr:twoCellAnchor>
  <xdr:twoCellAnchor editAs="oneCell">
    <xdr:from>
      <xdr:col>3</xdr:col>
      <xdr:colOff>73269</xdr:colOff>
      <xdr:row>12</xdr:row>
      <xdr:rowOff>21981</xdr:rowOff>
    </xdr:from>
    <xdr:to>
      <xdr:col>3</xdr:col>
      <xdr:colOff>660830</xdr:colOff>
      <xdr:row>12</xdr:row>
      <xdr:rowOff>1252904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A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7419" y="7165731"/>
          <a:ext cx="587561" cy="1230923"/>
        </a:xfrm>
        <a:prstGeom prst="rect">
          <a:avLst/>
        </a:prstGeom>
      </xdr:spPr>
    </xdr:pic>
    <xdr:clientData/>
  </xdr:twoCellAnchor>
  <xdr:twoCellAnchor editAs="oneCell">
    <xdr:from>
      <xdr:col>4</xdr:col>
      <xdr:colOff>139212</xdr:colOff>
      <xdr:row>12</xdr:row>
      <xdr:rowOff>29308</xdr:rowOff>
    </xdr:from>
    <xdr:to>
      <xdr:col>4</xdr:col>
      <xdr:colOff>718470</xdr:colOff>
      <xdr:row>12</xdr:row>
      <xdr:rowOff>1260232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A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3937" y="7173058"/>
          <a:ext cx="579258" cy="1230924"/>
        </a:xfrm>
        <a:prstGeom prst="rect">
          <a:avLst/>
        </a:prstGeom>
      </xdr:spPr>
    </xdr:pic>
    <xdr:clientData/>
  </xdr:twoCellAnchor>
  <xdr:twoCellAnchor editAs="oneCell">
    <xdr:from>
      <xdr:col>5</xdr:col>
      <xdr:colOff>80597</xdr:colOff>
      <xdr:row>12</xdr:row>
      <xdr:rowOff>29308</xdr:rowOff>
    </xdr:from>
    <xdr:to>
      <xdr:col>5</xdr:col>
      <xdr:colOff>666751</xdr:colOff>
      <xdr:row>12</xdr:row>
      <xdr:rowOff>1243715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A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28772" y="7173058"/>
          <a:ext cx="586154" cy="1214407"/>
        </a:xfrm>
        <a:prstGeom prst="rect">
          <a:avLst/>
        </a:prstGeom>
      </xdr:spPr>
    </xdr:pic>
    <xdr:clientData/>
  </xdr:twoCellAnchor>
  <xdr:twoCellAnchor editAs="oneCell">
    <xdr:from>
      <xdr:col>6</xdr:col>
      <xdr:colOff>109903</xdr:colOff>
      <xdr:row>12</xdr:row>
      <xdr:rowOff>29307</xdr:rowOff>
    </xdr:from>
    <xdr:to>
      <xdr:col>6</xdr:col>
      <xdr:colOff>697098</xdr:colOff>
      <xdr:row>12</xdr:row>
      <xdr:rowOff>1252904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A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86753" y="7173057"/>
          <a:ext cx="587195" cy="1223597"/>
        </a:xfrm>
        <a:prstGeom prst="rect">
          <a:avLst/>
        </a:prstGeom>
      </xdr:spPr>
    </xdr:pic>
    <xdr:clientData/>
  </xdr:twoCellAnchor>
  <xdr:twoCellAnchor editAs="oneCell">
    <xdr:from>
      <xdr:col>7</xdr:col>
      <xdr:colOff>124558</xdr:colOff>
      <xdr:row>12</xdr:row>
      <xdr:rowOff>38315</xdr:rowOff>
    </xdr:from>
    <xdr:to>
      <xdr:col>7</xdr:col>
      <xdr:colOff>710190</xdr:colOff>
      <xdr:row>12</xdr:row>
      <xdr:rowOff>1252904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A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15808" y="7182065"/>
          <a:ext cx="585632" cy="1214589"/>
        </a:xfrm>
        <a:prstGeom prst="rect">
          <a:avLst/>
        </a:prstGeom>
      </xdr:spPr>
    </xdr:pic>
    <xdr:clientData/>
  </xdr:twoCellAnchor>
  <xdr:twoCellAnchor editAs="oneCell">
    <xdr:from>
      <xdr:col>8</xdr:col>
      <xdr:colOff>87922</xdr:colOff>
      <xdr:row>12</xdr:row>
      <xdr:rowOff>29308</xdr:rowOff>
    </xdr:from>
    <xdr:to>
      <xdr:col>8</xdr:col>
      <xdr:colOff>674632</xdr:colOff>
      <xdr:row>12</xdr:row>
      <xdr:rowOff>1245577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A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3097" y="7173058"/>
          <a:ext cx="586710" cy="1216269"/>
        </a:xfrm>
        <a:prstGeom prst="rect">
          <a:avLst/>
        </a:prstGeom>
      </xdr:spPr>
    </xdr:pic>
    <xdr:clientData/>
  </xdr:twoCellAnchor>
  <xdr:twoCellAnchor editAs="oneCell">
    <xdr:from>
      <xdr:col>9</xdr:col>
      <xdr:colOff>114300</xdr:colOff>
      <xdr:row>12</xdr:row>
      <xdr:rowOff>19050</xdr:rowOff>
    </xdr:from>
    <xdr:to>
      <xdr:col>9</xdr:col>
      <xdr:colOff>704850</xdr:colOff>
      <xdr:row>12</xdr:row>
      <xdr:rowOff>1242565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A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43875" y="7162800"/>
          <a:ext cx="590550" cy="1223515"/>
        </a:xfrm>
        <a:prstGeom prst="rect">
          <a:avLst/>
        </a:prstGeom>
      </xdr:spPr>
    </xdr:pic>
    <xdr:clientData/>
  </xdr:twoCellAnchor>
  <xdr:twoCellAnchor editAs="oneCell">
    <xdr:from>
      <xdr:col>10</xdr:col>
      <xdr:colOff>152400</xdr:colOff>
      <xdr:row>12</xdr:row>
      <xdr:rowOff>28575</xdr:rowOff>
    </xdr:from>
    <xdr:to>
      <xdr:col>10</xdr:col>
      <xdr:colOff>742950</xdr:colOff>
      <xdr:row>12</xdr:row>
      <xdr:rowOff>1259440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A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05900" y="7172325"/>
          <a:ext cx="590550" cy="1230865"/>
        </a:xfrm>
        <a:prstGeom prst="rect">
          <a:avLst/>
        </a:prstGeom>
      </xdr:spPr>
    </xdr:pic>
    <xdr:clientData/>
  </xdr:twoCellAnchor>
  <xdr:twoCellAnchor editAs="oneCell">
    <xdr:from>
      <xdr:col>11</xdr:col>
      <xdr:colOff>133350</xdr:colOff>
      <xdr:row>12</xdr:row>
      <xdr:rowOff>19050</xdr:rowOff>
    </xdr:from>
    <xdr:to>
      <xdr:col>11</xdr:col>
      <xdr:colOff>714375</xdr:colOff>
      <xdr:row>12</xdr:row>
      <xdr:rowOff>1239855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A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10775" y="7162800"/>
          <a:ext cx="581025" cy="1220805"/>
        </a:xfrm>
        <a:prstGeom prst="rect">
          <a:avLst/>
        </a:prstGeom>
      </xdr:spPr>
    </xdr:pic>
    <xdr:clientData/>
  </xdr:twoCellAnchor>
  <xdr:twoCellAnchor editAs="oneCell">
    <xdr:from>
      <xdr:col>12</xdr:col>
      <xdr:colOff>171450</xdr:colOff>
      <xdr:row>12</xdr:row>
      <xdr:rowOff>28575</xdr:rowOff>
    </xdr:from>
    <xdr:to>
      <xdr:col>12</xdr:col>
      <xdr:colOff>752475</xdr:colOff>
      <xdr:row>12</xdr:row>
      <xdr:rowOff>1235816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A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25175" y="7172325"/>
          <a:ext cx="581025" cy="1207241"/>
        </a:xfrm>
        <a:prstGeom prst="rect">
          <a:avLst/>
        </a:prstGeom>
      </xdr:spPr>
    </xdr:pic>
    <xdr:clientData/>
  </xdr:twoCellAnchor>
  <xdr:twoCellAnchor editAs="oneCell">
    <xdr:from>
      <xdr:col>13</xdr:col>
      <xdr:colOff>57150</xdr:colOff>
      <xdr:row>12</xdr:row>
      <xdr:rowOff>19051</xdr:rowOff>
    </xdr:from>
    <xdr:to>
      <xdr:col>13</xdr:col>
      <xdr:colOff>639115</xdr:colOff>
      <xdr:row>12</xdr:row>
      <xdr:rowOff>1238251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A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72900" y="7162801"/>
          <a:ext cx="581965" cy="121920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142876</xdr:colOff>
      <xdr:row>14</xdr:row>
      <xdr:rowOff>28576</xdr:rowOff>
    </xdr:from>
    <xdr:to>
      <xdr:col>0</xdr:col>
      <xdr:colOff>739436</xdr:colOff>
      <xdr:row>14</xdr:row>
      <xdr:rowOff>1247776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A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8629651"/>
          <a:ext cx="596560" cy="1219200"/>
        </a:xfrm>
        <a:prstGeom prst="rect">
          <a:avLst/>
        </a:prstGeom>
      </xdr:spPr>
    </xdr:pic>
    <xdr:clientData/>
  </xdr:twoCellAnchor>
  <xdr:twoCellAnchor editAs="oneCell">
    <xdr:from>
      <xdr:col>2</xdr:col>
      <xdr:colOff>111025</xdr:colOff>
      <xdr:row>14</xdr:row>
      <xdr:rowOff>28575</xdr:rowOff>
    </xdr:from>
    <xdr:to>
      <xdr:col>2</xdr:col>
      <xdr:colOff>704851</xdr:colOff>
      <xdr:row>14</xdr:row>
      <xdr:rowOff>1228725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A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2200" y="8629650"/>
          <a:ext cx="593826" cy="120015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114301</xdr:colOff>
      <xdr:row>14</xdr:row>
      <xdr:rowOff>38100</xdr:rowOff>
    </xdr:from>
    <xdr:to>
      <xdr:col>3</xdr:col>
      <xdr:colOff>676275</xdr:colOff>
      <xdr:row>14</xdr:row>
      <xdr:rowOff>1247775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A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8451" y="8639175"/>
          <a:ext cx="561974" cy="1209675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14</xdr:row>
      <xdr:rowOff>28575</xdr:rowOff>
    </xdr:from>
    <xdr:to>
      <xdr:col>4</xdr:col>
      <xdr:colOff>704850</xdr:colOff>
      <xdr:row>14</xdr:row>
      <xdr:rowOff>1228725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A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7125" y="8629650"/>
          <a:ext cx="552450" cy="1200150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123825</xdr:colOff>
      <xdr:row>14</xdr:row>
      <xdr:rowOff>38100</xdr:rowOff>
    </xdr:from>
    <xdr:to>
      <xdr:col>5</xdr:col>
      <xdr:colOff>714374</xdr:colOff>
      <xdr:row>14</xdr:row>
      <xdr:rowOff>1228725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A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2000" y="8639175"/>
          <a:ext cx="590549" cy="1190625"/>
        </a:xfrm>
        <a:prstGeom prst="rect">
          <a:avLst/>
        </a:prstGeom>
      </xdr:spPr>
    </xdr:pic>
    <xdr:clientData/>
  </xdr:twoCellAnchor>
  <xdr:twoCellAnchor editAs="oneCell">
    <xdr:from>
      <xdr:col>6</xdr:col>
      <xdr:colOff>152400</xdr:colOff>
      <xdr:row>14</xdr:row>
      <xdr:rowOff>38101</xdr:rowOff>
    </xdr:from>
    <xdr:to>
      <xdr:col>6</xdr:col>
      <xdr:colOff>704850</xdr:colOff>
      <xdr:row>14</xdr:row>
      <xdr:rowOff>1219201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A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29250" y="8639176"/>
          <a:ext cx="552450" cy="1181100"/>
        </a:xfrm>
        <a:prstGeom prst="rect">
          <a:avLst/>
        </a:prstGeom>
      </xdr:spPr>
    </xdr:pic>
    <xdr:clientData/>
  </xdr:twoCellAnchor>
  <xdr:twoCellAnchor editAs="oneCell">
    <xdr:from>
      <xdr:col>11</xdr:col>
      <xdr:colOff>171450</xdr:colOff>
      <xdr:row>14</xdr:row>
      <xdr:rowOff>28575</xdr:rowOff>
    </xdr:from>
    <xdr:to>
      <xdr:col>11</xdr:col>
      <xdr:colOff>762000</xdr:colOff>
      <xdr:row>14</xdr:row>
      <xdr:rowOff>1219200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A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48875" y="8629650"/>
          <a:ext cx="590550" cy="1190625"/>
        </a:xfrm>
        <a:prstGeom prst="rect">
          <a:avLst/>
        </a:prstGeom>
      </xdr:spPr>
    </xdr:pic>
    <xdr:clientData/>
  </xdr:twoCellAnchor>
  <xdr:twoCellAnchor editAs="oneCell">
    <xdr:from>
      <xdr:col>12</xdr:col>
      <xdr:colOff>152401</xdr:colOff>
      <xdr:row>14</xdr:row>
      <xdr:rowOff>38101</xdr:rowOff>
    </xdr:from>
    <xdr:to>
      <xdr:col>12</xdr:col>
      <xdr:colOff>701142</xdr:colOff>
      <xdr:row>14</xdr:row>
      <xdr:rowOff>1219200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A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06126" y="8639176"/>
          <a:ext cx="548741" cy="1181099"/>
        </a:xfrm>
        <a:prstGeom prst="rect">
          <a:avLst/>
        </a:prstGeom>
      </xdr:spPr>
    </xdr:pic>
    <xdr:clientData/>
  </xdr:twoCellAnchor>
  <xdr:twoCellAnchor>
    <xdr:from>
      <xdr:col>13</xdr:col>
      <xdr:colOff>28575</xdr:colOff>
      <xdr:row>14</xdr:row>
      <xdr:rowOff>28575</xdr:rowOff>
    </xdr:from>
    <xdr:to>
      <xdr:col>13</xdr:col>
      <xdr:colOff>617817</xdr:colOff>
      <xdr:row>14</xdr:row>
      <xdr:rowOff>1238250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A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744325" y="8629650"/>
          <a:ext cx="589242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183071</xdr:colOff>
      <xdr:row>14</xdr:row>
      <xdr:rowOff>38100</xdr:rowOff>
    </xdr:from>
    <xdr:to>
      <xdr:col>7</xdr:col>
      <xdr:colOff>722100</xdr:colOff>
      <xdr:row>14</xdr:row>
      <xdr:rowOff>1228726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A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74321" y="8639175"/>
          <a:ext cx="539029" cy="1190626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14</xdr:row>
      <xdr:rowOff>44208</xdr:rowOff>
    </xdr:from>
    <xdr:to>
      <xdr:col>8</xdr:col>
      <xdr:colOff>704850</xdr:colOff>
      <xdr:row>14</xdr:row>
      <xdr:rowOff>1238250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A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58050" y="8645283"/>
          <a:ext cx="561975" cy="1194042"/>
        </a:xfrm>
        <a:prstGeom prst="rect">
          <a:avLst/>
        </a:prstGeom>
      </xdr:spPr>
    </xdr:pic>
    <xdr:clientData/>
  </xdr:twoCellAnchor>
  <xdr:twoCellAnchor editAs="oneCell">
    <xdr:from>
      <xdr:col>9</xdr:col>
      <xdr:colOff>179122</xdr:colOff>
      <xdr:row>14</xdr:row>
      <xdr:rowOff>38101</xdr:rowOff>
    </xdr:from>
    <xdr:to>
      <xdr:col>9</xdr:col>
      <xdr:colOff>762000</xdr:colOff>
      <xdr:row>14</xdr:row>
      <xdr:rowOff>1222765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0A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08697" y="8639176"/>
          <a:ext cx="582878" cy="1184664"/>
        </a:xfrm>
        <a:prstGeom prst="rect">
          <a:avLst/>
        </a:prstGeom>
      </xdr:spPr>
    </xdr:pic>
    <xdr:clientData/>
  </xdr:twoCellAnchor>
  <xdr:twoCellAnchor editAs="oneCell">
    <xdr:from>
      <xdr:col>10</xdr:col>
      <xdr:colOff>149379</xdr:colOff>
      <xdr:row>14</xdr:row>
      <xdr:rowOff>38099</xdr:rowOff>
    </xdr:from>
    <xdr:to>
      <xdr:col>10</xdr:col>
      <xdr:colOff>733425</xdr:colOff>
      <xdr:row>14</xdr:row>
      <xdr:rowOff>1219200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0A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02879" y="8639174"/>
          <a:ext cx="584046" cy="1181101"/>
        </a:xfrm>
        <a:prstGeom prst="rect">
          <a:avLst/>
        </a:prstGeom>
      </xdr:spPr>
    </xdr:pic>
    <xdr:clientData/>
  </xdr:twoCellAnchor>
  <xdr:twoCellAnchor editAs="oneCell">
    <xdr:from>
      <xdr:col>7</xdr:col>
      <xdr:colOff>180975</xdr:colOff>
      <xdr:row>16</xdr:row>
      <xdr:rowOff>59302</xdr:rowOff>
    </xdr:from>
    <xdr:to>
      <xdr:col>7</xdr:col>
      <xdr:colOff>771525</xdr:colOff>
      <xdr:row>16</xdr:row>
      <xdr:rowOff>1241168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A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72225" y="10117702"/>
          <a:ext cx="590550" cy="1181866"/>
        </a:xfrm>
        <a:prstGeom prst="rect">
          <a:avLst/>
        </a:prstGeom>
      </xdr:spPr>
    </xdr:pic>
    <xdr:clientData/>
  </xdr:twoCellAnchor>
  <xdr:twoCellAnchor editAs="oneCell">
    <xdr:from>
      <xdr:col>8</xdr:col>
      <xdr:colOff>215096</xdr:colOff>
      <xdr:row>16</xdr:row>
      <xdr:rowOff>47625</xdr:rowOff>
    </xdr:from>
    <xdr:to>
      <xdr:col>8</xdr:col>
      <xdr:colOff>790575</xdr:colOff>
      <xdr:row>16</xdr:row>
      <xdr:rowOff>1247775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A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0271" y="10106025"/>
          <a:ext cx="575479" cy="1200150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14</xdr:row>
      <xdr:rowOff>47742</xdr:rowOff>
    </xdr:from>
    <xdr:to>
      <xdr:col>1</xdr:col>
      <xdr:colOff>676275</xdr:colOff>
      <xdr:row>14</xdr:row>
      <xdr:rowOff>1228765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A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6800" y="8648817"/>
          <a:ext cx="533400" cy="1181023"/>
        </a:xfrm>
        <a:prstGeom prst="rect">
          <a:avLst/>
        </a:prstGeom>
      </xdr:spPr>
    </xdr:pic>
    <xdr:clientData/>
  </xdr:twoCellAnchor>
  <xdr:twoCellAnchor editAs="oneCell">
    <xdr:from>
      <xdr:col>10</xdr:col>
      <xdr:colOff>914400</xdr:colOff>
      <xdr:row>0</xdr:row>
      <xdr:rowOff>30998</xdr:rowOff>
    </xdr:from>
    <xdr:to>
      <xdr:col>12</xdr:col>
      <xdr:colOff>314325</xdr:colOff>
      <xdr:row>0</xdr:row>
      <xdr:rowOff>1123817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A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9867900" y="30998"/>
          <a:ext cx="1200150" cy="1092819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200025</xdr:colOff>
      <xdr:row>1</xdr:row>
      <xdr:rowOff>28575</xdr:rowOff>
    </xdr:from>
    <xdr:ext cx="1724025" cy="417578"/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00025" y="238125"/>
          <a:ext cx="1724025" cy="417578"/>
        </a:xfrm>
        <a:prstGeom prst="rect">
          <a:avLst/>
        </a:prstGeom>
      </xdr:spPr>
    </xdr:pic>
    <xdr:clientData/>
  </xdr:oneCellAnchor>
  <xdr:oneCellAnchor>
    <xdr:from>
      <xdr:col>7</xdr:col>
      <xdr:colOff>28575</xdr:colOff>
      <xdr:row>0</xdr:row>
      <xdr:rowOff>66675</xdr:rowOff>
    </xdr:from>
    <xdr:ext cx="1076729" cy="828675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48800" y="66675"/>
          <a:ext cx="1076729" cy="828675"/>
        </a:xfrm>
        <a:prstGeom prst="rect">
          <a:avLst/>
        </a:prstGeom>
      </xdr:spPr>
    </xdr:pic>
    <xdr:clientData/>
  </xdr:oneCellAnchor>
  <xdr:oneCellAnchor>
    <xdr:from>
      <xdr:col>5</xdr:col>
      <xdr:colOff>971550</xdr:colOff>
      <xdr:row>0</xdr:row>
      <xdr:rowOff>23695</xdr:rowOff>
    </xdr:from>
    <xdr:ext cx="1228725" cy="862129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23695"/>
          <a:ext cx="1228725" cy="862129"/>
        </a:xfrm>
        <a:prstGeom prst="rect">
          <a:avLst/>
        </a:prstGeom>
      </xdr:spPr>
    </xdr:pic>
    <xdr:clientData/>
  </xdr:oneCellAnchor>
  <xdr:twoCellAnchor>
    <xdr:from>
      <xdr:col>3</xdr:col>
      <xdr:colOff>228600</xdr:colOff>
      <xdr:row>8</xdr:row>
      <xdr:rowOff>66675</xdr:rowOff>
    </xdr:from>
    <xdr:to>
      <xdr:col>3</xdr:col>
      <xdr:colOff>1070466</xdr:colOff>
      <xdr:row>17</xdr:row>
      <xdr:rowOff>103838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 rot="10800000" flipV="1">
          <a:off x="3800475" y="1724025"/>
          <a:ext cx="841866" cy="1799288"/>
        </a:xfrm>
        <a:prstGeom prst="rect">
          <a:avLst/>
        </a:prstGeom>
      </xdr:spPr>
    </xdr:pic>
    <xdr:clientData/>
  </xdr:twoCellAnchor>
  <xdr:twoCellAnchor>
    <xdr:from>
      <xdr:col>5</xdr:col>
      <xdr:colOff>605442</xdr:colOff>
      <xdr:row>8</xdr:row>
      <xdr:rowOff>69091</xdr:rowOff>
    </xdr:from>
    <xdr:to>
      <xdr:col>5</xdr:col>
      <xdr:colOff>1431845</xdr:colOff>
      <xdr:row>17</xdr:row>
      <xdr:rowOff>112777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25267" y="1726441"/>
          <a:ext cx="826403" cy="18058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200026</xdr:colOff>
      <xdr:row>0</xdr:row>
      <xdr:rowOff>19051</xdr:rowOff>
    </xdr:from>
    <xdr:to>
      <xdr:col>6</xdr:col>
      <xdr:colOff>1162390</xdr:colOff>
      <xdr:row>3</xdr:row>
      <xdr:rowOff>266700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429626" y="19051"/>
          <a:ext cx="962364" cy="87629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66261</xdr:colOff>
      <xdr:row>15</xdr:row>
      <xdr:rowOff>0</xdr:rowOff>
    </xdr:from>
    <xdr:to>
      <xdr:col>8</xdr:col>
      <xdr:colOff>737153</xdr:colOff>
      <xdr:row>23</xdr:row>
      <xdr:rowOff>46995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00000000-0008-0000-0C00-00000F000000}"/>
            </a:ext>
          </a:extLst>
        </xdr:cNvPr>
        <xdr:cNvSpPr/>
      </xdr:nvSpPr>
      <xdr:spPr bwMode="auto">
        <a:xfrm>
          <a:off x="66261" y="4505739"/>
          <a:ext cx="12051196" cy="1761495"/>
        </a:xfrm>
        <a:prstGeom prst="rect">
          <a:avLst/>
        </a:prstGeom>
        <a:noFill/>
        <a:ln w="19050"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>
            <a:defRPr/>
          </a:pPr>
          <a:endParaRPr lang="ru-RU" sz="1100">
            <a:noFill/>
          </a:endParaRPr>
        </a:p>
      </xdr:txBody>
    </xdr:sp>
    <xdr:clientData/>
  </xdr:twoCellAnchor>
  <xdr:twoCellAnchor editAs="oneCell">
    <xdr:from>
      <xdr:col>2</xdr:col>
      <xdr:colOff>107675</xdr:colOff>
      <xdr:row>15</xdr:row>
      <xdr:rowOff>33132</xdr:rowOff>
    </xdr:from>
    <xdr:to>
      <xdr:col>2</xdr:col>
      <xdr:colOff>1033255</xdr:colOff>
      <xdr:row>24</xdr:row>
      <xdr:rowOff>99803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244588" y="4596849"/>
          <a:ext cx="925580" cy="1930258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1126958</xdr:colOff>
      <xdr:row>15</xdr:row>
      <xdr:rowOff>32302</xdr:rowOff>
    </xdr:from>
    <xdr:to>
      <xdr:col>3</xdr:col>
      <xdr:colOff>643145</xdr:colOff>
      <xdr:row>24</xdr:row>
      <xdr:rowOff>105601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263871" y="4596019"/>
          <a:ext cx="932513" cy="1936886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306507</xdr:colOff>
      <xdr:row>15</xdr:row>
      <xdr:rowOff>16568</xdr:rowOff>
    </xdr:from>
    <xdr:to>
      <xdr:col>4</xdr:col>
      <xdr:colOff>1227068</xdr:colOff>
      <xdr:row>24</xdr:row>
      <xdr:rowOff>73716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26985" y="3727177"/>
          <a:ext cx="920561" cy="1920735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650184</xdr:colOff>
      <xdr:row>15</xdr:row>
      <xdr:rowOff>42097</xdr:rowOff>
    </xdr:from>
    <xdr:to>
      <xdr:col>4</xdr:col>
      <xdr:colOff>306868</xdr:colOff>
      <xdr:row>24</xdr:row>
      <xdr:rowOff>97319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203423" y="4605814"/>
          <a:ext cx="923923" cy="191880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177246</xdr:colOff>
      <xdr:row>15</xdr:row>
      <xdr:rowOff>0</xdr:rowOff>
    </xdr:from>
    <xdr:to>
      <xdr:col>0</xdr:col>
      <xdr:colOff>1061178</xdr:colOff>
      <xdr:row>24</xdr:row>
      <xdr:rowOff>89864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C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77246" y="3688247"/>
          <a:ext cx="883932" cy="1953451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219075</xdr:colOff>
      <xdr:row>65</xdr:row>
      <xdr:rowOff>76200</xdr:rowOff>
    </xdr:from>
    <xdr:to>
      <xdr:col>4</xdr:col>
      <xdr:colOff>1095375</xdr:colOff>
      <xdr:row>65</xdr:row>
      <xdr:rowOff>1047750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C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038725" y="21469349"/>
          <a:ext cx="876299" cy="97155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123824</xdr:colOff>
      <xdr:row>66</xdr:row>
      <xdr:rowOff>66675</xdr:rowOff>
    </xdr:from>
    <xdr:to>
      <xdr:col>4</xdr:col>
      <xdr:colOff>1095375</xdr:colOff>
      <xdr:row>66</xdr:row>
      <xdr:rowOff>1123950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C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943475" y="22612349"/>
          <a:ext cx="971550" cy="105727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171450</xdr:colOff>
      <xdr:row>67</xdr:row>
      <xdr:rowOff>28575</xdr:rowOff>
    </xdr:from>
    <xdr:to>
      <xdr:col>4</xdr:col>
      <xdr:colOff>1095375</xdr:colOff>
      <xdr:row>67</xdr:row>
      <xdr:rowOff>1095375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C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991100" y="23726775"/>
          <a:ext cx="923925" cy="10668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190500</xdr:colOff>
      <xdr:row>65</xdr:row>
      <xdr:rowOff>95250</xdr:rowOff>
    </xdr:from>
    <xdr:to>
      <xdr:col>4</xdr:col>
      <xdr:colOff>1066800</xdr:colOff>
      <xdr:row>65</xdr:row>
      <xdr:rowOff>1066800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C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010149" y="21488400"/>
          <a:ext cx="876299" cy="97155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95250</xdr:colOff>
      <xdr:row>66</xdr:row>
      <xdr:rowOff>85725</xdr:rowOff>
    </xdr:from>
    <xdr:to>
      <xdr:col>4</xdr:col>
      <xdr:colOff>1066800</xdr:colOff>
      <xdr:row>66</xdr:row>
      <xdr:rowOff>1143000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C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914900" y="22631400"/>
          <a:ext cx="971550" cy="105727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142875</xdr:colOff>
      <xdr:row>67</xdr:row>
      <xdr:rowOff>47625</xdr:rowOff>
    </xdr:from>
    <xdr:to>
      <xdr:col>4</xdr:col>
      <xdr:colOff>1066800</xdr:colOff>
      <xdr:row>67</xdr:row>
      <xdr:rowOff>1114425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C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962525" y="23745825"/>
          <a:ext cx="923925" cy="10668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118854</xdr:colOff>
      <xdr:row>15</xdr:row>
      <xdr:rowOff>24849</xdr:rowOff>
    </xdr:from>
    <xdr:to>
      <xdr:col>1</xdr:col>
      <xdr:colOff>992667</xdr:colOff>
      <xdr:row>24</xdr:row>
      <xdr:rowOff>141218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C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187311" y="4588566"/>
          <a:ext cx="873813" cy="1979956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142876</xdr:colOff>
      <xdr:row>69</xdr:row>
      <xdr:rowOff>73892</xdr:rowOff>
    </xdr:from>
    <xdr:to>
      <xdr:col>4</xdr:col>
      <xdr:colOff>1000125</xdr:colOff>
      <xdr:row>69</xdr:row>
      <xdr:rowOff>1056454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C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029201" y="20914592"/>
          <a:ext cx="857249" cy="982562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171451</xdr:colOff>
      <xdr:row>70</xdr:row>
      <xdr:rowOff>125366</xdr:rowOff>
    </xdr:from>
    <xdr:to>
      <xdr:col>4</xdr:col>
      <xdr:colOff>1009650</xdr:colOff>
      <xdr:row>70</xdr:row>
      <xdr:rowOff>1132637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C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057776" y="22118591"/>
          <a:ext cx="838198" cy="1007271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228601</xdr:colOff>
      <xdr:row>68</xdr:row>
      <xdr:rowOff>113697</xdr:rowOff>
    </xdr:from>
    <xdr:to>
      <xdr:col>4</xdr:col>
      <xdr:colOff>933450</xdr:colOff>
      <xdr:row>68</xdr:row>
      <xdr:rowOff>1076325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C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14926" y="19801872"/>
          <a:ext cx="704849" cy="962628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142876</xdr:colOff>
      <xdr:row>69</xdr:row>
      <xdr:rowOff>73892</xdr:rowOff>
    </xdr:from>
    <xdr:to>
      <xdr:col>4</xdr:col>
      <xdr:colOff>1000125</xdr:colOff>
      <xdr:row>69</xdr:row>
      <xdr:rowOff>1056454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C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857876" y="21343217"/>
          <a:ext cx="857249" cy="982562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171451</xdr:colOff>
      <xdr:row>70</xdr:row>
      <xdr:rowOff>125366</xdr:rowOff>
    </xdr:from>
    <xdr:to>
      <xdr:col>4</xdr:col>
      <xdr:colOff>1009650</xdr:colOff>
      <xdr:row>70</xdr:row>
      <xdr:rowOff>1132637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C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886451" y="22547216"/>
          <a:ext cx="838198" cy="1007271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228601</xdr:colOff>
      <xdr:row>68</xdr:row>
      <xdr:rowOff>113697</xdr:rowOff>
    </xdr:from>
    <xdr:to>
      <xdr:col>4</xdr:col>
      <xdr:colOff>933450</xdr:colOff>
      <xdr:row>68</xdr:row>
      <xdr:rowOff>1076325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C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943601" y="20230497"/>
          <a:ext cx="704849" cy="962628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142876</xdr:colOff>
      <xdr:row>69</xdr:row>
      <xdr:rowOff>73892</xdr:rowOff>
    </xdr:from>
    <xdr:to>
      <xdr:col>4</xdr:col>
      <xdr:colOff>1000125</xdr:colOff>
      <xdr:row>69</xdr:row>
      <xdr:rowOff>1056454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C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857876" y="16818842"/>
          <a:ext cx="857249" cy="982562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171451</xdr:colOff>
      <xdr:row>70</xdr:row>
      <xdr:rowOff>125366</xdr:rowOff>
    </xdr:from>
    <xdr:to>
      <xdr:col>4</xdr:col>
      <xdr:colOff>1009650</xdr:colOff>
      <xdr:row>70</xdr:row>
      <xdr:rowOff>1132637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C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886451" y="18022841"/>
          <a:ext cx="838198" cy="1007271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228601</xdr:colOff>
      <xdr:row>68</xdr:row>
      <xdr:rowOff>113697</xdr:rowOff>
    </xdr:from>
    <xdr:to>
      <xdr:col>4</xdr:col>
      <xdr:colOff>933450</xdr:colOff>
      <xdr:row>68</xdr:row>
      <xdr:rowOff>1076325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C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943601" y="15706122"/>
          <a:ext cx="704849" cy="962628"/>
        </a:xfrm>
        <a:prstGeom prst="rect">
          <a:avLst/>
        </a:prstGeom>
      </xdr:spPr>
    </xdr:pic>
    <xdr:clientData/>
  </xdr:twoCellAnchor>
  <xdr:twoCellAnchor editAs="oneCell">
    <xdr:from>
      <xdr:col>5</xdr:col>
      <xdr:colOff>200852</xdr:colOff>
      <xdr:row>14</xdr:row>
      <xdr:rowOff>165652</xdr:rowOff>
    </xdr:from>
    <xdr:to>
      <xdr:col>5</xdr:col>
      <xdr:colOff>1062821</xdr:colOff>
      <xdr:row>24</xdr:row>
      <xdr:rowOff>91108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6288569" y="3586369"/>
          <a:ext cx="861969" cy="1996109"/>
        </a:xfrm>
        <a:prstGeom prst="rect">
          <a:avLst/>
        </a:prstGeom>
      </xdr:spPr>
    </xdr:pic>
    <xdr:clientData/>
  </xdr:twoCellAnchor>
  <xdr:twoCellAnchor editAs="oneCell">
    <xdr:from>
      <xdr:col>0</xdr:col>
      <xdr:colOff>157371</xdr:colOff>
      <xdr:row>1</xdr:row>
      <xdr:rowOff>165653</xdr:rowOff>
    </xdr:from>
    <xdr:to>
      <xdr:col>1</xdr:col>
      <xdr:colOff>496956</xdr:colOff>
      <xdr:row>3</xdr:row>
      <xdr:rowOff>92565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C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57371" y="372718"/>
          <a:ext cx="1408042" cy="341043"/>
        </a:xfrm>
        <a:prstGeom prst="rect">
          <a:avLst/>
        </a:prstGeom>
      </xdr:spPr>
    </xdr:pic>
    <xdr:clientData/>
  </xdr:twoCellAnchor>
  <xdr:twoCellAnchor editAs="oneCell">
    <xdr:from>
      <xdr:col>7</xdr:col>
      <xdr:colOff>774012</xdr:colOff>
      <xdr:row>0</xdr:row>
      <xdr:rowOff>16565</xdr:rowOff>
    </xdr:from>
    <xdr:to>
      <xdr:col>8</xdr:col>
      <xdr:colOff>866098</xdr:colOff>
      <xdr:row>4</xdr:row>
      <xdr:rowOff>215348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01816" y="16565"/>
          <a:ext cx="1334478" cy="1027044"/>
        </a:xfrm>
        <a:prstGeom prst="rect">
          <a:avLst/>
        </a:prstGeom>
      </xdr:spPr>
    </xdr:pic>
    <xdr:clientData/>
  </xdr:twoCellAnchor>
  <xdr:twoCellAnchor editAs="oneCell">
    <xdr:from>
      <xdr:col>5</xdr:col>
      <xdr:colOff>306457</xdr:colOff>
      <xdr:row>0</xdr:row>
      <xdr:rowOff>41414</xdr:rowOff>
    </xdr:from>
    <xdr:to>
      <xdr:col>6</xdr:col>
      <xdr:colOff>637340</xdr:colOff>
      <xdr:row>4</xdr:row>
      <xdr:rowOff>234805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94174" y="41414"/>
          <a:ext cx="1432470" cy="1021652"/>
        </a:xfrm>
        <a:prstGeom prst="rect">
          <a:avLst/>
        </a:prstGeom>
      </xdr:spPr>
    </xdr:pic>
    <xdr:clientData/>
  </xdr:twoCellAnchor>
  <xdr:twoCellAnchor editAs="oneCell">
    <xdr:from>
      <xdr:col>4</xdr:col>
      <xdr:colOff>82827</xdr:colOff>
      <xdr:row>71</xdr:row>
      <xdr:rowOff>31690</xdr:rowOff>
    </xdr:from>
    <xdr:to>
      <xdr:col>4</xdr:col>
      <xdr:colOff>935935</xdr:colOff>
      <xdr:row>71</xdr:row>
      <xdr:rowOff>1102458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C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03305" y="21442233"/>
          <a:ext cx="853108" cy="1070768"/>
        </a:xfrm>
        <a:prstGeom prst="rect">
          <a:avLst/>
        </a:prstGeom>
      </xdr:spPr>
    </xdr:pic>
    <xdr:clientData/>
  </xdr:twoCellAnchor>
  <xdr:twoCellAnchor editAs="oneCell">
    <xdr:from>
      <xdr:col>6</xdr:col>
      <xdr:colOff>629479</xdr:colOff>
      <xdr:row>0</xdr:row>
      <xdr:rowOff>0</xdr:rowOff>
    </xdr:from>
    <xdr:to>
      <xdr:col>7</xdr:col>
      <xdr:colOff>699321</xdr:colOff>
      <xdr:row>4</xdr:row>
      <xdr:rowOff>238406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818783" y="0"/>
          <a:ext cx="1171429" cy="1066667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71438</xdr:colOff>
      <xdr:row>21</xdr:row>
      <xdr:rowOff>182562</xdr:rowOff>
    </xdr:from>
    <xdr:to>
      <xdr:col>9</xdr:col>
      <xdr:colOff>535096</xdr:colOff>
      <xdr:row>30</xdr:row>
      <xdr:rowOff>80469</xdr:rowOff>
    </xdr:to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SpPr/>
      </xdr:nvSpPr>
      <xdr:spPr bwMode="auto">
        <a:xfrm>
          <a:off x="71438" y="5259387"/>
          <a:ext cx="10607783" cy="1736232"/>
        </a:xfrm>
        <a:prstGeom prst="rect">
          <a:avLst/>
        </a:prstGeom>
        <a:noFill/>
        <a:ln w="19050"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>
            <a:defRPr/>
          </a:pPr>
          <a:endParaRPr lang="ru-RU" sz="1100">
            <a:noFill/>
          </a:endParaRPr>
        </a:p>
      </xdr:txBody>
    </xdr:sp>
    <xdr:clientData/>
  </xdr:twoCellAnchor>
  <xdr:twoCellAnchor editAs="oneCell">
    <xdr:from>
      <xdr:col>4</xdr:col>
      <xdr:colOff>114300</xdr:colOff>
      <xdr:row>62</xdr:row>
      <xdr:rowOff>76200</xdr:rowOff>
    </xdr:from>
    <xdr:to>
      <xdr:col>4</xdr:col>
      <xdr:colOff>990599</xdr:colOff>
      <xdr:row>62</xdr:row>
      <xdr:rowOff>1047750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19700" y="12172950"/>
          <a:ext cx="876299" cy="97155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47625</xdr:colOff>
      <xdr:row>63</xdr:row>
      <xdr:rowOff>66675</xdr:rowOff>
    </xdr:from>
    <xdr:to>
      <xdr:col>4</xdr:col>
      <xdr:colOff>1019175</xdr:colOff>
      <xdr:row>63</xdr:row>
      <xdr:rowOff>1123950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53025" y="13315950"/>
          <a:ext cx="971550" cy="105727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95250</xdr:colOff>
      <xdr:row>64</xdr:row>
      <xdr:rowOff>66675</xdr:rowOff>
    </xdr:from>
    <xdr:to>
      <xdr:col>4</xdr:col>
      <xdr:colOff>1019175</xdr:colOff>
      <xdr:row>64</xdr:row>
      <xdr:rowOff>1133475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00650" y="14468475"/>
          <a:ext cx="923925" cy="10668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142876</xdr:colOff>
      <xdr:row>66</xdr:row>
      <xdr:rowOff>73892</xdr:rowOff>
    </xdr:from>
    <xdr:to>
      <xdr:col>4</xdr:col>
      <xdr:colOff>1000125</xdr:colOff>
      <xdr:row>66</xdr:row>
      <xdr:rowOff>1056454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48276" y="16780742"/>
          <a:ext cx="857249" cy="982562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171451</xdr:colOff>
      <xdr:row>67</xdr:row>
      <xdr:rowOff>125366</xdr:rowOff>
    </xdr:from>
    <xdr:to>
      <xdr:col>4</xdr:col>
      <xdr:colOff>1009650</xdr:colOff>
      <xdr:row>67</xdr:row>
      <xdr:rowOff>1132637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76851" y="17984741"/>
          <a:ext cx="838199" cy="1007271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228601</xdr:colOff>
      <xdr:row>65</xdr:row>
      <xdr:rowOff>113697</xdr:rowOff>
    </xdr:from>
    <xdr:to>
      <xdr:col>4</xdr:col>
      <xdr:colOff>933450</xdr:colOff>
      <xdr:row>65</xdr:row>
      <xdr:rowOff>1076325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D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334001" y="15668022"/>
          <a:ext cx="704849" cy="962628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142876</xdr:colOff>
      <xdr:row>66</xdr:row>
      <xdr:rowOff>73892</xdr:rowOff>
    </xdr:from>
    <xdr:to>
      <xdr:col>4</xdr:col>
      <xdr:colOff>1000125</xdr:colOff>
      <xdr:row>66</xdr:row>
      <xdr:rowOff>1056454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D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48276" y="16780742"/>
          <a:ext cx="857249" cy="982562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171451</xdr:colOff>
      <xdr:row>67</xdr:row>
      <xdr:rowOff>125366</xdr:rowOff>
    </xdr:from>
    <xdr:to>
      <xdr:col>4</xdr:col>
      <xdr:colOff>1009650</xdr:colOff>
      <xdr:row>67</xdr:row>
      <xdr:rowOff>1132637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D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76851" y="17984741"/>
          <a:ext cx="838199" cy="1007271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228601</xdr:colOff>
      <xdr:row>65</xdr:row>
      <xdr:rowOff>113697</xdr:rowOff>
    </xdr:from>
    <xdr:to>
      <xdr:col>4</xdr:col>
      <xdr:colOff>933450</xdr:colOff>
      <xdr:row>65</xdr:row>
      <xdr:rowOff>1076325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D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334001" y="15668022"/>
          <a:ext cx="704849" cy="962628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142876</xdr:colOff>
      <xdr:row>66</xdr:row>
      <xdr:rowOff>73892</xdr:rowOff>
    </xdr:from>
    <xdr:to>
      <xdr:col>4</xdr:col>
      <xdr:colOff>1000125</xdr:colOff>
      <xdr:row>66</xdr:row>
      <xdr:rowOff>1056454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D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48276" y="16780742"/>
          <a:ext cx="857249" cy="982562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171451</xdr:colOff>
      <xdr:row>67</xdr:row>
      <xdr:rowOff>125366</xdr:rowOff>
    </xdr:from>
    <xdr:to>
      <xdr:col>4</xdr:col>
      <xdr:colOff>1009650</xdr:colOff>
      <xdr:row>67</xdr:row>
      <xdr:rowOff>1132637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D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76851" y="17984741"/>
          <a:ext cx="838199" cy="1007271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228601</xdr:colOff>
      <xdr:row>65</xdr:row>
      <xdr:rowOff>113697</xdr:rowOff>
    </xdr:from>
    <xdr:to>
      <xdr:col>4</xdr:col>
      <xdr:colOff>933450</xdr:colOff>
      <xdr:row>65</xdr:row>
      <xdr:rowOff>1076325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D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334001" y="15668022"/>
          <a:ext cx="704849" cy="962628"/>
        </a:xfrm>
        <a:prstGeom prst="rect">
          <a:avLst/>
        </a:prstGeom>
      </xdr:spPr>
    </xdr:pic>
    <xdr:clientData/>
  </xdr:twoCellAnchor>
  <xdr:twoCellAnchor editAs="oneCell">
    <xdr:from>
      <xdr:col>3</xdr:col>
      <xdr:colOff>314326</xdr:colOff>
      <xdr:row>21</xdr:row>
      <xdr:rowOff>9524</xdr:rowOff>
    </xdr:from>
    <xdr:to>
      <xdr:col>4</xdr:col>
      <xdr:colOff>9526</xdr:colOff>
      <xdr:row>29</xdr:row>
      <xdr:rowOff>145161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D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t="3356" b="6022"/>
        <a:stretch/>
      </xdr:blipFill>
      <xdr:spPr>
        <a:xfrm>
          <a:off x="4276726" y="4991099"/>
          <a:ext cx="838200" cy="1812037"/>
        </a:xfrm>
        <a:prstGeom prst="rect">
          <a:avLst/>
        </a:prstGeom>
      </xdr:spPr>
    </xdr:pic>
    <xdr:clientData/>
  </xdr:twoCellAnchor>
  <xdr:twoCellAnchor editAs="oneCell">
    <xdr:from>
      <xdr:col>4</xdr:col>
      <xdr:colOff>1019175</xdr:colOff>
      <xdr:row>21</xdr:row>
      <xdr:rowOff>9525</xdr:rowOff>
    </xdr:from>
    <xdr:to>
      <xdr:col>5</xdr:col>
      <xdr:colOff>730217</xdr:colOff>
      <xdr:row>29</xdr:row>
      <xdr:rowOff>185372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D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t="3712" b="6227"/>
        <a:stretch/>
      </xdr:blipFill>
      <xdr:spPr>
        <a:xfrm>
          <a:off x="6124575" y="4991100"/>
          <a:ext cx="854042" cy="1852247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21</xdr:row>
      <xdr:rowOff>28575</xdr:rowOff>
    </xdr:from>
    <xdr:to>
      <xdr:col>4</xdr:col>
      <xdr:colOff>952500</xdr:colOff>
      <xdr:row>29</xdr:row>
      <xdr:rowOff>161707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D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81600" y="5010150"/>
          <a:ext cx="876300" cy="1809532"/>
        </a:xfrm>
        <a:prstGeom prst="rect">
          <a:avLst/>
        </a:prstGeom>
      </xdr:spPr>
    </xdr:pic>
    <xdr:clientData/>
  </xdr:twoCellAnchor>
  <xdr:twoCellAnchor editAs="oneCell">
    <xdr:from>
      <xdr:col>5</xdr:col>
      <xdr:colOff>847725</xdr:colOff>
      <xdr:row>21</xdr:row>
      <xdr:rowOff>95250</xdr:rowOff>
    </xdr:from>
    <xdr:to>
      <xdr:col>6</xdr:col>
      <xdr:colOff>542820</xdr:colOff>
      <xdr:row>29</xdr:row>
      <xdr:rowOff>152183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D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096125" y="5076825"/>
          <a:ext cx="838095" cy="1733333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21</xdr:row>
      <xdr:rowOff>66675</xdr:rowOff>
    </xdr:from>
    <xdr:to>
      <xdr:col>1</xdr:col>
      <xdr:colOff>105965</xdr:colOff>
      <xdr:row>29</xdr:row>
      <xdr:rowOff>153987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D00-00001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" y="5143500"/>
          <a:ext cx="782240" cy="1763712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</xdr:colOff>
      <xdr:row>21</xdr:row>
      <xdr:rowOff>85725</xdr:rowOff>
    </xdr:from>
    <xdr:to>
      <xdr:col>1</xdr:col>
      <xdr:colOff>952500</xdr:colOff>
      <xdr:row>29</xdr:row>
      <xdr:rowOff>173037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D00-00001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4450" y="5162550"/>
          <a:ext cx="781050" cy="1763712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180976</xdr:colOff>
      <xdr:row>2</xdr:row>
      <xdr:rowOff>38100</xdr:rowOff>
    </xdr:from>
    <xdr:to>
      <xdr:col>1</xdr:col>
      <xdr:colOff>733426</xdr:colOff>
      <xdr:row>4</xdr:row>
      <xdr:rowOff>29656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D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80976" y="457200"/>
          <a:ext cx="1695450" cy="410656"/>
        </a:xfrm>
        <a:prstGeom prst="rect">
          <a:avLst/>
        </a:prstGeom>
      </xdr:spPr>
    </xdr:pic>
    <xdr:clientData/>
  </xdr:twoCellAnchor>
  <xdr:twoCellAnchor editAs="oneCell">
    <xdr:from>
      <xdr:col>8</xdr:col>
      <xdr:colOff>523876</xdr:colOff>
      <xdr:row>0</xdr:row>
      <xdr:rowOff>0</xdr:rowOff>
    </xdr:from>
    <xdr:to>
      <xdr:col>10</xdr:col>
      <xdr:colOff>882683</xdr:colOff>
      <xdr:row>5</xdr:row>
      <xdr:rowOff>196042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D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63151" y="0"/>
          <a:ext cx="1616107" cy="1243792"/>
        </a:xfrm>
        <a:prstGeom prst="rect">
          <a:avLst/>
        </a:prstGeom>
      </xdr:spPr>
    </xdr:pic>
    <xdr:clientData/>
  </xdr:twoCellAnchor>
  <xdr:twoCellAnchor editAs="oneCell">
    <xdr:from>
      <xdr:col>5</xdr:col>
      <xdr:colOff>571499</xdr:colOff>
      <xdr:row>0</xdr:row>
      <xdr:rowOff>57149</xdr:rowOff>
    </xdr:from>
    <xdr:to>
      <xdr:col>6</xdr:col>
      <xdr:colOff>1095375</xdr:colOff>
      <xdr:row>5</xdr:row>
      <xdr:rowOff>178956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D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819899" y="57149"/>
          <a:ext cx="1666876" cy="1169557"/>
        </a:xfrm>
        <a:prstGeom prst="rect">
          <a:avLst/>
        </a:prstGeom>
      </xdr:spPr>
    </xdr:pic>
    <xdr:clientData/>
  </xdr:twoCellAnchor>
  <xdr:twoCellAnchor editAs="oneCell">
    <xdr:from>
      <xdr:col>1</xdr:col>
      <xdr:colOff>1239293</xdr:colOff>
      <xdr:row>21</xdr:row>
      <xdr:rowOff>57149</xdr:rowOff>
    </xdr:from>
    <xdr:to>
      <xdr:col>2</xdr:col>
      <xdr:colOff>400478</xdr:colOff>
      <xdr:row>29</xdr:row>
      <xdr:rowOff>172788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D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2293" y="5133974"/>
          <a:ext cx="837585" cy="1792039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457200</xdr:colOff>
      <xdr:row>21</xdr:row>
      <xdr:rowOff>66675</xdr:rowOff>
    </xdr:from>
    <xdr:to>
      <xdr:col>3</xdr:col>
      <xdr:colOff>133349</xdr:colOff>
      <xdr:row>29</xdr:row>
      <xdr:rowOff>165098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D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76600" y="5143500"/>
          <a:ext cx="819149" cy="1774823"/>
        </a:xfrm>
        <a:prstGeom prst="rect">
          <a:avLst/>
        </a:prstGeom>
      </xdr:spPr>
    </xdr:pic>
    <xdr:clientData/>
  </xdr:twoCellAnchor>
  <xdr:twoCellAnchor editAs="oneCell">
    <xdr:from>
      <xdr:col>4</xdr:col>
      <xdr:colOff>82827</xdr:colOff>
      <xdr:row>68</xdr:row>
      <xdr:rowOff>31690</xdr:rowOff>
    </xdr:from>
    <xdr:to>
      <xdr:col>4</xdr:col>
      <xdr:colOff>935935</xdr:colOff>
      <xdr:row>68</xdr:row>
      <xdr:rowOff>1111983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D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02477" y="21481990"/>
          <a:ext cx="853108" cy="1070768"/>
        </a:xfrm>
        <a:prstGeom prst="rect">
          <a:avLst/>
        </a:prstGeom>
      </xdr:spPr>
    </xdr:pic>
    <xdr:clientData/>
  </xdr:twoCellAnchor>
  <xdr:twoCellAnchor editAs="oneCell">
    <xdr:from>
      <xdr:col>6</xdr:col>
      <xdr:colOff>1114425</xdr:colOff>
      <xdr:row>0</xdr:row>
      <xdr:rowOff>41221</xdr:rowOff>
    </xdr:from>
    <xdr:to>
      <xdr:col>8</xdr:col>
      <xdr:colOff>381000</xdr:colOff>
      <xdr:row>5</xdr:row>
      <xdr:rowOff>190368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D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505825" y="41221"/>
          <a:ext cx="1314450" cy="1196897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13</xdr:row>
      <xdr:rowOff>157370</xdr:rowOff>
    </xdr:from>
    <xdr:to>
      <xdr:col>10</xdr:col>
      <xdr:colOff>0</xdr:colOff>
      <xdr:row>22</xdr:row>
      <xdr:rowOff>62868</xdr:rowOff>
    </xdr:to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SpPr/>
      </xdr:nvSpPr>
      <xdr:spPr bwMode="auto">
        <a:xfrm>
          <a:off x="0" y="4215848"/>
          <a:ext cx="11686761" cy="1760803"/>
        </a:xfrm>
        <a:prstGeom prst="rect">
          <a:avLst/>
        </a:prstGeom>
        <a:noFill/>
        <a:ln w="19050"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>
            <a:defRPr/>
          </a:pPr>
          <a:endParaRPr lang="ru-RU" sz="1100">
            <a:noFill/>
          </a:endParaRPr>
        </a:p>
      </xdr:txBody>
    </xdr:sp>
    <xdr:clientData/>
  </xdr:twoCellAnchor>
  <xdr:twoCellAnchor editAs="oneCell">
    <xdr:from>
      <xdr:col>0</xdr:col>
      <xdr:colOff>41415</xdr:colOff>
      <xdr:row>14</xdr:row>
      <xdr:rowOff>173935</xdr:rowOff>
    </xdr:from>
    <xdr:to>
      <xdr:col>3</xdr:col>
      <xdr:colOff>1209263</xdr:colOff>
      <xdr:row>23</xdr:row>
      <xdr:rowOff>607500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415" y="4431196"/>
          <a:ext cx="4572000" cy="2322000"/>
        </a:xfrm>
        <a:prstGeom prst="rect">
          <a:avLst/>
        </a:prstGeom>
      </xdr:spPr>
    </xdr:pic>
    <xdr:clientData/>
  </xdr:twoCellAnchor>
  <xdr:twoCellAnchor editAs="oneCell">
    <xdr:from>
      <xdr:col>7</xdr:col>
      <xdr:colOff>960782</xdr:colOff>
      <xdr:row>14</xdr:row>
      <xdr:rowOff>141843</xdr:rowOff>
    </xdr:from>
    <xdr:to>
      <xdr:col>8</xdr:col>
      <xdr:colOff>1035326</xdr:colOff>
      <xdr:row>23</xdr:row>
      <xdr:rowOff>637760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E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92478" y="3620539"/>
          <a:ext cx="1167848" cy="2384352"/>
        </a:xfrm>
        <a:prstGeom prst="rect">
          <a:avLst/>
        </a:prstGeom>
      </xdr:spPr>
    </xdr:pic>
    <xdr:clientData/>
  </xdr:twoCellAnchor>
  <xdr:twoCellAnchor editAs="oneCell">
    <xdr:from>
      <xdr:col>8</xdr:col>
      <xdr:colOff>1068457</xdr:colOff>
      <xdr:row>14</xdr:row>
      <xdr:rowOff>157708</xdr:rowOff>
    </xdr:from>
    <xdr:to>
      <xdr:col>9</xdr:col>
      <xdr:colOff>1018763</xdr:colOff>
      <xdr:row>23</xdr:row>
      <xdr:rowOff>654325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E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593457" y="3636404"/>
          <a:ext cx="1192697" cy="2385052"/>
        </a:xfrm>
        <a:prstGeom prst="rect">
          <a:avLst/>
        </a:prstGeom>
      </xdr:spPr>
    </xdr:pic>
    <xdr:clientData/>
  </xdr:twoCellAnchor>
  <xdr:twoCellAnchor editAs="oneCell">
    <xdr:from>
      <xdr:col>3</xdr:col>
      <xdr:colOff>1250673</xdr:colOff>
      <xdr:row>14</xdr:row>
      <xdr:rowOff>115957</xdr:rowOff>
    </xdr:from>
    <xdr:to>
      <xdr:col>4</xdr:col>
      <xdr:colOff>939187</xdr:colOff>
      <xdr:row>23</xdr:row>
      <xdr:rowOff>642856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E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654825" y="4373218"/>
          <a:ext cx="1121405" cy="2415334"/>
        </a:xfrm>
        <a:prstGeom prst="rect">
          <a:avLst/>
        </a:prstGeom>
      </xdr:spPr>
    </xdr:pic>
    <xdr:clientData/>
  </xdr:twoCellAnchor>
  <xdr:twoCellAnchor editAs="oneCell">
    <xdr:from>
      <xdr:col>5</xdr:col>
      <xdr:colOff>753717</xdr:colOff>
      <xdr:row>14</xdr:row>
      <xdr:rowOff>64996</xdr:rowOff>
    </xdr:from>
    <xdr:to>
      <xdr:col>6</xdr:col>
      <xdr:colOff>803413</xdr:colOff>
      <xdr:row>23</xdr:row>
      <xdr:rowOff>689262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E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23652" y="3543692"/>
          <a:ext cx="1118152" cy="2512701"/>
        </a:xfrm>
        <a:prstGeom prst="rect">
          <a:avLst/>
        </a:prstGeom>
      </xdr:spPr>
    </xdr:pic>
    <xdr:clientData/>
  </xdr:twoCellAnchor>
  <xdr:twoCellAnchor editAs="oneCell">
    <xdr:from>
      <xdr:col>4</xdr:col>
      <xdr:colOff>902805</xdr:colOff>
      <xdr:row>14</xdr:row>
      <xdr:rowOff>144781</xdr:rowOff>
    </xdr:from>
    <xdr:to>
      <xdr:col>5</xdr:col>
      <xdr:colOff>621465</xdr:colOff>
      <xdr:row>23</xdr:row>
      <xdr:rowOff>670892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739848" y="4402042"/>
          <a:ext cx="1151552" cy="2414546"/>
        </a:xfrm>
        <a:prstGeom prst="rect">
          <a:avLst/>
        </a:prstGeom>
      </xdr:spPr>
    </xdr:pic>
    <xdr:clientData/>
  </xdr:twoCellAnchor>
  <xdr:twoCellAnchor editAs="oneCell">
    <xdr:from>
      <xdr:col>6</xdr:col>
      <xdr:colOff>753716</xdr:colOff>
      <xdr:row>14</xdr:row>
      <xdr:rowOff>127069</xdr:rowOff>
    </xdr:from>
    <xdr:to>
      <xdr:col>7</xdr:col>
      <xdr:colOff>772440</xdr:colOff>
      <xdr:row>23</xdr:row>
      <xdr:rowOff>679173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E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092107" y="3605765"/>
          <a:ext cx="1112029" cy="2440539"/>
        </a:xfrm>
        <a:prstGeom prst="rect">
          <a:avLst/>
        </a:prstGeom>
      </xdr:spPr>
    </xdr:pic>
    <xdr:clientData/>
  </xdr:twoCellAnchor>
  <xdr:twoCellAnchor editAs="oneCell">
    <xdr:from>
      <xdr:col>4</xdr:col>
      <xdr:colOff>276224</xdr:colOff>
      <xdr:row>126</xdr:row>
      <xdr:rowOff>76200</xdr:rowOff>
    </xdr:from>
    <xdr:to>
      <xdr:col>4</xdr:col>
      <xdr:colOff>1152525</xdr:colOff>
      <xdr:row>126</xdr:row>
      <xdr:rowOff>1035326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E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296024" y="17935575"/>
          <a:ext cx="876301" cy="97155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209550</xdr:colOff>
      <xdr:row>127</xdr:row>
      <xdr:rowOff>76200</xdr:rowOff>
    </xdr:from>
    <xdr:to>
      <xdr:col>4</xdr:col>
      <xdr:colOff>1181099</xdr:colOff>
      <xdr:row>127</xdr:row>
      <xdr:rowOff>1121051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E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229350" y="19088100"/>
          <a:ext cx="971549" cy="105727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266700</xdr:colOff>
      <xdr:row>128</xdr:row>
      <xdr:rowOff>57150</xdr:rowOff>
    </xdr:from>
    <xdr:to>
      <xdr:col>4</xdr:col>
      <xdr:colOff>1190625</xdr:colOff>
      <xdr:row>128</xdr:row>
      <xdr:rowOff>1111526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E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286500" y="20221575"/>
          <a:ext cx="923925" cy="10668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190501</xdr:colOff>
      <xdr:row>1</xdr:row>
      <xdr:rowOff>66260</xdr:rowOff>
    </xdr:from>
    <xdr:to>
      <xdr:col>1</xdr:col>
      <xdr:colOff>49014</xdr:colOff>
      <xdr:row>3</xdr:row>
      <xdr:rowOff>33130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E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90501" y="273325"/>
          <a:ext cx="1573013" cy="381001"/>
        </a:xfrm>
        <a:prstGeom prst="rect">
          <a:avLst/>
        </a:prstGeom>
      </xdr:spPr>
    </xdr:pic>
    <xdr:clientData/>
  </xdr:twoCellAnchor>
  <xdr:twoCellAnchor editAs="oneCell">
    <xdr:from>
      <xdr:col>8</xdr:col>
      <xdr:colOff>1204707</xdr:colOff>
      <xdr:row>0</xdr:row>
      <xdr:rowOff>2</xdr:rowOff>
    </xdr:from>
    <xdr:to>
      <xdr:col>9</xdr:col>
      <xdr:colOff>1081553</xdr:colOff>
      <xdr:row>4</xdr:row>
      <xdr:rowOff>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29707" y="2"/>
          <a:ext cx="1119237" cy="861390"/>
        </a:xfrm>
        <a:prstGeom prst="rect">
          <a:avLst/>
        </a:prstGeom>
      </xdr:spPr>
    </xdr:pic>
    <xdr:clientData/>
  </xdr:twoCellAnchor>
  <xdr:twoCellAnchor editAs="oneCell">
    <xdr:from>
      <xdr:col>7</xdr:col>
      <xdr:colOff>99392</xdr:colOff>
      <xdr:row>0</xdr:row>
      <xdr:rowOff>31061</xdr:rowOff>
    </xdr:from>
    <xdr:to>
      <xdr:col>8</xdr:col>
      <xdr:colOff>160485</xdr:colOff>
      <xdr:row>3</xdr:row>
      <xdr:rowOff>219843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31088" y="31061"/>
          <a:ext cx="1154397" cy="809978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190500</xdr:colOff>
      <xdr:row>0</xdr:row>
      <xdr:rowOff>0</xdr:rowOff>
    </xdr:from>
    <xdr:to>
      <xdr:col>8</xdr:col>
      <xdr:colOff>1127397</xdr:colOff>
      <xdr:row>3</xdr:row>
      <xdr:rowOff>231913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715500" y="0"/>
          <a:ext cx="936897" cy="85310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7007</xdr:colOff>
      <xdr:row>16</xdr:row>
      <xdr:rowOff>36634</xdr:rowOff>
    </xdr:from>
    <xdr:to>
      <xdr:col>5</xdr:col>
      <xdr:colOff>895350</xdr:colOff>
      <xdr:row>25</xdr:row>
      <xdr:rowOff>0</xdr:rowOff>
    </xdr:to>
    <xdr:sp macro="" textlink="">
      <xdr:nvSpPr>
        <xdr:cNvPr id="26" name="Прямоугольник 25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SpPr/>
      </xdr:nvSpPr>
      <xdr:spPr bwMode="auto">
        <a:xfrm>
          <a:off x="7007" y="7980484"/>
          <a:ext cx="6622393" cy="1811337"/>
        </a:xfrm>
        <a:prstGeom prst="rect">
          <a:avLst/>
        </a:prstGeom>
        <a:noFill/>
        <a:ln w="19050"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>
            <a:defRPr/>
          </a:pPr>
          <a:endParaRPr lang="ru-RU" sz="1100">
            <a:noFill/>
          </a:endParaRPr>
        </a:p>
      </xdr:txBody>
    </xdr:sp>
    <xdr:clientData/>
  </xdr:twoCellAnchor>
  <xdr:twoCellAnchor editAs="oneCell">
    <xdr:from>
      <xdr:col>4</xdr:col>
      <xdr:colOff>1176337</xdr:colOff>
      <xdr:row>16</xdr:row>
      <xdr:rowOff>28575</xdr:rowOff>
    </xdr:from>
    <xdr:to>
      <xdr:col>5</xdr:col>
      <xdr:colOff>783318</xdr:colOff>
      <xdr:row>24</xdr:row>
      <xdr:rowOff>102172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F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062662" y="4619625"/>
          <a:ext cx="797606" cy="1749997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16</xdr:row>
      <xdr:rowOff>29584</xdr:rowOff>
    </xdr:from>
    <xdr:to>
      <xdr:col>4</xdr:col>
      <xdr:colOff>885825</xdr:colOff>
      <xdr:row>24</xdr:row>
      <xdr:rowOff>95250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962525" y="4620634"/>
          <a:ext cx="809625" cy="174206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66479</xdr:colOff>
      <xdr:row>16</xdr:row>
      <xdr:rowOff>47625</xdr:rowOff>
    </xdr:from>
    <xdr:to>
      <xdr:col>0</xdr:col>
      <xdr:colOff>885822</xdr:colOff>
      <xdr:row>24</xdr:row>
      <xdr:rowOff>95247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6479" y="4638675"/>
          <a:ext cx="819343" cy="172402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1038469</xdr:colOff>
      <xdr:row>16</xdr:row>
      <xdr:rowOff>38100</xdr:rowOff>
    </xdr:from>
    <xdr:to>
      <xdr:col>1</xdr:col>
      <xdr:colOff>752472</xdr:colOff>
      <xdr:row>24</xdr:row>
      <xdr:rowOff>104837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38469" y="4629150"/>
          <a:ext cx="828428" cy="1743137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972014</xdr:colOff>
      <xdr:row>16</xdr:row>
      <xdr:rowOff>19050</xdr:rowOff>
    </xdr:from>
    <xdr:to>
      <xdr:col>6</xdr:col>
      <xdr:colOff>747664</xdr:colOff>
      <xdr:row>24</xdr:row>
      <xdr:rowOff>95250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048964" y="4610100"/>
          <a:ext cx="832926" cy="1752599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977781</xdr:colOff>
      <xdr:row>16</xdr:row>
      <xdr:rowOff>47625</xdr:rowOff>
    </xdr:from>
    <xdr:to>
      <xdr:col>2</xdr:col>
      <xdr:colOff>672702</xdr:colOff>
      <xdr:row>24</xdr:row>
      <xdr:rowOff>114298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 flipH="1">
          <a:off x="2092206" y="4638675"/>
          <a:ext cx="828397" cy="1743073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152400</xdr:colOff>
      <xdr:row>64</xdr:row>
      <xdr:rowOff>76200</xdr:rowOff>
    </xdr:from>
    <xdr:to>
      <xdr:col>4</xdr:col>
      <xdr:colOff>1028700</xdr:colOff>
      <xdr:row>64</xdr:row>
      <xdr:rowOff>1047750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038725" y="16173450"/>
          <a:ext cx="876299" cy="97155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123824</xdr:colOff>
      <xdr:row>65</xdr:row>
      <xdr:rowOff>38100</xdr:rowOff>
    </xdr:from>
    <xdr:to>
      <xdr:col>4</xdr:col>
      <xdr:colOff>1095375</xdr:colOff>
      <xdr:row>65</xdr:row>
      <xdr:rowOff>1095375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010149" y="17287875"/>
          <a:ext cx="971550" cy="105727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133350</xdr:colOff>
      <xdr:row>66</xdr:row>
      <xdr:rowOff>57150</xdr:rowOff>
    </xdr:from>
    <xdr:to>
      <xdr:col>4</xdr:col>
      <xdr:colOff>1057275</xdr:colOff>
      <xdr:row>66</xdr:row>
      <xdr:rowOff>1123950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019675" y="18459450"/>
          <a:ext cx="923925" cy="10668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285750</xdr:colOff>
      <xdr:row>2</xdr:row>
      <xdr:rowOff>123826</xdr:rowOff>
    </xdr:from>
    <xdr:to>
      <xdr:col>1</xdr:col>
      <xdr:colOff>990600</xdr:colOff>
      <xdr:row>4</xdr:row>
      <xdr:rowOff>145374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85750" y="542926"/>
          <a:ext cx="1819275" cy="440648"/>
        </a:xfrm>
        <a:prstGeom prst="rect">
          <a:avLst/>
        </a:prstGeom>
      </xdr:spPr>
    </xdr:pic>
    <xdr:clientData/>
  </xdr:twoCellAnchor>
  <xdr:twoCellAnchor editAs="oneCell">
    <xdr:from>
      <xdr:col>8</xdr:col>
      <xdr:colOff>276227</xdr:colOff>
      <xdr:row>0</xdr:row>
      <xdr:rowOff>47625</xdr:rowOff>
    </xdr:from>
    <xdr:to>
      <xdr:col>9</xdr:col>
      <xdr:colOff>1330359</xdr:colOff>
      <xdr:row>5</xdr:row>
      <xdr:rowOff>243667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53527" y="47625"/>
          <a:ext cx="1616107" cy="1243792"/>
        </a:xfrm>
        <a:prstGeom prst="rect">
          <a:avLst/>
        </a:prstGeom>
      </xdr:spPr>
    </xdr:pic>
    <xdr:clientData/>
  </xdr:twoCellAnchor>
  <xdr:twoCellAnchor editAs="oneCell">
    <xdr:from>
      <xdr:col>4</xdr:col>
      <xdr:colOff>1066799</xdr:colOff>
      <xdr:row>0</xdr:row>
      <xdr:rowOff>66676</xdr:rowOff>
    </xdr:from>
    <xdr:to>
      <xdr:col>6</xdr:col>
      <xdr:colOff>540074</xdr:colOff>
      <xdr:row>5</xdr:row>
      <xdr:rowOff>226582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953124" y="66676"/>
          <a:ext cx="1721175" cy="1207656"/>
        </a:xfrm>
        <a:prstGeom prst="rect">
          <a:avLst/>
        </a:prstGeom>
      </xdr:spPr>
    </xdr:pic>
    <xdr:clientData/>
  </xdr:twoCellAnchor>
  <xdr:twoCellAnchor editAs="oneCell">
    <xdr:from>
      <xdr:col>6</xdr:col>
      <xdr:colOff>561975</xdr:colOff>
      <xdr:row>0</xdr:row>
      <xdr:rowOff>37658</xdr:rowOff>
    </xdr:from>
    <xdr:to>
      <xdr:col>8</xdr:col>
      <xdr:colOff>200025</xdr:colOff>
      <xdr:row>5</xdr:row>
      <xdr:rowOff>247518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696200" y="37658"/>
          <a:ext cx="1381125" cy="125761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19</xdr:row>
      <xdr:rowOff>0</xdr:rowOff>
    </xdr:from>
    <xdr:to>
      <xdr:col>10</xdr:col>
      <xdr:colOff>0</xdr:colOff>
      <xdr:row>27</xdr:row>
      <xdr:rowOff>104281</xdr:rowOff>
    </xdr:to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SpPr/>
      </xdr:nvSpPr>
      <xdr:spPr bwMode="auto">
        <a:xfrm>
          <a:off x="0" y="5110370"/>
          <a:ext cx="13997609" cy="1760802"/>
        </a:xfrm>
        <a:prstGeom prst="rect">
          <a:avLst/>
        </a:prstGeom>
        <a:noFill/>
        <a:ln w="19050"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>
            <a:defRPr/>
          </a:pPr>
          <a:endParaRPr lang="ru-RU" sz="1100">
            <a:noFill/>
          </a:endParaRPr>
        </a:p>
      </xdr:txBody>
    </xdr:sp>
    <xdr:clientData/>
  </xdr:twoCellAnchor>
  <xdr:twoCellAnchor editAs="oneCell">
    <xdr:from>
      <xdr:col>4</xdr:col>
      <xdr:colOff>276224</xdr:colOff>
      <xdr:row>73</xdr:row>
      <xdr:rowOff>76200</xdr:rowOff>
    </xdr:from>
    <xdr:to>
      <xdr:col>4</xdr:col>
      <xdr:colOff>1152525</xdr:colOff>
      <xdr:row>73</xdr:row>
      <xdr:rowOff>1047750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296024" y="17325975"/>
          <a:ext cx="876301" cy="97155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209550</xdr:colOff>
      <xdr:row>74</xdr:row>
      <xdr:rowOff>76200</xdr:rowOff>
    </xdr:from>
    <xdr:to>
      <xdr:col>4</xdr:col>
      <xdr:colOff>1181099</xdr:colOff>
      <xdr:row>74</xdr:row>
      <xdr:rowOff>1133475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0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229350" y="18478500"/>
          <a:ext cx="971549" cy="105727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266700</xdr:colOff>
      <xdr:row>75</xdr:row>
      <xdr:rowOff>57150</xdr:rowOff>
    </xdr:from>
    <xdr:to>
      <xdr:col>4</xdr:col>
      <xdr:colOff>1190625</xdr:colOff>
      <xdr:row>75</xdr:row>
      <xdr:rowOff>1123950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286500" y="19611975"/>
          <a:ext cx="923925" cy="10668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380998</xdr:colOff>
      <xdr:row>19</xdr:row>
      <xdr:rowOff>41416</xdr:rowOff>
    </xdr:from>
    <xdr:to>
      <xdr:col>4</xdr:col>
      <xdr:colOff>1267238</xdr:colOff>
      <xdr:row>28</xdr:row>
      <xdr:rowOff>455415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4955" y="4812199"/>
          <a:ext cx="3752022" cy="2277586"/>
        </a:xfrm>
        <a:prstGeom prst="rect">
          <a:avLst/>
        </a:prstGeom>
      </xdr:spPr>
    </xdr:pic>
    <xdr:clientData/>
  </xdr:twoCellAnchor>
  <xdr:twoCellAnchor editAs="oneCell">
    <xdr:from>
      <xdr:col>4</xdr:col>
      <xdr:colOff>1350066</xdr:colOff>
      <xdr:row>18</xdr:row>
      <xdr:rowOff>190206</xdr:rowOff>
    </xdr:from>
    <xdr:to>
      <xdr:col>8</xdr:col>
      <xdr:colOff>455545</xdr:colOff>
      <xdr:row>28</xdr:row>
      <xdr:rowOff>480044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79805" y="4762206"/>
          <a:ext cx="3776870" cy="2352208"/>
        </a:xfrm>
        <a:prstGeom prst="rect">
          <a:avLst/>
        </a:prstGeom>
      </xdr:spPr>
    </xdr:pic>
    <xdr:clientData/>
  </xdr:twoCellAnchor>
  <xdr:twoCellAnchor editAs="oneCell">
    <xdr:from>
      <xdr:col>0</xdr:col>
      <xdr:colOff>198785</xdr:colOff>
      <xdr:row>2</xdr:row>
      <xdr:rowOff>82825</xdr:rowOff>
    </xdr:from>
    <xdr:to>
      <xdr:col>0</xdr:col>
      <xdr:colOff>1581979</xdr:colOff>
      <xdr:row>4</xdr:row>
      <xdr:rowOff>3719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98785" y="496955"/>
          <a:ext cx="1383194" cy="335025"/>
        </a:xfrm>
        <a:prstGeom prst="rect">
          <a:avLst/>
        </a:prstGeom>
      </xdr:spPr>
    </xdr:pic>
    <xdr:clientData/>
  </xdr:twoCellAnchor>
  <xdr:twoCellAnchor editAs="oneCell">
    <xdr:from>
      <xdr:col>8</xdr:col>
      <xdr:colOff>666337</xdr:colOff>
      <xdr:row>0</xdr:row>
      <xdr:rowOff>16565</xdr:rowOff>
    </xdr:from>
    <xdr:to>
      <xdr:col>9</xdr:col>
      <xdr:colOff>1023487</xdr:colOff>
      <xdr:row>5</xdr:row>
      <xdr:rowOff>225031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67467" y="16565"/>
          <a:ext cx="1616107" cy="1243792"/>
        </a:xfrm>
        <a:prstGeom prst="rect">
          <a:avLst/>
        </a:prstGeom>
      </xdr:spPr>
    </xdr:pic>
    <xdr:clientData/>
  </xdr:twoCellAnchor>
  <xdr:twoCellAnchor editAs="oneCell">
    <xdr:from>
      <xdr:col>5</xdr:col>
      <xdr:colOff>662608</xdr:colOff>
      <xdr:row>0</xdr:row>
      <xdr:rowOff>55906</xdr:rowOff>
    </xdr:from>
    <xdr:to>
      <xdr:col>7</xdr:col>
      <xdr:colOff>151157</xdr:colOff>
      <xdr:row>5</xdr:row>
      <xdr:rowOff>190137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125238" y="55906"/>
          <a:ext cx="1666876" cy="1169557"/>
        </a:xfrm>
        <a:prstGeom prst="rect">
          <a:avLst/>
        </a:prstGeom>
      </xdr:spPr>
    </xdr:pic>
    <xdr:clientData/>
  </xdr:twoCellAnchor>
  <xdr:twoCellAnchor editAs="oneCell">
    <xdr:from>
      <xdr:col>7</xdr:col>
      <xdr:colOff>165651</xdr:colOff>
      <xdr:row>0</xdr:row>
      <xdr:rowOff>40700</xdr:rowOff>
    </xdr:from>
    <xdr:to>
      <xdr:col>8</xdr:col>
      <xdr:colOff>414131</xdr:colOff>
      <xdr:row>5</xdr:row>
      <xdr:rowOff>196993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806608" y="40700"/>
          <a:ext cx="1308653" cy="1191619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295275</xdr:colOff>
      <xdr:row>21</xdr:row>
      <xdr:rowOff>66675</xdr:rowOff>
    </xdr:from>
    <xdr:to>
      <xdr:col>10</xdr:col>
      <xdr:colOff>295275</xdr:colOff>
      <xdr:row>30</xdr:row>
      <xdr:rowOff>18556</xdr:rowOff>
    </xdr:to>
    <xdr:sp macro="" textlink="">
      <xdr:nvSpPr>
        <xdr:cNvPr id="36" name="Прямоугольник 35">
          <a:extLst>
            <a:ext uri="{FF2B5EF4-FFF2-40B4-BE49-F238E27FC236}">
              <a16:creationId xmlns:a16="http://schemas.microsoft.com/office/drawing/2014/main" id="{00000000-0008-0000-1100-000024000000}"/>
            </a:ext>
          </a:extLst>
        </xdr:cNvPr>
        <xdr:cNvSpPr/>
      </xdr:nvSpPr>
      <xdr:spPr bwMode="auto">
        <a:xfrm>
          <a:off x="295275" y="5029200"/>
          <a:ext cx="13030200" cy="1780681"/>
        </a:xfrm>
        <a:prstGeom prst="rect">
          <a:avLst/>
        </a:prstGeom>
        <a:noFill/>
        <a:ln w="19050"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>
            <a:defRPr/>
          </a:pPr>
          <a:endParaRPr lang="ru-RU" sz="1100">
            <a:noFill/>
          </a:endParaRPr>
        </a:p>
      </xdr:txBody>
    </xdr:sp>
    <xdr:clientData/>
  </xdr:twoCellAnchor>
  <xdr:twoCellAnchor editAs="oneCell">
    <xdr:from>
      <xdr:col>3</xdr:col>
      <xdr:colOff>285750</xdr:colOff>
      <xdr:row>20</xdr:row>
      <xdr:rowOff>11574</xdr:rowOff>
    </xdr:from>
    <xdr:to>
      <xdr:col>3</xdr:col>
      <xdr:colOff>1133474</xdr:colOff>
      <xdr:row>29</xdr:row>
      <xdr:rowOff>67135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76800" y="4764549"/>
          <a:ext cx="847724" cy="1941511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1394194</xdr:colOff>
      <xdr:row>20</xdr:row>
      <xdr:rowOff>0</xdr:rowOff>
    </xdr:from>
    <xdr:to>
      <xdr:col>4</xdr:col>
      <xdr:colOff>809625</xdr:colOff>
      <xdr:row>29</xdr:row>
      <xdr:rowOff>47445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985244" y="4752975"/>
          <a:ext cx="844181" cy="193339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349585</xdr:colOff>
      <xdr:row>20</xdr:row>
      <xdr:rowOff>85724</xdr:rowOff>
    </xdr:from>
    <xdr:to>
      <xdr:col>2</xdr:col>
      <xdr:colOff>1171575</xdr:colOff>
      <xdr:row>28</xdr:row>
      <xdr:rowOff>195729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511885" y="4838699"/>
          <a:ext cx="821990" cy="178640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609600</xdr:colOff>
      <xdr:row>20</xdr:row>
      <xdr:rowOff>66675</xdr:rowOff>
    </xdr:from>
    <xdr:to>
      <xdr:col>6</xdr:col>
      <xdr:colOff>380724</xdr:colOff>
      <xdr:row>29</xdr:row>
      <xdr:rowOff>19050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1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058150" y="4819650"/>
          <a:ext cx="828399" cy="183832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276224</xdr:colOff>
      <xdr:row>78</xdr:row>
      <xdr:rowOff>76200</xdr:rowOff>
    </xdr:from>
    <xdr:to>
      <xdr:col>4</xdr:col>
      <xdr:colOff>1152525</xdr:colOff>
      <xdr:row>78</xdr:row>
      <xdr:rowOff>1047750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953125" y="23460075"/>
          <a:ext cx="876299" cy="97155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209550</xdr:colOff>
      <xdr:row>79</xdr:row>
      <xdr:rowOff>76200</xdr:rowOff>
    </xdr:from>
    <xdr:to>
      <xdr:col>4</xdr:col>
      <xdr:colOff>1181099</xdr:colOff>
      <xdr:row>79</xdr:row>
      <xdr:rowOff>1133475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886450" y="24612599"/>
          <a:ext cx="971550" cy="105727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266700</xdr:colOff>
      <xdr:row>80</xdr:row>
      <xdr:rowOff>57150</xdr:rowOff>
    </xdr:from>
    <xdr:to>
      <xdr:col>4</xdr:col>
      <xdr:colOff>1190625</xdr:colOff>
      <xdr:row>80</xdr:row>
      <xdr:rowOff>1123950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943600" y="25746075"/>
          <a:ext cx="923925" cy="10668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981075</xdr:colOff>
      <xdr:row>20</xdr:row>
      <xdr:rowOff>43727</xdr:rowOff>
    </xdr:from>
    <xdr:to>
      <xdr:col>5</xdr:col>
      <xdr:colOff>428625</xdr:colOff>
      <xdr:row>29</xdr:row>
      <xdr:rowOff>38100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7000875" y="4796702"/>
          <a:ext cx="876300" cy="1880323"/>
        </a:xfrm>
        <a:prstGeom prst="rect">
          <a:avLst/>
        </a:prstGeom>
      </xdr:spPr>
    </xdr:pic>
    <xdr:clientData/>
  </xdr:twoCellAnchor>
  <xdr:twoCellAnchor editAs="oneCell">
    <xdr:from>
      <xdr:col>0</xdr:col>
      <xdr:colOff>273327</xdr:colOff>
      <xdr:row>2</xdr:row>
      <xdr:rowOff>74543</xdr:rowOff>
    </xdr:from>
    <xdr:to>
      <xdr:col>1</xdr:col>
      <xdr:colOff>265045</xdr:colOff>
      <xdr:row>4</xdr:row>
      <xdr:rowOff>73677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73327" y="488673"/>
          <a:ext cx="1706218" cy="413265"/>
        </a:xfrm>
        <a:prstGeom prst="rect">
          <a:avLst/>
        </a:prstGeom>
      </xdr:spPr>
    </xdr:pic>
    <xdr:clientData/>
  </xdr:twoCellAnchor>
  <xdr:twoCellAnchor editAs="oneCell">
    <xdr:from>
      <xdr:col>8</xdr:col>
      <xdr:colOff>593037</xdr:colOff>
      <xdr:row>0</xdr:row>
      <xdr:rowOff>0</xdr:rowOff>
    </xdr:from>
    <xdr:to>
      <xdr:col>9</xdr:col>
      <xdr:colOff>967995</xdr:colOff>
      <xdr:row>6</xdr:row>
      <xdr:rowOff>1401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4987" y="0"/>
          <a:ext cx="1613208" cy="1258701"/>
        </a:xfrm>
        <a:prstGeom prst="rect">
          <a:avLst/>
        </a:prstGeom>
      </xdr:spPr>
    </xdr:pic>
    <xdr:clientData/>
  </xdr:twoCellAnchor>
  <xdr:twoCellAnchor editAs="oneCell">
    <xdr:from>
      <xdr:col>5</xdr:col>
      <xdr:colOff>736738</xdr:colOff>
      <xdr:row>0</xdr:row>
      <xdr:rowOff>57149</xdr:rowOff>
    </xdr:from>
    <xdr:to>
      <xdr:col>7</xdr:col>
      <xdr:colOff>229016</xdr:colOff>
      <xdr:row>5</xdr:row>
      <xdr:rowOff>193865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185288" y="57149"/>
          <a:ext cx="1663978" cy="1184466"/>
        </a:xfrm>
        <a:prstGeom prst="rect">
          <a:avLst/>
        </a:prstGeom>
      </xdr:spPr>
    </xdr:pic>
    <xdr:clientData/>
  </xdr:twoCellAnchor>
  <xdr:twoCellAnchor editAs="oneCell">
    <xdr:from>
      <xdr:col>7</xdr:col>
      <xdr:colOff>219075</xdr:colOff>
      <xdr:row>0</xdr:row>
      <xdr:rowOff>8230</xdr:rowOff>
    </xdr:from>
    <xdr:to>
      <xdr:col>8</xdr:col>
      <xdr:colOff>476250</xdr:colOff>
      <xdr:row>5</xdr:row>
      <xdr:rowOff>209417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839325" y="8230"/>
          <a:ext cx="1371600" cy="1248937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276224</xdr:colOff>
      <xdr:row>67</xdr:row>
      <xdr:rowOff>76200</xdr:rowOff>
    </xdr:from>
    <xdr:to>
      <xdr:col>4</xdr:col>
      <xdr:colOff>1152525</xdr:colOff>
      <xdr:row>67</xdr:row>
      <xdr:rowOff>1047750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2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991225" y="23983950"/>
          <a:ext cx="876299" cy="97155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209550</xdr:colOff>
      <xdr:row>68</xdr:row>
      <xdr:rowOff>76200</xdr:rowOff>
    </xdr:from>
    <xdr:to>
      <xdr:col>4</xdr:col>
      <xdr:colOff>1181099</xdr:colOff>
      <xdr:row>68</xdr:row>
      <xdr:rowOff>1133475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2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924550" y="25136475"/>
          <a:ext cx="971550" cy="105727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266700</xdr:colOff>
      <xdr:row>69</xdr:row>
      <xdr:rowOff>57150</xdr:rowOff>
    </xdr:from>
    <xdr:to>
      <xdr:col>4</xdr:col>
      <xdr:colOff>1190625</xdr:colOff>
      <xdr:row>69</xdr:row>
      <xdr:rowOff>1123950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2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981700" y="26269950"/>
          <a:ext cx="923925" cy="10668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38097</xdr:colOff>
      <xdr:row>20</xdr:row>
      <xdr:rowOff>123503</xdr:rowOff>
    </xdr:from>
    <xdr:to>
      <xdr:col>4</xdr:col>
      <xdr:colOff>1112946</xdr:colOff>
      <xdr:row>27</xdr:row>
      <xdr:rowOff>794272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6210297" y="5057453"/>
          <a:ext cx="1074849" cy="2137619"/>
        </a:xfrm>
        <a:prstGeom prst="rect">
          <a:avLst/>
        </a:prstGeom>
      </xdr:spPr>
    </xdr:pic>
    <xdr:clientData/>
  </xdr:twoCellAnchor>
  <xdr:twoCellAnchor editAs="oneCell">
    <xdr:from>
      <xdr:col>4</xdr:col>
      <xdr:colOff>1209675</xdr:colOff>
      <xdr:row>20</xdr:row>
      <xdr:rowOff>85724</xdr:rowOff>
    </xdr:from>
    <xdr:to>
      <xdr:col>5</xdr:col>
      <xdr:colOff>827563</xdr:colOff>
      <xdr:row>27</xdr:row>
      <xdr:rowOff>809626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7381875" y="5019674"/>
          <a:ext cx="1046638" cy="2190752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2</xdr:row>
      <xdr:rowOff>38101</xdr:rowOff>
    </xdr:from>
    <xdr:to>
      <xdr:col>1</xdr:col>
      <xdr:colOff>268361</xdr:colOff>
      <xdr:row>4</xdr:row>
      <xdr:rowOff>76201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47650" y="457201"/>
          <a:ext cx="1887611" cy="457200"/>
        </a:xfrm>
        <a:prstGeom prst="rect">
          <a:avLst/>
        </a:prstGeom>
      </xdr:spPr>
    </xdr:pic>
    <xdr:clientData/>
  </xdr:twoCellAnchor>
  <xdr:twoCellAnchor editAs="oneCell">
    <xdr:from>
      <xdr:col>7</xdr:col>
      <xdr:colOff>685802</xdr:colOff>
      <xdr:row>0</xdr:row>
      <xdr:rowOff>9525</xdr:rowOff>
    </xdr:from>
    <xdr:to>
      <xdr:col>8</xdr:col>
      <xdr:colOff>1019329</xdr:colOff>
      <xdr:row>5</xdr:row>
      <xdr:rowOff>171450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82202" y="9525"/>
          <a:ext cx="1571777" cy="1209675"/>
        </a:xfrm>
        <a:prstGeom prst="rect">
          <a:avLst/>
        </a:prstGeom>
      </xdr:spPr>
    </xdr:pic>
    <xdr:clientData/>
  </xdr:twoCellAnchor>
  <xdr:twoCellAnchor editAs="oneCell">
    <xdr:from>
      <xdr:col>4</xdr:col>
      <xdr:colOff>514350</xdr:colOff>
      <xdr:row>0</xdr:row>
      <xdr:rowOff>57149</xdr:rowOff>
    </xdr:from>
    <xdr:to>
      <xdr:col>5</xdr:col>
      <xdr:colOff>752476</xdr:colOff>
      <xdr:row>5</xdr:row>
      <xdr:rowOff>178956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686550" y="57149"/>
          <a:ext cx="1666876" cy="1169557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20</xdr:row>
      <xdr:rowOff>123825</xdr:rowOff>
    </xdr:from>
    <xdr:to>
      <xdr:col>1</xdr:col>
      <xdr:colOff>866492</xdr:colOff>
      <xdr:row>27</xdr:row>
      <xdr:rowOff>866499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6725" y="5057775"/>
          <a:ext cx="2266667" cy="2209524"/>
        </a:xfrm>
        <a:prstGeom prst="rect">
          <a:avLst/>
        </a:prstGeom>
      </xdr:spPr>
    </xdr:pic>
    <xdr:clientData/>
  </xdr:twoCellAnchor>
  <xdr:twoCellAnchor editAs="oneCell">
    <xdr:from>
      <xdr:col>2</xdr:col>
      <xdr:colOff>133350</xdr:colOff>
      <xdr:row>20</xdr:row>
      <xdr:rowOff>66675</xdr:rowOff>
    </xdr:from>
    <xdr:to>
      <xdr:col>3</xdr:col>
      <xdr:colOff>1190314</xdr:colOff>
      <xdr:row>27</xdr:row>
      <xdr:rowOff>847444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448050" y="5000625"/>
          <a:ext cx="2485714" cy="2247619"/>
        </a:xfrm>
        <a:prstGeom prst="rect">
          <a:avLst/>
        </a:prstGeom>
      </xdr:spPr>
    </xdr:pic>
    <xdr:clientData/>
  </xdr:twoCellAnchor>
  <xdr:twoCellAnchor editAs="oneCell">
    <xdr:from>
      <xdr:col>6</xdr:col>
      <xdr:colOff>9525</xdr:colOff>
      <xdr:row>20</xdr:row>
      <xdr:rowOff>45945</xdr:rowOff>
    </xdr:from>
    <xdr:to>
      <xdr:col>7</xdr:col>
      <xdr:colOff>247650</xdr:colOff>
      <xdr:row>27</xdr:row>
      <xdr:rowOff>857020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458200" y="4979895"/>
          <a:ext cx="1085850" cy="2277925"/>
        </a:xfrm>
        <a:prstGeom prst="rect">
          <a:avLst/>
        </a:prstGeom>
      </xdr:spPr>
    </xdr:pic>
    <xdr:clientData/>
  </xdr:twoCellAnchor>
  <xdr:twoCellAnchor editAs="oneCell">
    <xdr:from>
      <xdr:col>5</xdr:col>
      <xdr:colOff>790575</xdr:colOff>
      <xdr:row>0</xdr:row>
      <xdr:rowOff>24725</xdr:rowOff>
    </xdr:from>
    <xdr:to>
      <xdr:col>7</xdr:col>
      <xdr:colOff>438150</xdr:colOff>
      <xdr:row>5</xdr:row>
      <xdr:rowOff>199892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391525" y="24725"/>
          <a:ext cx="1343025" cy="1222917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561975</xdr:colOff>
      <xdr:row>21</xdr:row>
      <xdr:rowOff>9525</xdr:rowOff>
    </xdr:from>
    <xdr:to>
      <xdr:col>4</xdr:col>
      <xdr:colOff>818863</xdr:colOff>
      <xdr:row>32</xdr:row>
      <xdr:rowOff>133073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57675" y="4886325"/>
          <a:ext cx="2295238" cy="2219048"/>
        </a:xfrm>
        <a:prstGeom prst="rect">
          <a:avLst/>
        </a:prstGeom>
      </xdr:spPr>
    </xdr:pic>
    <xdr:clientData/>
  </xdr:twoCellAnchor>
  <xdr:twoCellAnchor editAs="oneCell">
    <xdr:from>
      <xdr:col>4</xdr:col>
      <xdr:colOff>276224</xdr:colOff>
      <xdr:row>51</xdr:row>
      <xdr:rowOff>76200</xdr:rowOff>
    </xdr:from>
    <xdr:to>
      <xdr:col>4</xdr:col>
      <xdr:colOff>1152525</xdr:colOff>
      <xdr:row>51</xdr:row>
      <xdr:rowOff>1104900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3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991224" y="17687925"/>
          <a:ext cx="876301" cy="97155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209550</xdr:colOff>
      <xdr:row>52</xdr:row>
      <xdr:rowOff>76200</xdr:rowOff>
    </xdr:from>
    <xdr:to>
      <xdr:col>4</xdr:col>
      <xdr:colOff>1181099</xdr:colOff>
      <xdr:row>52</xdr:row>
      <xdr:rowOff>1209675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3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5924550" y="18840450"/>
          <a:ext cx="971549" cy="105727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266700</xdr:colOff>
      <xdr:row>53</xdr:row>
      <xdr:rowOff>57150</xdr:rowOff>
    </xdr:from>
    <xdr:to>
      <xdr:col>4</xdr:col>
      <xdr:colOff>1190625</xdr:colOff>
      <xdr:row>53</xdr:row>
      <xdr:rowOff>1200150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3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5981700" y="19973925"/>
          <a:ext cx="923925" cy="10668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266701</xdr:colOff>
      <xdr:row>2</xdr:row>
      <xdr:rowOff>85726</xdr:rowOff>
    </xdr:from>
    <xdr:to>
      <xdr:col>0</xdr:col>
      <xdr:colOff>1962150</xdr:colOff>
      <xdr:row>4</xdr:row>
      <xdr:rowOff>115382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66701" y="466726"/>
          <a:ext cx="1695449" cy="410656"/>
        </a:xfrm>
        <a:prstGeom prst="rect">
          <a:avLst/>
        </a:prstGeom>
      </xdr:spPr>
    </xdr:pic>
    <xdr:clientData/>
  </xdr:twoCellAnchor>
  <xdr:twoCellAnchor editAs="oneCell">
    <xdr:from>
      <xdr:col>6</xdr:col>
      <xdr:colOff>666752</xdr:colOff>
      <xdr:row>0</xdr:row>
      <xdr:rowOff>19050</xdr:rowOff>
    </xdr:from>
    <xdr:to>
      <xdr:col>7</xdr:col>
      <xdr:colOff>1044609</xdr:colOff>
      <xdr:row>6</xdr:row>
      <xdr:rowOff>114300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05902" y="19050"/>
          <a:ext cx="1616107" cy="123825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0</xdr:row>
      <xdr:rowOff>47624</xdr:rowOff>
    </xdr:from>
    <xdr:to>
      <xdr:col>5</xdr:col>
      <xdr:colOff>609601</xdr:colOff>
      <xdr:row>6</xdr:row>
      <xdr:rowOff>74181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924550" y="47624"/>
          <a:ext cx="1666876" cy="1169557"/>
        </a:xfrm>
        <a:prstGeom prst="rect">
          <a:avLst/>
        </a:prstGeom>
      </xdr:spPr>
    </xdr:pic>
    <xdr:clientData/>
  </xdr:twoCellAnchor>
  <xdr:twoCellAnchor editAs="oneCell">
    <xdr:from>
      <xdr:col>5</xdr:col>
      <xdr:colOff>638175</xdr:colOff>
      <xdr:row>0</xdr:row>
      <xdr:rowOff>14349</xdr:rowOff>
    </xdr:from>
    <xdr:to>
      <xdr:col>6</xdr:col>
      <xdr:colOff>514350</xdr:colOff>
      <xdr:row>6</xdr:row>
      <xdr:rowOff>85593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620000" y="14349"/>
          <a:ext cx="1333500" cy="1214244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2473366</xdr:colOff>
      <xdr:row>17</xdr:row>
      <xdr:rowOff>85725</xdr:rowOff>
    </xdr:from>
    <xdr:to>
      <xdr:col>1</xdr:col>
      <xdr:colOff>447549</xdr:colOff>
      <xdr:row>26</xdr:row>
      <xdr:rowOff>171179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3366" y="4276725"/>
          <a:ext cx="907883" cy="1971404"/>
        </a:xfrm>
        <a:prstGeom prst="rect">
          <a:avLst/>
        </a:prstGeom>
      </xdr:spPr>
    </xdr:pic>
    <xdr:clientData/>
  </xdr:twoCellAnchor>
  <xdr:twoCellAnchor editAs="oneCell">
    <xdr:from>
      <xdr:col>1</xdr:col>
      <xdr:colOff>1128880</xdr:colOff>
      <xdr:row>17</xdr:row>
      <xdr:rowOff>66675</xdr:rowOff>
    </xdr:from>
    <xdr:to>
      <xdr:col>2</xdr:col>
      <xdr:colOff>590550</xdr:colOff>
      <xdr:row>26</xdr:row>
      <xdr:rowOff>147779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62580" y="4257675"/>
          <a:ext cx="871370" cy="1967054"/>
        </a:xfrm>
        <a:prstGeom prst="rect">
          <a:avLst/>
        </a:prstGeom>
      </xdr:spPr>
    </xdr:pic>
    <xdr:clientData/>
  </xdr:twoCellAnchor>
  <xdr:twoCellAnchor editAs="oneCell">
    <xdr:from>
      <xdr:col>2</xdr:col>
      <xdr:colOff>1083581</xdr:colOff>
      <xdr:row>17</xdr:row>
      <xdr:rowOff>47624</xdr:rowOff>
    </xdr:from>
    <xdr:to>
      <xdr:col>3</xdr:col>
      <xdr:colOff>828514</xdr:colOff>
      <xdr:row>27</xdr:row>
      <xdr:rowOff>19049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26981" y="4238624"/>
          <a:ext cx="1154633" cy="2028825"/>
        </a:xfrm>
        <a:prstGeom prst="rect">
          <a:avLst/>
        </a:prstGeom>
      </xdr:spPr>
    </xdr:pic>
    <xdr:clientData/>
  </xdr:twoCellAnchor>
  <xdr:twoCellAnchor editAs="oneCell">
    <xdr:from>
      <xdr:col>1</xdr:col>
      <xdr:colOff>533399</xdr:colOff>
      <xdr:row>28</xdr:row>
      <xdr:rowOff>1361</xdr:rowOff>
    </xdr:from>
    <xdr:to>
      <xdr:col>2</xdr:col>
      <xdr:colOff>37974</xdr:colOff>
      <xdr:row>37</xdr:row>
      <xdr:rowOff>161645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7099" y="10145486"/>
          <a:ext cx="914275" cy="2046234"/>
        </a:xfrm>
        <a:prstGeom prst="rect">
          <a:avLst/>
        </a:prstGeom>
      </xdr:spPr>
    </xdr:pic>
    <xdr:clientData/>
  </xdr:twoCellAnchor>
  <xdr:twoCellAnchor editAs="oneCell">
    <xdr:from>
      <xdr:col>2</xdr:col>
      <xdr:colOff>504825</xdr:colOff>
      <xdr:row>27</xdr:row>
      <xdr:rowOff>195438</xdr:rowOff>
    </xdr:from>
    <xdr:to>
      <xdr:col>3</xdr:col>
      <xdr:colOff>85596</xdr:colOff>
      <xdr:row>37</xdr:row>
      <xdr:rowOff>209275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8225" y="10130013"/>
          <a:ext cx="990471" cy="2109337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571501</xdr:colOff>
      <xdr:row>28</xdr:row>
      <xdr:rowOff>19050</xdr:rowOff>
    </xdr:from>
    <xdr:to>
      <xdr:col>4</xdr:col>
      <xdr:colOff>109681</xdr:colOff>
      <xdr:row>37</xdr:row>
      <xdr:rowOff>200025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24601" y="10163175"/>
          <a:ext cx="966930" cy="2066925"/>
        </a:xfrm>
        <a:prstGeom prst="rect">
          <a:avLst/>
        </a:prstGeom>
      </xdr:spPr>
    </xdr:pic>
    <xdr:clientData/>
  </xdr:twoCellAnchor>
  <xdr:twoCellAnchor editAs="oneCell">
    <xdr:from>
      <xdr:col>4</xdr:col>
      <xdr:colOff>600074</xdr:colOff>
      <xdr:row>27</xdr:row>
      <xdr:rowOff>189512</xdr:rowOff>
    </xdr:from>
    <xdr:to>
      <xdr:col>5</xdr:col>
      <xdr:colOff>133349</xdr:colOff>
      <xdr:row>37</xdr:row>
      <xdr:rowOff>190500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4" y="10124087"/>
          <a:ext cx="962025" cy="2096488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571500</xdr:colOff>
      <xdr:row>28</xdr:row>
      <xdr:rowOff>35254</xdr:rowOff>
    </xdr:from>
    <xdr:to>
      <xdr:col>6</xdr:col>
      <xdr:colOff>109849</xdr:colOff>
      <xdr:row>37</xdr:row>
      <xdr:rowOff>219076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82100" y="10179379"/>
          <a:ext cx="967099" cy="2069772"/>
        </a:xfrm>
        <a:prstGeom prst="rect">
          <a:avLst/>
        </a:prstGeom>
      </xdr:spPr>
    </xdr:pic>
    <xdr:clientData/>
  </xdr:twoCellAnchor>
  <xdr:twoCellAnchor editAs="oneCell">
    <xdr:from>
      <xdr:col>6</xdr:col>
      <xdr:colOff>476250</xdr:colOff>
      <xdr:row>28</xdr:row>
      <xdr:rowOff>51680</xdr:rowOff>
    </xdr:from>
    <xdr:to>
      <xdr:col>7</xdr:col>
      <xdr:colOff>504825</xdr:colOff>
      <xdr:row>37</xdr:row>
      <xdr:rowOff>218808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15600" y="10195805"/>
          <a:ext cx="1085850" cy="2053078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219077</xdr:colOff>
      <xdr:row>2</xdr:row>
      <xdr:rowOff>76201</xdr:rowOff>
    </xdr:from>
    <xdr:to>
      <xdr:col>0</xdr:col>
      <xdr:colOff>2228851</xdr:colOff>
      <xdr:row>4</xdr:row>
      <xdr:rowOff>143890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19077" y="495301"/>
          <a:ext cx="2009774" cy="486789"/>
        </a:xfrm>
        <a:prstGeom prst="rect">
          <a:avLst/>
        </a:prstGeom>
      </xdr:spPr>
    </xdr:pic>
    <xdr:clientData/>
  </xdr:twoCellAnchor>
  <xdr:twoCellAnchor editAs="oneCell">
    <xdr:from>
      <xdr:col>8</xdr:col>
      <xdr:colOff>438152</xdr:colOff>
      <xdr:row>0</xdr:row>
      <xdr:rowOff>66675</xdr:rowOff>
    </xdr:from>
    <xdr:to>
      <xdr:col>9</xdr:col>
      <xdr:colOff>816009</xdr:colOff>
      <xdr:row>5</xdr:row>
      <xdr:rowOff>262717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592052" y="66675"/>
          <a:ext cx="1616107" cy="1243792"/>
        </a:xfrm>
        <a:prstGeom prst="rect">
          <a:avLst/>
        </a:prstGeom>
      </xdr:spPr>
    </xdr:pic>
    <xdr:clientData/>
  </xdr:twoCellAnchor>
  <xdr:twoCellAnchor editAs="oneCell">
    <xdr:from>
      <xdr:col>5</xdr:col>
      <xdr:colOff>714375</xdr:colOff>
      <xdr:row>0</xdr:row>
      <xdr:rowOff>114299</xdr:rowOff>
    </xdr:from>
    <xdr:to>
      <xdr:col>6</xdr:col>
      <xdr:colOff>952501</xdr:colOff>
      <xdr:row>5</xdr:row>
      <xdr:rowOff>236106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324975" y="114299"/>
          <a:ext cx="1666876" cy="1169557"/>
        </a:xfrm>
        <a:prstGeom prst="rect">
          <a:avLst/>
        </a:prstGeom>
      </xdr:spPr>
    </xdr:pic>
    <xdr:clientData/>
  </xdr:twoCellAnchor>
  <xdr:twoCellAnchor editAs="oneCell">
    <xdr:from>
      <xdr:col>6</xdr:col>
      <xdr:colOff>962025</xdr:colOff>
      <xdr:row>0</xdr:row>
      <xdr:rowOff>63678</xdr:rowOff>
    </xdr:from>
    <xdr:to>
      <xdr:col>8</xdr:col>
      <xdr:colOff>200025</xdr:colOff>
      <xdr:row>5</xdr:row>
      <xdr:rowOff>247518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1001375" y="63678"/>
          <a:ext cx="1352550" cy="123159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952500</xdr:colOff>
      <xdr:row>17</xdr:row>
      <xdr:rowOff>19050</xdr:rowOff>
    </xdr:from>
    <xdr:to>
      <xdr:col>6</xdr:col>
      <xdr:colOff>628333</xdr:colOff>
      <xdr:row>26</xdr:row>
      <xdr:rowOff>161671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134350" y="4210050"/>
          <a:ext cx="2533333" cy="2028571"/>
        </a:xfrm>
        <a:prstGeom prst="rect">
          <a:avLst/>
        </a:prstGeom>
      </xdr:spPr>
    </xdr:pic>
    <xdr:clientData/>
  </xdr:twoCellAnchor>
  <xdr:twoCellAnchor editAs="oneCell">
    <xdr:from>
      <xdr:col>7</xdr:col>
      <xdr:colOff>123825</xdr:colOff>
      <xdr:row>17</xdr:row>
      <xdr:rowOff>0</xdr:rowOff>
    </xdr:from>
    <xdr:to>
      <xdr:col>8</xdr:col>
      <xdr:colOff>171312</xdr:colOff>
      <xdr:row>26</xdr:row>
      <xdr:rowOff>171193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1220450" y="4191000"/>
          <a:ext cx="1104762" cy="2057143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71438</xdr:colOff>
      <xdr:row>21</xdr:row>
      <xdr:rowOff>182562</xdr:rowOff>
    </xdr:from>
    <xdr:to>
      <xdr:col>9</xdr:col>
      <xdr:colOff>535096</xdr:colOff>
      <xdr:row>30</xdr:row>
      <xdr:rowOff>0</xdr:rowOff>
    </xdr:to>
    <xdr:sp macro="" textlink="">
      <xdr:nvSpPr>
        <xdr:cNvPr id="37" name="Прямоугольник 36">
          <a:extLst>
            <a:ext uri="{FF2B5EF4-FFF2-40B4-BE49-F238E27FC236}">
              <a16:creationId xmlns:a16="http://schemas.microsoft.com/office/drawing/2014/main" id="{00000000-0008-0000-1500-000025000000}"/>
            </a:ext>
          </a:extLst>
        </xdr:cNvPr>
        <xdr:cNvSpPr/>
      </xdr:nvSpPr>
      <xdr:spPr bwMode="auto">
        <a:xfrm>
          <a:off x="71438" y="5268912"/>
          <a:ext cx="11150708" cy="1783857"/>
        </a:xfrm>
        <a:prstGeom prst="rect">
          <a:avLst/>
        </a:prstGeom>
        <a:noFill/>
        <a:ln w="19050"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>
            <a:defRPr/>
          </a:pPr>
          <a:endParaRPr lang="ru-RU" sz="1100">
            <a:noFill/>
          </a:endParaRPr>
        </a:p>
      </xdr:txBody>
    </xdr:sp>
    <xdr:clientData/>
  </xdr:twoCellAnchor>
  <xdr:oneCellAnchor>
    <xdr:from>
      <xdr:col>6</xdr:col>
      <xdr:colOff>38100</xdr:colOff>
      <xdr:row>20</xdr:row>
      <xdr:rowOff>438150</xdr:rowOff>
    </xdr:from>
    <xdr:ext cx="1076325" cy="1971675"/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5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896100" y="4524375"/>
          <a:ext cx="1076325" cy="1971675"/>
        </a:xfrm>
        <a:prstGeom prst="rect">
          <a:avLst/>
        </a:prstGeom>
      </xdr:spPr>
    </xdr:pic>
    <xdr:clientData/>
  </xdr:oneCellAnchor>
  <xdr:twoCellAnchor editAs="oneCell">
    <xdr:from>
      <xdr:col>5</xdr:col>
      <xdr:colOff>104775</xdr:colOff>
      <xdr:row>20</xdr:row>
      <xdr:rowOff>456618</xdr:rowOff>
    </xdr:from>
    <xdr:to>
      <xdr:col>5</xdr:col>
      <xdr:colOff>1066801</xdr:colOff>
      <xdr:row>29</xdr:row>
      <xdr:rowOff>123825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15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819775" y="4542843"/>
          <a:ext cx="962026" cy="1934157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50111</xdr:colOff>
      <xdr:row>20</xdr:row>
      <xdr:rowOff>422414</xdr:rowOff>
    </xdr:from>
    <xdr:to>
      <xdr:col>3</xdr:col>
      <xdr:colOff>990601</xdr:colOff>
      <xdr:row>29</xdr:row>
      <xdr:rowOff>171450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5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479111" y="4508639"/>
          <a:ext cx="940490" cy="2015986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152400</xdr:colOff>
      <xdr:row>20</xdr:row>
      <xdr:rowOff>435588</xdr:rowOff>
    </xdr:from>
    <xdr:to>
      <xdr:col>4</xdr:col>
      <xdr:colOff>1104900</xdr:colOff>
      <xdr:row>29</xdr:row>
      <xdr:rowOff>177692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15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724400" y="4521813"/>
          <a:ext cx="952500" cy="2009054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95251</xdr:colOff>
      <xdr:row>65</xdr:row>
      <xdr:rowOff>138241</xdr:rowOff>
    </xdr:from>
    <xdr:to>
      <xdr:col>4</xdr:col>
      <xdr:colOff>1104901</xdr:colOff>
      <xdr:row>65</xdr:row>
      <xdr:rowOff>1247775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15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667251" y="18359566"/>
          <a:ext cx="1009650" cy="1109534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81847</xdr:colOff>
      <xdr:row>66</xdr:row>
      <xdr:rowOff>85725</xdr:rowOff>
    </xdr:from>
    <xdr:to>
      <xdr:col>4</xdr:col>
      <xdr:colOff>1133980</xdr:colOff>
      <xdr:row>66</xdr:row>
      <xdr:rowOff>1200150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15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4653847" y="19592925"/>
          <a:ext cx="1052133" cy="111442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95251</xdr:colOff>
      <xdr:row>67</xdr:row>
      <xdr:rowOff>104775</xdr:rowOff>
    </xdr:from>
    <xdr:to>
      <xdr:col>4</xdr:col>
      <xdr:colOff>1104901</xdr:colOff>
      <xdr:row>67</xdr:row>
      <xdr:rowOff>1171575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15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667251" y="20897850"/>
          <a:ext cx="1009650" cy="1066800"/>
        </a:xfrm>
        <a:prstGeom prst="rect">
          <a:avLst/>
        </a:prstGeom>
        <a:noFill/>
      </xdr:spPr>
    </xdr:pic>
    <xdr:clientData/>
  </xdr:twoCellAnchor>
  <xdr:oneCellAnchor>
    <xdr:from>
      <xdr:col>6</xdr:col>
      <xdr:colOff>1095374</xdr:colOff>
      <xdr:row>20</xdr:row>
      <xdr:rowOff>416737</xdr:rowOff>
    </xdr:from>
    <xdr:ext cx="1447801" cy="1993088"/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15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953374" y="4502962"/>
          <a:ext cx="1447801" cy="1993088"/>
        </a:xfrm>
        <a:prstGeom prst="rect">
          <a:avLst/>
        </a:prstGeom>
      </xdr:spPr>
    </xdr:pic>
    <xdr:clientData/>
  </xdr:oneCellAnchor>
  <xdr:twoCellAnchor editAs="oneCell">
    <xdr:from>
      <xdr:col>4</xdr:col>
      <xdr:colOff>57149</xdr:colOff>
      <xdr:row>69</xdr:row>
      <xdr:rowOff>111363</xdr:rowOff>
    </xdr:from>
    <xdr:to>
      <xdr:col>4</xdr:col>
      <xdr:colOff>1057274</xdr:colOff>
      <xdr:row>69</xdr:row>
      <xdr:rowOff>1038224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15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629149" y="23923863"/>
          <a:ext cx="1000125" cy="926861"/>
        </a:xfrm>
        <a:prstGeom prst="rect">
          <a:avLst/>
        </a:prstGeom>
      </xdr:spPr>
    </xdr:pic>
    <xdr:clientData/>
  </xdr:twoCellAnchor>
  <xdr:twoCellAnchor editAs="oneCell">
    <xdr:from>
      <xdr:col>4</xdr:col>
      <xdr:colOff>66678</xdr:colOff>
      <xdr:row>70</xdr:row>
      <xdr:rowOff>180975</xdr:rowOff>
    </xdr:from>
    <xdr:to>
      <xdr:col>4</xdr:col>
      <xdr:colOff>1128828</xdr:colOff>
      <xdr:row>70</xdr:row>
      <xdr:rowOff>1084598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15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638678" y="25165050"/>
          <a:ext cx="1062150" cy="913562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68</xdr:row>
      <xdr:rowOff>285750</xdr:rowOff>
    </xdr:from>
    <xdr:to>
      <xdr:col>4</xdr:col>
      <xdr:colOff>1057276</xdr:colOff>
      <xdr:row>68</xdr:row>
      <xdr:rowOff>1181100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15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743450" y="22698075"/>
          <a:ext cx="885826" cy="89535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85724</xdr:colOff>
      <xdr:row>2</xdr:row>
      <xdr:rowOff>47625</xdr:rowOff>
    </xdr:from>
    <xdr:to>
      <xdr:col>1</xdr:col>
      <xdr:colOff>752475</xdr:colOff>
      <xdr:row>4</xdr:row>
      <xdr:rowOff>66866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5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5724" y="466725"/>
          <a:ext cx="1809751" cy="438341"/>
        </a:xfrm>
        <a:prstGeom prst="rect">
          <a:avLst/>
        </a:prstGeom>
      </xdr:spPr>
    </xdr:pic>
    <xdr:clientData/>
  </xdr:twoCellAnchor>
  <xdr:twoCellAnchor editAs="oneCell">
    <xdr:from>
      <xdr:col>8</xdr:col>
      <xdr:colOff>495302</xdr:colOff>
      <xdr:row>0</xdr:row>
      <xdr:rowOff>66675</xdr:rowOff>
    </xdr:from>
    <xdr:to>
      <xdr:col>10</xdr:col>
      <xdr:colOff>854109</xdr:colOff>
      <xdr:row>5</xdr:row>
      <xdr:rowOff>262717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02" y="66675"/>
          <a:ext cx="1616107" cy="1243792"/>
        </a:xfrm>
        <a:prstGeom prst="rect">
          <a:avLst/>
        </a:prstGeom>
      </xdr:spPr>
    </xdr:pic>
    <xdr:clientData/>
  </xdr:twoCellAnchor>
  <xdr:twoCellAnchor editAs="oneCell">
    <xdr:from>
      <xdr:col>5</xdr:col>
      <xdr:colOff>581024</xdr:colOff>
      <xdr:row>0</xdr:row>
      <xdr:rowOff>72358</xdr:rowOff>
    </xdr:from>
    <xdr:to>
      <xdr:col>6</xdr:col>
      <xdr:colOff>1123949</xdr:colOff>
      <xdr:row>5</xdr:row>
      <xdr:rowOff>207531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296024" y="72358"/>
          <a:ext cx="1685925" cy="1182923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71</xdr:row>
      <xdr:rowOff>19050</xdr:rowOff>
    </xdr:from>
    <xdr:to>
      <xdr:col>4</xdr:col>
      <xdr:colOff>929308</xdr:colOff>
      <xdr:row>71</xdr:row>
      <xdr:rowOff>1099343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8200" y="27060525"/>
          <a:ext cx="853108" cy="1080293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</xdr:colOff>
      <xdr:row>0</xdr:row>
      <xdr:rowOff>54153</xdr:rowOff>
    </xdr:from>
    <xdr:to>
      <xdr:col>8</xdr:col>
      <xdr:colOff>466725</xdr:colOff>
      <xdr:row>5</xdr:row>
      <xdr:rowOff>237993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020050" y="54153"/>
          <a:ext cx="1352550" cy="123159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20</xdr:row>
      <xdr:rowOff>35784</xdr:rowOff>
    </xdr:from>
    <xdr:to>
      <xdr:col>9</xdr:col>
      <xdr:colOff>0</xdr:colOff>
      <xdr:row>28</xdr:row>
      <xdr:rowOff>196830</xdr:rowOff>
    </xdr:to>
    <xdr:grpSp>
      <xdr:nvGrpSpPr>
        <xdr:cNvPr id="2" name="Группа 1">
          <a:extLst>
            <a:ext uri="{FF2B5EF4-FFF2-40B4-BE49-F238E27FC236}">
              <a16:creationId xmlns:a16="http://schemas.microsoft.com/office/drawing/2014/main" id="{00000000-0008-0000-1600-000002000000}"/>
            </a:ext>
          </a:extLst>
        </xdr:cNvPr>
        <xdr:cNvGrpSpPr/>
      </xdr:nvGrpSpPr>
      <xdr:grpSpPr bwMode="auto">
        <a:xfrm>
          <a:off x="0" y="4312509"/>
          <a:ext cx="11734800" cy="1837446"/>
          <a:chOff x="47625" y="4772226"/>
          <a:chExt cx="6469063" cy="1827805"/>
        </a:xfrm>
      </xdr:grpSpPr>
      <xdr:sp macro="" textlink="">
        <xdr:nvSpPr>
          <xdr:cNvPr id="9" name="Прямоугольник 8">
            <a:extLst>
              <a:ext uri="{FF2B5EF4-FFF2-40B4-BE49-F238E27FC236}">
                <a16:creationId xmlns:a16="http://schemas.microsoft.com/office/drawing/2014/main" id="{00000000-0008-0000-1600-000009000000}"/>
              </a:ext>
            </a:extLst>
          </xdr:cNvPr>
          <xdr:cNvSpPr/>
        </xdr:nvSpPr>
        <xdr:spPr bwMode="auto">
          <a:xfrm>
            <a:off x="47625" y="4798219"/>
            <a:ext cx="6469063" cy="1801812"/>
          </a:xfrm>
          <a:prstGeom prst="rect">
            <a:avLst/>
          </a:prstGeom>
          <a:noFill/>
          <a:ln w="19050"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>
              <a:defRPr/>
            </a:pPr>
            <a:endParaRPr lang="ru-RU" sz="1100">
              <a:noFill/>
            </a:endParaRPr>
          </a:p>
        </xdr:txBody>
      </xdr:sp>
      <xdr:pic>
        <xdr:nvPicPr>
          <xdr:cNvPr id="16" name="Рисунок 15" descr="Porta 210 Alaska.jpg">
            <a:extLst>
              <a:ext uri="{FF2B5EF4-FFF2-40B4-BE49-F238E27FC236}">
                <a16:creationId xmlns:a16="http://schemas.microsoft.com/office/drawing/2014/main" id="{00000000-0008-0000-1600-00001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/>
        </xdr:blipFill>
        <xdr:spPr bwMode="auto">
          <a:xfrm>
            <a:off x="1774416" y="4772226"/>
            <a:ext cx="468069" cy="1790555"/>
          </a:xfrm>
          <a:prstGeom prst="rect">
            <a:avLst/>
          </a:prstGeom>
          <a:ln>
            <a:noFill/>
          </a:ln>
        </xdr:spPr>
      </xdr:pic>
      <xdr:pic>
        <xdr:nvPicPr>
          <xdr:cNvPr id="17" name="Рисунок 16">
            <a:extLst>
              <a:ext uri="{FF2B5EF4-FFF2-40B4-BE49-F238E27FC236}">
                <a16:creationId xmlns:a16="http://schemas.microsoft.com/office/drawing/2014/main" id="{00000000-0008-0000-1600-000011000000}"/>
              </a:ext>
            </a:extLst>
          </xdr:cNvPr>
          <xdr:cNvPicPr/>
        </xdr:nvPicPr>
        <xdr:blipFill>
          <a:blip xmlns:r="http://schemas.openxmlformats.org/officeDocument/2006/relationships" r:embed="rId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/>
        </xdr:blipFill>
        <xdr:spPr bwMode="auto">
          <a:xfrm>
            <a:off x="2336970" y="4776194"/>
            <a:ext cx="472609" cy="1790555"/>
          </a:xfrm>
          <a:prstGeom prst="rect">
            <a:avLst/>
          </a:prstGeom>
          <a:ln>
            <a:noFill/>
          </a:ln>
        </xdr:spPr>
      </xdr:pic>
    </xdr:grpSp>
    <xdr:clientData/>
  </xdr:twoCellAnchor>
  <xdr:twoCellAnchor editAs="oneCell">
    <xdr:from>
      <xdr:col>0</xdr:col>
      <xdr:colOff>683718</xdr:colOff>
      <xdr:row>20</xdr:row>
      <xdr:rowOff>0</xdr:rowOff>
    </xdr:from>
    <xdr:to>
      <xdr:col>1</xdr:col>
      <xdr:colOff>81846</xdr:colOff>
      <xdr:row>28</xdr:row>
      <xdr:rowOff>123600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6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83718" y="5286375"/>
          <a:ext cx="855453" cy="18000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180974</xdr:colOff>
      <xdr:row>20</xdr:row>
      <xdr:rowOff>30371</xdr:rowOff>
    </xdr:from>
    <xdr:to>
      <xdr:col>6</xdr:col>
      <xdr:colOff>1031153</xdr:colOff>
      <xdr:row>28</xdr:row>
      <xdr:rowOff>142874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6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915274" y="5316745"/>
          <a:ext cx="850179" cy="1788903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342900</xdr:colOff>
      <xdr:row>19</xdr:row>
      <xdr:rowOff>270885</xdr:rowOff>
    </xdr:from>
    <xdr:to>
      <xdr:col>1</xdr:col>
      <xdr:colOff>1198353</xdr:colOff>
      <xdr:row>28</xdr:row>
      <xdr:rowOff>108736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6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800225" y="4195185"/>
          <a:ext cx="855453" cy="1800001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314325</xdr:colOff>
      <xdr:row>20</xdr:row>
      <xdr:rowOff>9524</xdr:rowOff>
    </xdr:from>
    <xdr:to>
      <xdr:col>9</xdr:col>
      <xdr:colOff>1133475</xdr:colOff>
      <xdr:row>28</xdr:row>
      <xdr:rowOff>127454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2049125" y="4133849"/>
          <a:ext cx="819150" cy="1794330"/>
        </a:xfrm>
        <a:prstGeom prst="rect">
          <a:avLst/>
        </a:prstGeom>
      </xdr:spPr>
    </xdr:pic>
    <xdr:clientData/>
  </xdr:twoCellAnchor>
  <xdr:twoCellAnchor editAs="oneCell">
    <xdr:from>
      <xdr:col>7</xdr:col>
      <xdr:colOff>314324</xdr:colOff>
      <xdr:row>20</xdr:row>
      <xdr:rowOff>9525</xdr:rowOff>
    </xdr:from>
    <xdr:to>
      <xdr:col>7</xdr:col>
      <xdr:colOff>1123950</xdr:colOff>
      <xdr:row>28</xdr:row>
      <xdr:rowOff>133350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248775" y="5295899"/>
          <a:ext cx="809625" cy="1800225"/>
        </a:xfrm>
        <a:prstGeom prst="rect">
          <a:avLst/>
        </a:prstGeom>
      </xdr:spPr>
    </xdr:pic>
    <xdr:clientData/>
  </xdr:twoCellAnchor>
  <xdr:twoCellAnchor>
    <xdr:from>
      <xdr:col>8</xdr:col>
      <xdr:colOff>219075</xdr:colOff>
      <xdr:row>19</xdr:row>
      <xdr:rowOff>266700</xdr:rowOff>
    </xdr:from>
    <xdr:to>
      <xdr:col>8</xdr:col>
      <xdr:colOff>1114425</xdr:colOff>
      <xdr:row>28</xdr:row>
      <xdr:rowOff>152400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6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10553700" y="5267325"/>
          <a:ext cx="895350" cy="1847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304800</xdr:colOff>
      <xdr:row>60</xdr:row>
      <xdr:rowOff>85725</xdr:rowOff>
    </xdr:from>
    <xdr:to>
      <xdr:col>4</xdr:col>
      <xdr:colOff>1181099</xdr:colOff>
      <xdr:row>60</xdr:row>
      <xdr:rowOff>1057275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6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324475" y="13268325"/>
          <a:ext cx="876299" cy="97155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190500</xdr:colOff>
      <xdr:row>61</xdr:row>
      <xdr:rowOff>47625</xdr:rowOff>
    </xdr:from>
    <xdr:to>
      <xdr:col>4</xdr:col>
      <xdr:colOff>1162050</xdr:colOff>
      <xdr:row>61</xdr:row>
      <xdr:rowOff>1104899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6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10175" y="14382750"/>
          <a:ext cx="971550" cy="105727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238125</xdr:colOff>
      <xdr:row>62</xdr:row>
      <xdr:rowOff>28575</xdr:rowOff>
    </xdr:from>
    <xdr:to>
      <xdr:col>4</xdr:col>
      <xdr:colOff>1162050</xdr:colOff>
      <xdr:row>62</xdr:row>
      <xdr:rowOff>1095375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6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57800" y="15516225"/>
          <a:ext cx="923925" cy="1066800"/>
        </a:xfrm>
        <a:prstGeom prst="rect">
          <a:avLst/>
        </a:prstGeom>
        <a:noFill/>
      </xdr:spPr>
    </xdr:pic>
    <xdr:clientData/>
  </xdr:twoCellAnchor>
  <xdr:twoCellAnchor>
    <xdr:from>
      <xdr:col>4</xdr:col>
      <xdr:colOff>371475</xdr:colOff>
      <xdr:row>20</xdr:row>
      <xdr:rowOff>28575</xdr:rowOff>
    </xdr:from>
    <xdr:to>
      <xdr:col>4</xdr:col>
      <xdr:colOff>1247775</xdr:colOff>
      <xdr:row>28</xdr:row>
      <xdr:rowOff>127872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600-000013000000}"/>
            </a:ext>
          </a:extLst>
        </xdr:cNvPr>
        <xdr:cNvPicPr/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391150" y="5314950"/>
          <a:ext cx="876299" cy="1775697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5</xdr:col>
      <xdr:colOff>133350</xdr:colOff>
      <xdr:row>20</xdr:row>
      <xdr:rowOff>19050</xdr:rowOff>
    </xdr:from>
    <xdr:to>
      <xdr:col>5</xdr:col>
      <xdr:colOff>1009650</xdr:colOff>
      <xdr:row>28</xdr:row>
      <xdr:rowOff>102563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600-000014000000}"/>
            </a:ext>
          </a:extLst>
        </xdr:cNvPr>
        <xdr:cNvPicPr/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667500" y="5305425"/>
          <a:ext cx="876299" cy="1759913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142876</xdr:colOff>
      <xdr:row>64</xdr:row>
      <xdr:rowOff>73892</xdr:rowOff>
    </xdr:from>
    <xdr:to>
      <xdr:col>4</xdr:col>
      <xdr:colOff>1000125</xdr:colOff>
      <xdr:row>64</xdr:row>
      <xdr:rowOff>1056454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410076" y="17666567"/>
          <a:ext cx="857249" cy="982562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171451</xdr:colOff>
      <xdr:row>65</xdr:row>
      <xdr:rowOff>125366</xdr:rowOff>
    </xdr:from>
    <xdr:to>
      <xdr:col>4</xdr:col>
      <xdr:colOff>1009650</xdr:colOff>
      <xdr:row>65</xdr:row>
      <xdr:rowOff>1132637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438651" y="18870566"/>
          <a:ext cx="838198" cy="1007271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228601</xdr:colOff>
      <xdr:row>63</xdr:row>
      <xdr:rowOff>113697</xdr:rowOff>
    </xdr:from>
    <xdr:to>
      <xdr:col>4</xdr:col>
      <xdr:colOff>933450</xdr:colOff>
      <xdr:row>63</xdr:row>
      <xdr:rowOff>1076325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495801" y="16553847"/>
          <a:ext cx="704849" cy="962628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142876</xdr:colOff>
      <xdr:row>64</xdr:row>
      <xdr:rowOff>73892</xdr:rowOff>
    </xdr:from>
    <xdr:to>
      <xdr:col>4</xdr:col>
      <xdr:colOff>1000125</xdr:colOff>
      <xdr:row>64</xdr:row>
      <xdr:rowOff>1056454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6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410076" y="17666567"/>
          <a:ext cx="857249" cy="982562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171451</xdr:colOff>
      <xdr:row>65</xdr:row>
      <xdr:rowOff>125366</xdr:rowOff>
    </xdr:from>
    <xdr:to>
      <xdr:col>4</xdr:col>
      <xdr:colOff>1009650</xdr:colOff>
      <xdr:row>65</xdr:row>
      <xdr:rowOff>1132637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6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438651" y="18870566"/>
          <a:ext cx="838198" cy="1007271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228601</xdr:colOff>
      <xdr:row>63</xdr:row>
      <xdr:rowOff>113697</xdr:rowOff>
    </xdr:from>
    <xdr:to>
      <xdr:col>4</xdr:col>
      <xdr:colOff>933450</xdr:colOff>
      <xdr:row>63</xdr:row>
      <xdr:rowOff>1076325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6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495801" y="16553847"/>
          <a:ext cx="704849" cy="962628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142876</xdr:colOff>
      <xdr:row>64</xdr:row>
      <xdr:rowOff>73892</xdr:rowOff>
    </xdr:from>
    <xdr:to>
      <xdr:col>4</xdr:col>
      <xdr:colOff>1000125</xdr:colOff>
      <xdr:row>64</xdr:row>
      <xdr:rowOff>1056454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410076" y="17666567"/>
          <a:ext cx="857249" cy="982562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171451</xdr:colOff>
      <xdr:row>65</xdr:row>
      <xdr:rowOff>125366</xdr:rowOff>
    </xdr:from>
    <xdr:to>
      <xdr:col>4</xdr:col>
      <xdr:colOff>1009650</xdr:colOff>
      <xdr:row>65</xdr:row>
      <xdr:rowOff>1132637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6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438651" y="18870566"/>
          <a:ext cx="838198" cy="1007271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228601</xdr:colOff>
      <xdr:row>63</xdr:row>
      <xdr:rowOff>113697</xdr:rowOff>
    </xdr:from>
    <xdr:to>
      <xdr:col>4</xdr:col>
      <xdr:colOff>933450</xdr:colOff>
      <xdr:row>63</xdr:row>
      <xdr:rowOff>1076325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495801" y="16553847"/>
          <a:ext cx="704849" cy="962628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171451</xdr:colOff>
      <xdr:row>2</xdr:row>
      <xdr:rowOff>123825</xdr:rowOff>
    </xdr:from>
    <xdr:to>
      <xdr:col>1</xdr:col>
      <xdr:colOff>759041</xdr:colOff>
      <xdr:row>4</xdr:row>
      <xdr:rowOff>200025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6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71451" y="542925"/>
          <a:ext cx="2044915" cy="495300"/>
        </a:xfrm>
        <a:prstGeom prst="rect">
          <a:avLst/>
        </a:prstGeom>
      </xdr:spPr>
    </xdr:pic>
    <xdr:clientData/>
  </xdr:twoCellAnchor>
  <xdr:twoCellAnchor editAs="oneCell">
    <xdr:from>
      <xdr:col>8</xdr:col>
      <xdr:colOff>1333502</xdr:colOff>
      <xdr:row>0</xdr:row>
      <xdr:rowOff>66675</xdr:rowOff>
    </xdr:from>
    <xdr:to>
      <xdr:col>9</xdr:col>
      <xdr:colOff>1549434</xdr:colOff>
      <xdr:row>5</xdr:row>
      <xdr:rowOff>262717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68127" y="66675"/>
          <a:ext cx="1616107" cy="1243792"/>
        </a:xfrm>
        <a:prstGeom prst="rect">
          <a:avLst/>
        </a:prstGeom>
      </xdr:spPr>
    </xdr:pic>
    <xdr:clientData/>
  </xdr:twoCellAnchor>
  <xdr:twoCellAnchor editAs="oneCell">
    <xdr:from>
      <xdr:col>6</xdr:col>
      <xdr:colOff>666750</xdr:colOff>
      <xdr:row>0</xdr:row>
      <xdr:rowOff>114299</xdr:rowOff>
    </xdr:from>
    <xdr:to>
      <xdr:col>7</xdr:col>
      <xdr:colOff>1133476</xdr:colOff>
      <xdr:row>5</xdr:row>
      <xdr:rowOff>236106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401050" y="114299"/>
          <a:ext cx="1666876" cy="1169557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66</xdr:row>
      <xdr:rowOff>19050</xdr:rowOff>
    </xdr:from>
    <xdr:to>
      <xdr:col>4</xdr:col>
      <xdr:colOff>929308</xdr:colOff>
      <xdr:row>66</xdr:row>
      <xdr:rowOff>1108868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8200" y="21869400"/>
          <a:ext cx="853108" cy="1080293"/>
        </a:xfrm>
        <a:prstGeom prst="rect">
          <a:avLst/>
        </a:prstGeom>
      </xdr:spPr>
    </xdr:pic>
    <xdr:clientData/>
  </xdr:twoCellAnchor>
  <xdr:twoCellAnchor editAs="oneCell">
    <xdr:from>
      <xdr:col>7</xdr:col>
      <xdr:colOff>1162050</xdr:colOff>
      <xdr:row>0</xdr:row>
      <xdr:rowOff>63678</xdr:rowOff>
    </xdr:from>
    <xdr:to>
      <xdr:col>8</xdr:col>
      <xdr:colOff>1114425</xdr:colOff>
      <xdr:row>5</xdr:row>
      <xdr:rowOff>247518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6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0096500" y="63678"/>
          <a:ext cx="1352550" cy="1231590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419100</xdr:colOff>
      <xdr:row>7</xdr:row>
      <xdr:rowOff>57150</xdr:rowOff>
    </xdr:from>
    <xdr:to>
      <xdr:col>4</xdr:col>
      <xdr:colOff>202565</xdr:colOff>
      <xdr:row>7</xdr:row>
      <xdr:rowOff>1014094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 bwMode="auto">
        <a:xfrm>
          <a:off x="5457825" y="2152650"/>
          <a:ext cx="1212215" cy="95694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209551</xdr:colOff>
      <xdr:row>2</xdr:row>
      <xdr:rowOff>9526</xdr:rowOff>
    </xdr:from>
    <xdr:to>
      <xdr:col>1</xdr:col>
      <xdr:colOff>304801</xdr:colOff>
      <xdr:row>4</xdr:row>
      <xdr:rowOff>24152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09551" y="428626"/>
          <a:ext cx="1790700" cy="433726"/>
        </a:xfrm>
        <a:prstGeom prst="rect">
          <a:avLst/>
        </a:prstGeom>
      </xdr:spPr>
    </xdr:pic>
    <xdr:clientData/>
  </xdr:twoCellAnchor>
  <xdr:twoCellAnchor editAs="oneCell">
    <xdr:from>
      <xdr:col>4</xdr:col>
      <xdr:colOff>819152</xdr:colOff>
      <xdr:row>0</xdr:row>
      <xdr:rowOff>0</xdr:rowOff>
    </xdr:from>
    <xdr:to>
      <xdr:col>5</xdr:col>
      <xdr:colOff>1006509</xdr:colOff>
      <xdr:row>5</xdr:row>
      <xdr:rowOff>196042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15377" y="0"/>
          <a:ext cx="1616107" cy="1243792"/>
        </a:xfrm>
        <a:prstGeom prst="rect">
          <a:avLst/>
        </a:prstGeom>
      </xdr:spPr>
    </xdr:pic>
    <xdr:clientData/>
  </xdr:twoCellAnchor>
  <xdr:twoCellAnchor editAs="oneCell">
    <xdr:from>
      <xdr:col>2</xdr:col>
      <xdr:colOff>495300</xdr:colOff>
      <xdr:row>0</xdr:row>
      <xdr:rowOff>28574</xdr:rowOff>
    </xdr:from>
    <xdr:to>
      <xdr:col>3</xdr:col>
      <xdr:colOff>733426</xdr:colOff>
      <xdr:row>5</xdr:row>
      <xdr:rowOff>150381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105275" y="28574"/>
          <a:ext cx="1666876" cy="1169557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762000</xdr:colOff>
      <xdr:row>0</xdr:row>
      <xdr:rowOff>14349</xdr:rowOff>
    </xdr:from>
    <xdr:to>
      <xdr:col>4</xdr:col>
      <xdr:colOff>666750</xdr:colOff>
      <xdr:row>5</xdr:row>
      <xdr:rowOff>180843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800725" y="14349"/>
          <a:ext cx="1333500" cy="1214244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152400</xdr:colOff>
      <xdr:row>1</xdr:row>
      <xdr:rowOff>161925</xdr:rowOff>
    </xdr:from>
    <xdr:ext cx="1724025" cy="417578"/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52400" y="371475"/>
          <a:ext cx="1724025" cy="417578"/>
        </a:xfrm>
        <a:prstGeom prst="rect">
          <a:avLst/>
        </a:prstGeom>
      </xdr:spPr>
    </xdr:pic>
    <xdr:clientData/>
  </xdr:oneCellAnchor>
  <xdr:oneCellAnchor>
    <xdr:from>
      <xdr:col>6</xdr:col>
      <xdr:colOff>847725</xdr:colOff>
      <xdr:row>0</xdr:row>
      <xdr:rowOff>28575</xdr:rowOff>
    </xdr:from>
    <xdr:ext cx="1175739" cy="904875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43850" y="28575"/>
          <a:ext cx="1175739" cy="904875"/>
        </a:xfrm>
        <a:prstGeom prst="rect">
          <a:avLst/>
        </a:prstGeom>
      </xdr:spPr>
    </xdr:pic>
    <xdr:clientData/>
  </xdr:oneCellAnchor>
  <xdr:oneCellAnchor>
    <xdr:from>
      <xdr:col>5</xdr:col>
      <xdr:colOff>205500</xdr:colOff>
      <xdr:row>0</xdr:row>
      <xdr:rowOff>30244</xdr:rowOff>
    </xdr:from>
    <xdr:ext cx="1232969" cy="865108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60883" y="30244"/>
          <a:ext cx="1232969" cy="865108"/>
        </a:xfrm>
        <a:prstGeom prst="rect">
          <a:avLst/>
        </a:prstGeom>
      </xdr:spPr>
    </xdr:pic>
    <xdr:clientData/>
  </xdr:oneCellAnchor>
  <xdr:twoCellAnchor editAs="oneCell">
    <xdr:from>
      <xdr:col>0</xdr:col>
      <xdr:colOff>742951</xdr:colOff>
      <xdr:row>16</xdr:row>
      <xdr:rowOff>28575</xdr:rowOff>
    </xdr:from>
    <xdr:to>
      <xdr:col>5</xdr:col>
      <xdr:colOff>179450</xdr:colOff>
      <xdr:row>23</xdr:row>
      <xdr:rowOff>190500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1" y="3457575"/>
          <a:ext cx="4780024" cy="1628775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26</xdr:row>
      <xdr:rowOff>1409700</xdr:rowOff>
    </xdr:from>
    <xdr:to>
      <xdr:col>5</xdr:col>
      <xdr:colOff>971550</xdr:colOff>
      <xdr:row>26</xdr:row>
      <xdr:rowOff>2242919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8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4550" y="6934200"/>
          <a:ext cx="4200525" cy="833219"/>
        </a:xfrm>
        <a:prstGeom prst="rect">
          <a:avLst/>
        </a:prstGeom>
      </xdr:spPr>
    </xdr:pic>
    <xdr:clientData/>
  </xdr:twoCellAnchor>
  <xdr:twoCellAnchor editAs="oneCell">
    <xdr:from>
      <xdr:col>5</xdr:col>
      <xdr:colOff>1000125</xdr:colOff>
      <xdr:row>26</xdr:row>
      <xdr:rowOff>1409701</xdr:rowOff>
    </xdr:from>
    <xdr:to>
      <xdr:col>6</xdr:col>
      <xdr:colOff>38100</xdr:colOff>
      <xdr:row>26</xdr:row>
      <xdr:rowOff>2213675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8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43650" y="6934201"/>
          <a:ext cx="790575" cy="803974"/>
        </a:xfrm>
        <a:prstGeom prst="rect">
          <a:avLst/>
        </a:prstGeom>
      </xdr:spPr>
    </xdr:pic>
    <xdr:clientData/>
  </xdr:twoCellAnchor>
  <xdr:twoCellAnchor editAs="oneCell">
    <xdr:from>
      <xdr:col>5</xdr:col>
      <xdr:colOff>371475</xdr:colOff>
      <xdr:row>16</xdr:row>
      <xdr:rowOff>9526</xdr:rowOff>
    </xdr:from>
    <xdr:to>
      <xdr:col>5</xdr:col>
      <xdr:colOff>1521376</xdr:colOff>
      <xdr:row>23</xdr:row>
      <xdr:rowOff>180975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8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00" y="3438526"/>
          <a:ext cx="1149901" cy="1638299"/>
        </a:xfrm>
        <a:prstGeom prst="rect">
          <a:avLst/>
        </a:prstGeom>
      </xdr:spPr>
    </xdr:pic>
    <xdr:clientData/>
  </xdr:twoCellAnchor>
  <xdr:twoCellAnchor editAs="oneCell">
    <xdr:from>
      <xdr:col>6</xdr:col>
      <xdr:colOff>28576</xdr:colOff>
      <xdr:row>16</xdr:row>
      <xdr:rowOff>47626</xdr:rowOff>
    </xdr:from>
    <xdr:to>
      <xdr:col>7</xdr:col>
      <xdr:colOff>234914</xdr:colOff>
      <xdr:row>23</xdr:row>
      <xdr:rowOff>190500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8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701" y="3476626"/>
          <a:ext cx="1254088" cy="1609724"/>
        </a:xfrm>
        <a:prstGeom prst="rect">
          <a:avLst/>
        </a:prstGeom>
      </xdr:spPr>
    </xdr:pic>
    <xdr:clientData/>
  </xdr:twoCellAnchor>
  <xdr:twoCellAnchor editAs="oneCell">
    <xdr:from>
      <xdr:col>4</xdr:col>
      <xdr:colOff>676275</xdr:colOff>
      <xdr:row>24</xdr:row>
      <xdr:rowOff>76200</xdr:rowOff>
    </xdr:from>
    <xdr:to>
      <xdr:col>5</xdr:col>
      <xdr:colOff>588522</xdr:colOff>
      <xdr:row>26</xdr:row>
      <xdr:rowOff>1323975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8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67275" y="5181600"/>
          <a:ext cx="1064772" cy="1666875"/>
        </a:xfrm>
        <a:prstGeom prst="rect">
          <a:avLst/>
        </a:prstGeom>
      </xdr:spPr>
    </xdr:pic>
    <xdr:clientData/>
  </xdr:twoCellAnchor>
  <xdr:twoCellAnchor editAs="oneCell">
    <xdr:from>
      <xdr:col>5</xdr:col>
      <xdr:colOff>895351</xdr:colOff>
      <xdr:row>24</xdr:row>
      <xdr:rowOff>38101</xdr:rowOff>
    </xdr:from>
    <xdr:to>
      <xdr:col>6</xdr:col>
      <xdr:colOff>242501</xdr:colOff>
      <xdr:row>26</xdr:row>
      <xdr:rowOff>1314450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8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38876" y="5143501"/>
          <a:ext cx="1099750" cy="1695449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124</xdr:row>
      <xdr:rowOff>152400</xdr:rowOff>
    </xdr:from>
    <xdr:to>
      <xdr:col>1</xdr:col>
      <xdr:colOff>571331</xdr:colOff>
      <xdr:row>130</xdr:row>
      <xdr:rowOff>28447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8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76225" y="28136850"/>
          <a:ext cx="1352381" cy="10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134</xdr:row>
      <xdr:rowOff>161925</xdr:rowOff>
    </xdr:from>
    <xdr:to>
      <xdr:col>1</xdr:col>
      <xdr:colOff>514187</xdr:colOff>
      <xdr:row>138</xdr:row>
      <xdr:rowOff>152306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8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66700" y="30051375"/>
          <a:ext cx="1304762" cy="752381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144</xdr:row>
      <xdr:rowOff>38100</xdr:rowOff>
    </xdr:from>
    <xdr:to>
      <xdr:col>1</xdr:col>
      <xdr:colOff>580850</xdr:colOff>
      <xdr:row>147</xdr:row>
      <xdr:rowOff>190409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8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38125" y="31832550"/>
          <a:ext cx="1400000" cy="72381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153</xdr:row>
      <xdr:rowOff>0</xdr:rowOff>
    </xdr:from>
    <xdr:to>
      <xdr:col>1</xdr:col>
      <xdr:colOff>580861</xdr:colOff>
      <xdr:row>156</xdr:row>
      <xdr:rowOff>95164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8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23850" y="33508950"/>
          <a:ext cx="1314286" cy="685714"/>
        </a:xfrm>
        <a:prstGeom prst="rect">
          <a:avLst/>
        </a:prstGeom>
      </xdr:spPr>
    </xdr:pic>
    <xdr:clientData/>
  </xdr:twoCellAnchor>
  <xdr:twoCellAnchor editAs="oneCell">
    <xdr:from>
      <xdr:col>1</xdr:col>
      <xdr:colOff>504825</xdr:colOff>
      <xdr:row>24</xdr:row>
      <xdr:rowOff>85725</xdr:rowOff>
    </xdr:from>
    <xdr:to>
      <xdr:col>4</xdr:col>
      <xdr:colOff>561576</xdr:colOff>
      <xdr:row>26</xdr:row>
      <xdr:rowOff>1342815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562100" y="5191125"/>
          <a:ext cx="3190476" cy="1676190"/>
        </a:xfrm>
        <a:prstGeom prst="rect">
          <a:avLst/>
        </a:prstGeom>
      </xdr:spPr>
    </xdr:pic>
    <xdr:clientData/>
  </xdr:twoCellAnchor>
  <xdr:twoCellAnchor editAs="oneCell">
    <xdr:from>
      <xdr:col>5</xdr:col>
      <xdr:colOff>1457908</xdr:colOff>
      <xdr:row>0</xdr:row>
      <xdr:rowOff>9719</xdr:rowOff>
    </xdr:from>
    <xdr:to>
      <xdr:col>6</xdr:col>
      <xdr:colOff>701098</xdr:colOff>
      <xdr:row>3</xdr:row>
      <xdr:rowOff>272142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8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813291" y="9719"/>
          <a:ext cx="992679" cy="903903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152400</xdr:colOff>
      <xdr:row>1</xdr:row>
      <xdr:rowOff>161925</xdr:rowOff>
    </xdr:from>
    <xdr:ext cx="1724025" cy="417578"/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52400" y="371475"/>
          <a:ext cx="1724025" cy="417578"/>
        </a:xfrm>
        <a:prstGeom prst="rect">
          <a:avLst/>
        </a:prstGeom>
      </xdr:spPr>
    </xdr:pic>
    <xdr:clientData/>
  </xdr:oneCellAnchor>
  <xdr:oneCellAnchor>
    <xdr:from>
      <xdr:col>6</xdr:col>
      <xdr:colOff>809625</xdr:colOff>
      <xdr:row>0</xdr:row>
      <xdr:rowOff>66675</xdr:rowOff>
    </xdr:from>
    <xdr:ext cx="1175739" cy="904875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0" y="66675"/>
          <a:ext cx="1175739" cy="904875"/>
        </a:xfrm>
        <a:prstGeom prst="rect">
          <a:avLst/>
        </a:prstGeom>
      </xdr:spPr>
    </xdr:pic>
    <xdr:clientData/>
  </xdr:oneCellAnchor>
  <xdr:oneCellAnchor>
    <xdr:from>
      <xdr:col>5</xdr:col>
      <xdr:colOff>81675</xdr:colOff>
      <xdr:row>0</xdr:row>
      <xdr:rowOff>28575</xdr:rowOff>
    </xdr:from>
    <xdr:ext cx="1303223" cy="914401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25200" y="28575"/>
          <a:ext cx="1303223" cy="914401"/>
        </a:xfrm>
        <a:prstGeom prst="rect">
          <a:avLst/>
        </a:prstGeom>
      </xdr:spPr>
    </xdr:pic>
    <xdr:clientData/>
  </xdr:oneCellAnchor>
  <xdr:twoCellAnchor editAs="oneCell">
    <xdr:from>
      <xdr:col>0</xdr:col>
      <xdr:colOff>447676</xdr:colOff>
      <xdr:row>107</xdr:row>
      <xdr:rowOff>161925</xdr:rowOff>
    </xdr:from>
    <xdr:to>
      <xdr:col>1</xdr:col>
      <xdr:colOff>361951</xdr:colOff>
      <xdr:row>111</xdr:row>
      <xdr:rowOff>132009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9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6" y="25707975"/>
          <a:ext cx="971550" cy="732084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113</xdr:row>
      <xdr:rowOff>28575</xdr:rowOff>
    </xdr:from>
    <xdr:to>
      <xdr:col>1</xdr:col>
      <xdr:colOff>411384</xdr:colOff>
      <xdr:row>116</xdr:row>
      <xdr:rowOff>95250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9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22298025"/>
          <a:ext cx="1106709" cy="638175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118</xdr:row>
      <xdr:rowOff>114300</xdr:rowOff>
    </xdr:from>
    <xdr:to>
      <xdr:col>1</xdr:col>
      <xdr:colOff>399924</xdr:colOff>
      <xdr:row>121</xdr:row>
      <xdr:rowOff>123825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9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23336250"/>
          <a:ext cx="1123824" cy="58102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123</xdr:row>
      <xdr:rowOff>95250</xdr:rowOff>
    </xdr:from>
    <xdr:to>
      <xdr:col>1</xdr:col>
      <xdr:colOff>428625</xdr:colOff>
      <xdr:row>126</xdr:row>
      <xdr:rowOff>100219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9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24269700"/>
          <a:ext cx="1104900" cy="576469"/>
        </a:xfrm>
        <a:prstGeom prst="rect">
          <a:avLst/>
        </a:prstGeom>
      </xdr:spPr>
    </xdr:pic>
    <xdr:clientData/>
  </xdr:twoCellAnchor>
  <xdr:twoCellAnchor editAs="oneCell">
    <xdr:from>
      <xdr:col>4</xdr:col>
      <xdr:colOff>428625</xdr:colOff>
      <xdr:row>16</xdr:row>
      <xdr:rowOff>0</xdr:rowOff>
    </xdr:from>
    <xdr:to>
      <xdr:col>7</xdr:col>
      <xdr:colOff>313038</xdr:colOff>
      <xdr:row>26</xdr:row>
      <xdr:rowOff>619125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9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19625" y="3429000"/>
          <a:ext cx="3837288" cy="271462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952500</xdr:colOff>
      <xdr:row>26</xdr:row>
      <xdr:rowOff>838200</xdr:rowOff>
    </xdr:from>
    <xdr:to>
      <xdr:col>4</xdr:col>
      <xdr:colOff>819150</xdr:colOff>
      <xdr:row>26</xdr:row>
      <xdr:rowOff>1422432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9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9775" y="6362700"/>
          <a:ext cx="3000375" cy="584232"/>
        </a:xfrm>
        <a:prstGeom prst="rect">
          <a:avLst/>
        </a:prstGeom>
      </xdr:spPr>
    </xdr:pic>
    <xdr:clientData/>
  </xdr:twoCellAnchor>
  <xdr:twoCellAnchor editAs="oneCell">
    <xdr:from>
      <xdr:col>4</xdr:col>
      <xdr:colOff>866775</xdr:colOff>
      <xdr:row>26</xdr:row>
      <xdr:rowOff>838201</xdr:rowOff>
    </xdr:from>
    <xdr:to>
      <xdr:col>5</xdr:col>
      <xdr:colOff>1552575</xdr:colOff>
      <xdr:row>26</xdr:row>
      <xdr:rowOff>1427079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9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57775" y="6362701"/>
          <a:ext cx="1838325" cy="588878"/>
        </a:xfrm>
        <a:prstGeom prst="rect">
          <a:avLst/>
        </a:prstGeom>
      </xdr:spPr>
    </xdr:pic>
    <xdr:clientData/>
  </xdr:twoCellAnchor>
  <xdr:twoCellAnchor editAs="oneCell">
    <xdr:from>
      <xdr:col>1</xdr:col>
      <xdr:colOff>723900</xdr:colOff>
      <xdr:row>22</xdr:row>
      <xdr:rowOff>142875</xdr:rowOff>
    </xdr:from>
    <xdr:to>
      <xdr:col>4</xdr:col>
      <xdr:colOff>275889</xdr:colOff>
      <xdr:row>26</xdr:row>
      <xdr:rowOff>618961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81175" y="4829175"/>
          <a:ext cx="2685714" cy="1314286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16</xdr:row>
      <xdr:rowOff>66675</xdr:rowOff>
    </xdr:from>
    <xdr:to>
      <xdr:col>4</xdr:col>
      <xdr:colOff>294762</xdr:colOff>
      <xdr:row>22</xdr:row>
      <xdr:rowOff>76042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81000" y="3495675"/>
          <a:ext cx="4104762" cy="1266667"/>
        </a:xfrm>
        <a:prstGeom prst="rect">
          <a:avLst/>
        </a:prstGeom>
      </xdr:spPr>
    </xdr:pic>
    <xdr:clientData/>
  </xdr:twoCellAnchor>
  <xdr:twoCellAnchor editAs="oneCell">
    <xdr:from>
      <xdr:col>5</xdr:col>
      <xdr:colOff>1438275</xdr:colOff>
      <xdr:row>0</xdr:row>
      <xdr:rowOff>1</xdr:rowOff>
    </xdr:from>
    <xdr:to>
      <xdr:col>6</xdr:col>
      <xdr:colOff>742950</xdr:colOff>
      <xdr:row>3</xdr:row>
      <xdr:rowOff>334073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781800" y="1"/>
          <a:ext cx="1057275" cy="962722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66261</xdr:colOff>
      <xdr:row>13</xdr:row>
      <xdr:rowOff>339586</xdr:rowOff>
    </xdr:from>
    <xdr:to>
      <xdr:col>8</xdr:col>
      <xdr:colOff>737153</xdr:colOff>
      <xdr:row>22</xdr:row>
      <xdr:rowOff>162951</xdr:rowOff>
    </xdr:to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00000000-0008-0000-1A00-000002000000}"/>
            </a:ext>
          </a:extLst>
        </xdr:cNvPr>
        <xdr:cNvSpPr/>
      </xdr:nvSpPr>
      <xdr:spPr bwMode="auto">
        <a:xfrm>
          <a:off x="66261" y="3263347"/>
          <a:ext cx="9997109" cy="1877452"/>
        </a:xfrm>
        <a:prstGeom prst="rect">
          <a:avLst/>
        </a:prstGeom>
        <a:noFill/>
        <a:ln w="19050"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>
            <a:defRPr/>
          </a:pPr>
          <a:endParaRPr lang="ru-RU" sz="1100">
            <a:noFill/>
          </a:endParaRPr>
        </a:p>
      </xdr:txBody>
    </xdr:sp>
    <xdr:clientData/>
  </xdr:twoCellAnchor>
  <xdr:twoCellAnchor editAs="oneCell">
    <xdr:from>
      <xdr:col>0</xdr:col>
      <xdr:colOff>147040</xdr:colOff>
      <xdr:row>14</xdr:row>
      <xdr:rowOff>33131</xdr:rowOff>
    </xdr:from>
    <xdr:to>
      <xdr:col>0</xdr:col>
      <xdr:colOff>819978</xdr:colOff>
      <xdr:row>21</xdr:row>
      <xdr:rowOff>6881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A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47040" y="3205370"/>
          <a:ext cx="672938" cy="1423207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1055205</xdr:colOff>
      <xdr:row>14</xdr:row>
      <xdr:rowOff>61970</xdr:rowOff>
    </xdr:from>
    <xdr:to>
      <xdr:col>1</xdr:col>
      <xdr:colOff>669755</xdr:colOff>
      <xdr:row>21</xdr:row>
      <xdr:rowOff>33130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A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55205" y="3234209"/>
          <a:ext cx="683007" cy="1420617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794474</xdr:colOff>
      <xdr:row>14</xdr:row>
      <xdr:rowOff>35617</xdr:rowOff>
    </xdr:from>
    <xdr:to>
      <xdr:col>2</xdr:col>
      <xdr:colOff>1390497</xdr:colOff>
      <xdr:row>21</xdr:row>
      <xdr:rowOff>16565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A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931387" y="3207856"/>
          <a:ext cx="596023" cy="1430405"/>
        </a:xfrm>
        <a:prstGeom prst="rect">
          <a:avLst/>
        </a:prstGeom>
      </xdr:spPr>
    </xdr:pic>
    <xdr:clientData/>
  </xdr:twoCellAnchor>
  <xdr:twoCellAnchor editAs="oneCell">
    <xdr:from>
      <xdr:col>1</xdr:col>
      <xdr:colOff>946381</xdr:colOff>
      <xdr:row>14</xdr:row>
      <xdr:rowOff>43899</xdr:rowOff>
    </xdr:from>
    <xdr:to>
      <xdr:col>2</xdr:col>
      <xdr:colOff>480179</xdr:colOff>
      <xdr:row>21</xdr:row>
      <xdr:rowOff>33130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A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014838" y="3216138"/>
          <a:ext cx="602254" cy="1438688"/>
        </a:xfrm>
        <a:prstGeom prst="rect">
          <a:avLst/>
        </a:prstGeom>
      </xdr:spPr>
    </xdr:pic>
    <xdr:clientData/>
  </xdr:twoCellAnchor>
  <xdr:twoCellAnchor editAs="oneCell">
    <xdr:from>
      <xdr:col>0</xdr:col>
      <xdr:colOff>107675</xdr:colOff>
      <xdr:row>1</xdr:row>
      <xdr:rowOff>99392</xdr:rowOff>
    </xdr:from>
    <xdr:to>
      <xdr:col>1</xdr:col>
      <xdr:colOff>447260</xdr:colOff>
      <xdr:row>3</xdr:row>
      <xdr:rowOff>26304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A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7675" y="306457"/>
          <a:ext cx="1408042" cy="341043"/>
        </a:xfrm>
        <a:prstGeom prst="rect">
          <a:avLst/>
        </a:prstGeom>
      </xdr:spPr>
    </xdr:pic>
    <xdr:clientData/>
  </xdr:twoCellAnchor>
  <xdr:twoCellAnchor editAs="oneCell">
    <xdr:from>
      <xdr:col>6</xdr:col>
      <xdr:colOff>977348</xdr:colOff>
      <xdr:row>0</xdr:row>
      <xdr:rowOff>80755</xdr:rowOff>
    </xdr:from>
    <xdr:to>
      <xdr:col>8</xdr:col>
      <xdr:colOff>216834</xdr:colOff>
      <xdr:row>4</xdr:row>
      <xdr:rowOff>218239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A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66652" y="80755"/>
          <a:ext cx="1376399" cy="965745"/>
        </a:xfrm>
        <a:prstGeom prst="rect">
          <a:avLst/>
        </a:prstGeom>
      </xdr:spPr>
    </xdr:pic>
    <xdr:clientData/>
  </xdr:twoCellAnchor>
  <xdr:twoCellAnchor editAs="oneCell">
    <xdr:from>
      <xdr:col>9</xdr:col>
      <xdr:colOff>505240</xdr:colOff>
      <xdr:row>0</xdr:row>
      <xdr:rowOff>41413</xdr:rowOff>
    </xdr:from>
    <xdr:to>
      <xdr:col>10</xdr:col>
      <xdr:colOff>804391</xdr:colOff>
      <xdr:row>4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A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66783" y="41413"/>
          <a:ext cx="1334478" cy="1027044"/>
        </a:xfrm>
        <a:prstGeom prst="rect">
          <a:avLst/>
        </a:prstGeom>
      </xdr:spPr>
    </xdr:pic>
    <xdr:clientData/>
  </xdr:twoCellAnchor>
  <xdr:oneCellAnchor>
    <xdr:from>
      <xdr:col>3</xdr:col>
      <xdr:colOff>223631</xdr:colOff>
      <xdr:row>14</xdr:row>
      <xdr:rowOff>24848</xdr:rowOff>
    </xdr:from>
    <xdr:ext cx="693977" cy="1482587"/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A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776870" y="3197087"/>
          <a:ext cx="693977" cy="1482587"/>
        </a:xfrm>
        <a:prstGeom prst="rect">
          <a:avLst/>
        </a:prstGeom>
        <a:noFill/>
      </xdr:spPr>
    </xdr:pic>
    <xdr:clientData/>
  </xdr:oneCellAnchor>
  <xdr:twoCellAnchor editAs="oneCell">
    <xdr:from>
      <xdr:col>3</xdr:col>
      <xdr:colOff>1250674</xdr:colOff>
      <xdr:row>14</xdr:row>
      <xdr:rowOff>33131</xdr:rowOff>
    </xdr:from>
    <xdr:to>
      <xdr:col>4</xdr:col>
      <xdr:colOff>718503</xdr:colOff>
      <xdr:row>21</xdr:row>
      <xdr:rowOff>66260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A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03913" y="3205370"/>
          <a:ext cx="735068" cy="1482586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985630</xdr:colOff>
      <xdr:row>14</xdr:row>
      <xdr:rowOff>33132</xdr:rowOff>
    </xdr:from>
    <xdr:to>
      <xdr:col>5</xdr:col>
      <xdr:colOff>466777</xdr:colOff>
      <xdr:row>21</xdr:row>
      <xdr:rowOff>66261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A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806108" y="3205371"/>
          <a:ext cx="748386" cy="148258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22</xdr:row>
      <xdr:rowOff>91109</xdr:rowOff>
    </xdr:from>
    <xdr:to>
      <xdr:col>4</xdr:col>
      <xdr:colOff>546652</xdr:colOff>
      <xdr:row>23</xdr:row>
      <xdr:rowOff>1697764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1A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4919870"/>
          <a:ext cx="5367130" cy="1813720"/>
        </a:xfrm>
        <a:prstGeom prst="rect">
          <a:avLst/>
        </a:prstGeom>
      </xdr:spPr>
    </xdr:pic>
    <xdr:clientData/>
  </xdr:twoCellAnchor>
  <xdr:twoCellAnchor editAs="oneCell">
    <xdr:from>
      <xdr:col>4</xdr:col>
      <xdr:colOff>604631</xdr:colOff>
      <xdr:row>22</xdr:row>
      <xdr:rowOff>66793</xdr:rowOff>
    </xdr:from>
    <xdr:to>
      <xdr:col>6</xdr:col>
      <xdr:colOff>1007941</xdr:colOff>
      <xdr:row>23</xdr:row>
      <xdr:rowOff>1697935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1A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25109" y="4895554"/>
          <a:ext cx="2772136" cy="1838207"/>
        </a:xfrm>
        <a:prstGeom prst="rect">
          <a:avLst/>
        </a:prstGeom>
      </xdr:spPr>
    </xdr:pic>
    <xdr:clientData/>
  </xdr:twoCellAnchor>
  <xdr:twoCellAnchor editAs="oneCell">
    <xdr:from>
      <xdr:col>6</xdr:col>
      <xdr:colOff>1068456</xdr:colOff>
      <xdr:row>21</xdr:row>
      <xdr:rowOff>115955</xdr:rowOff>
    </xdr:from>
    <xdr:to>
      <xdr:col>9</xdr:col>
      <xdr:colOff>571500</xdr:colOff>
      <xdr:row>23</xdr:row>
      <xdr:rowOff>1673086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1A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57760" y="4737651"/>
          <a:ext cx="2675283" cy="1971261"/>
        </a:xfrm>
        <a:prstGeom prst="rect">
          <a:avLst/>
        </a:prstGeom>
      </xdr:spPr>
    </xdr:pic>
    <xdr:clientData/>
  </xdr:twoCellAnchor>
  <xdr:twoCellAnchor editAs="oneCell">
    <xdr:from>
      <xdr:col>0</xdr:col>
      <xdr:colOff>4142</xdr:colOff>
      <xdr:row>108</xdr:row>
      <xdr:rowOff>133763</xdr:rowOff>
    </xdr:from>
    <xdr:to>
      <xdr:col>0</xdr:col>
      <xdr:colOff>911152</xdr:colOff>
      <xdr:row>117</xdr:row>
      <xdr:rowOff>53420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A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142" y="22148937"/>
          <a:ext cx="907010" cy="188263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122582</xdr:colOff>
      <xdr:row>108</xdr:row>
      <xdr:rowOff>143288</xdr:rowOff>
    </xdr:from>
    <xdr:to>
      <xdr:col>1</xdr:col>
      <xdr:colOff>1020101</xdr:colOff>
      <xdr:row>117</xdr:row>
      <xdr:rowOff>46461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1A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191039" y="22158462"/>
          <a:ext cx="897519" cy="1866151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853109</xdr:colOff>
      <xdr:row>108</xdr:row>
      <xdr:rowOff>136493</xdr:rowOff>
    </xdr:from>
    <xdr:to>
      <xdr:col>4</xdr:col>
      <xdr:colOff>335858</xdr:colOff>
      <xdr:row>117</xdr:row>
      <xdr:rowOff>1242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1A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406348" y="22151667"/>
          <a:ext cx="749988" cy="182772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536714</xdr:colOff>
      <xdr:row>95</xdr:row>
      <xdr:rowOff>0</xdr:rowOff>
    </xdr:from>
    <xdr:to>
      <xdr:col>4</xdr:col>
      <xdr:colOff>530089</xdr:colOff>
      <xdr:row>101</xdr:row>
      <xdr:rowOff>723437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1A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605171" y="19190804"/>
          <a:ext cx="3745396" cy="1965828"/>
        </a:xfrm>
        <a:prstGeom prst="rect">
          <a:avLst/>
        </a:prstGeom>
      </xdr:spPr>
    </xdr:pic>
    <xdr:clientData/>
  </xdr:twoCellAnchor>
  <xdr:twoCellAnchor editAs="oneCell">
    <xdr:from>
      <xdr:col>5</xdr:col>
      <xdr:colOff>384313</xdr:colOff>
      <xdr:row>94</xdr:row>
      <xdr:rowOff>190501</xdr:rowOff>
    </xdr:from>
    <xdr:to>
      <xdr:col>8</xdr:col>
      <xdr:colOff>894523</xdr:colOff>
      <xdr:row>101</xdr:row>
      <xdr:rowOff>679040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1A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472030" y="19174240"/>
          <a:ext cx="3748710" cy="1937996"/>
        </a:xfrm>
        <a:prstGeom prst="rect">
          <a:avLst/>
        </a:prstGeom>
      </xdr:spPr>
    </xdr:pic>
    <xdr:clientData/>
  </xdr:twoCellAnchor>
  <xdr:oneCellAnchor>
    <xdr:from>
      <xdr:col>2</xdr:col>
      <xdr:colOff>942561</xdr:colOff>
      <xdr:row>108</xdr:row>
      <xdr:rowOff>94836</xdr:rowOff>
    </xdr:from>
    <xdr:ext cx="819150" cy="1866900"/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1A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079474" y="22110010"/>
          <a:ext cx="819150" cy="1866900"/>
        </a:xfrm>
        <a:prstGeom prst="rect">
          <a:avLst/>
        </a:prstGeom>
        <a:noFill/>
      </xdr:spPr>
    </xdr:pic>
    <xdr:clientData/>
  </xdr:oneCellAnchor>
  <xdr:twoCellAnchor editAs="oneCell">
    <xdr:from>
      <xdr:col>4</xdr:col>
      <xdr:colOff>1051892</xdr:colOff>
      <xdr:row>105</xdr:row>
      <xdr:rowOff>206652</xdr:rowOff>
    </xdr:from>
    <xdr:to>
      <xdr:col>7</xdr:col>
      <xdr:colOff>853109</xdr:colOff>
      <xdr:row>118</xdr:row>
      <xdr:rowOff>25007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1A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72370" y="23679565"/>
          <a:ext cx="3271630" cy="2510203"/>
        </a:xfrm>
        <a:prstGeom prst="rect">
          <a:avLst/>
        </a:prstGeom>
      </xdr:spPr>
    </xdr:pic>
    <xdr:clientData/>
  </xdr:twoCellAnchor>
  <xdr:twoCellAnchor editAs="oneCell">
    <xdr:from>
      <xdr:col>5</xdr:col>
      <xdr:colOff>786846</xdr:colOff>
      <xdr:row>13</xdr:row>
      <xdr:rowOff>10148</xdr:rowOff>
    </xdr:from>
    <xdr:to>
      <xdr:col>7</xdr:col>
      <xdr:colOff>163703</xdr:colOff>
      <xdr:row>21</xdr:row>
      <xdr:rowOff>33131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1A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4563" y="2933909"/>
          <a:ext cx="1580031" cy="1720918"/>
        </a:xfrm>
        <a:prstGeom prst="rect">
          <a:avLst/>
        </a:prstGeom>
      </xdr:spPr>
    </xdr:pic>
    <xdr:clientData/>
  </xdr:twoCellAnchor>
  <xdr:twoCellAnchor editAs="oneCell">
    <xdr:from>
      <xdr:col>7</xdr:col>
      <xdr:colOff>347870</xdr:colOff>
      <xdr:row>13</xdr:row>
      <xdr:rowOff>33131</xdr:rowOff>
    </xdr:from>
    <xdr:to>
      <xdr:col>9</xdr:col>
      <xdr:colOff>470770</xdr:colOff>
      <xdr:row>21</xdr:row>
      <xdr:rowOff>49696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1A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8761" y="2956892"/>
          <a:ext cx="2193552" cy="1714500"/>
        </a:xfrm>
        <a:prstGeom prst="rect">
          <a:avLst/>
        </a:prstGeom>
      </xdr:spPr>
    </xdr:pic>
    <xdr:clientData/>
  </xdr:twoCellAnchor>
  <xdr:oneCellAnchor>
    <xdr:from>
      <xdr:col>0</xdr:col>
      <xdr:colOff>231913</xdr:colOff>
      <xdr:row>102</xdr:row>
      <xdr:rowOff>173936</xdr:rowOff>
    </xdr:from>
    <xdr:ext cx="10618303" cy="1839804"/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913" y="21393979"/>
          <a:ext cx="10618303" cy="1839804"/>
        </a:xfrm>
        <a:prstGeom prst="rect">
          <a:avLst/>
        </a:prstGeom>
      </xdr:spPr>
    </xdr:pic>
    <xdr:clientData/>
  </xdr:oneCellAnchor>
  <xdr:twoCellAnchor editAs="oneCell">
    <xdr:from>
      <xdr:col>4</xdr:col>
      <xdr:colOff>729286</xdr:colOff>
      <xdr:row>23</xdr:row>
      <xdr:rowOff>1739348</xdr:rowOff>
    </xdr:from>
    <xdr:to>
      <xdr:col>5</xdr:col>
      <xdr:colOff>1060589</xdr:colOff>
      <xdr:row>24</xdr:row>
      <xdr:rowOff>8283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49764" y="6775174"/>
          <a:ext cx="1598542" cy="1772479"/>
        </a:xfrm>
        <a:prstGeom prst="rect">
          <a:avLst/>
        </a:prstGeom>
      </xdr:spPr>
    </xdr:pic>
    <xdr:clientData/>
  </xdr:twoCellAnchor>
  <xdr:twoCellAnchor editAs="oneCell">
    <xdr:from>
      <xdr:col>3</xdr:col>
      <xdr:colOff>168965</xdr:colOff>
      <xdr:row>23</xdr:row>
      <xdr:rowOff>1739349</xdr:rowOff>
    </xdr:from>
    <xdr:to>
      <xdr:col>4</xdr:col>
      <xdr:colOff>429689</xdr:colOff>
      <xdr:row>23</xdr:row>
      <xdr:rowOff>3429001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A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22204" y="6775175"/>
          <a:ext cx="1527963" cy="1689652"/>
        </a:xfrm>
        <a:prstGeom prst="rect">
          <a:avLst/>
        </a:prstGeom>
      </xdr:spPr>
    </xdr:pic>
    <xdr:clientData/>
  </xdr:twoCellAnchor>
  <xdr:twoCellAnchor editAs="oneCell">
    <xdr:from>
      <xdr:col>7</xdr:col>
      <xdr:colOff>49695</xdr:colOff>
      <xdr:row>23</xdr:row>
      <xdr:rowOff>1710924</xdr:rowOff>
    </xdr:from>
    <xdr:to>
      <xdr:col>7</xdr:col>
      <xdr:colOff>819978</xdr:colOff>
      <xdr:row>23</xdr:row>
      <xdr:rowOff>3470413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40586" y="6746750"/>
          <a:ext cx="770283" cy="1759489"/>
        </a:xfrm>
        <a:prstGeom prst="rect">
          <a:avLst/>
        </a:prstGeom>
      </xdr:spPr>
    </xdr:pic>
    <xdr:clientData/>
  </xdr:twoCellAnchor>
  <xdr:twoCellAnchor editAs="oneCell">
    <xdr:from>
      <xdr:col>6</xdr:col>
      <xdr:colOff>198784</xdr:colOff>
      <xdr:row>23</xdr:row>
      <xdr:rowOff>1697936</xdr:rowOff>
    </xdr:from>
    <xdr:to>
      <xdr:col>6</xdr:col>
      <xdr:colOff>960784</xdr:colOff>
      <xdr:row>23</xdr:row>
      <xdr:rowOff>3462132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A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88088" y="6733762"/>
          <a:ext cx="762000" cy="1764196"/>
        </a:xfrm>
        <a:prstGeom prst="rect">
          <a:avLst/>
        </a:prstGeom>
      </xdr:spPr>
    </xdr:pic>
    <xdr:clientData/>
  </xdr:twoCellAnchor>
  <xdr:twoCellAnchor editAs="oneCell">
    <xdr:from>
      <xdr:col>8</xdr:col>
      <xdr:colOff>356154</xdr:colOff>
      <xdr:row>0</xdr:row>
      <xdr:rowOff>16565</xdr:rowOff>
    </xdr:from>
    <xdr:to>
      <xdr:col>9</xdr:col>
      <xdr:colOff>466934</xdr:colOff>
      <xdr:row>4</xdr:row>
      <xdr:rowOff>231913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A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82371" y="16565"/>
          <a:ext cx="1146106" cy="1043609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295275</xdr:colOff>
      <xdr:row>20</xdr:row>
      <xdr:rowOff>38100</xdr:rowOff>
    </xdr:from>
    <xdr:to>
      <xdr:col>7</xdr:col>
      <xdr:colOff>676275</xdr:colOff>
      <xdr:row>29</xdr:row>
      <xdr:rowOff>5123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B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334625" y="4953000"/>
          <a:ext cx="1438275" cy="173867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1057275</xdr:colOff>
      <xdr:row>21</xdr:row>
      <xdr:rowOff>47625</xdr:rowOff>
    </xdr:from>
    <xdr:to>
      <xdr:col>2</xdr:col>
      <xdr:colOff>481904</xdr:colOff>
      <xdr:row>30</xdr:row>
      <xdr:rowOff>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90975" y="5248275"/>
          <a:ext cx="834329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219077</xdr:colOff>
      <xdr:row>2</xdr:row>
      <xdr:rowOff>76201</xdr:rowOff>
    </xdr:from>
    <xdr:to>
      <xdr:col>0</xdr:col>
      <xdr:colOff>2228851</xdr:colOff>
      <xdr:row>4</xdr:row>
      <xdr:rowOff>143890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B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19077" y="495301"/>
          <a:ext cx="2009774" cy="486789"/>
        </a:xfrm>
        <a:prstGeom prst="rect">
          <a:avLst/>
        </a:prstGeom>
      </xdr:spPr>
    </xdr:pic>
    <xdr:clientData/>
  </xdr:twoCellAnchor>
  <xdr:twoCellAnchor editAs="oneCell">
    <xdr:from>
      <xdr:col>8</xdr:col>
      <xdr:colOff>561975</xdr:colOff>
      <xdr:row>0</xdr:row>
      <xdr:rowOff>123825</xdr:rowOff>
    </xdr:from>
    <xdr:to>
      <xdr:col>9</xdr:col>
      <xdr:colOff>939832</xdr:colOff>
      <xdr:row>5</xdr:row>
      <xdr:rowOff>319867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B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15875" y="123825"/>
          <a:ext cx="1616107" cy="1243792"/>
        </a:xfrm>
        <a:prstGeom prst="rect">
          <a:avLst/>
        </a:prstGeom>
      </xdr:spPr>
    </xdr:pic>
    <xdr:clientData/>
  </xdr:twoCellAnchor>
  <xdr:twoCellAnchor editAs="oneCell">
    <xdr:from>
      <xdr:col>5</xdr:col>
      <xdr:colOff>904874</xdr:colOff>
      <xdr:row>0</xdr:row>
      <xdr:rowOff>152399</xdr:rowOff>
    </xdr:from>
    <xdr:to>
      <xdr:col>7</xdr:col>
      <xdr:colOff>129328</xdr:colOff>
      <xdr:row>5</xdr:row>
      <xdr:rowOff>304800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B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515474" y="152399"/>
          <a:ext cx="1710479" cy="1200151"/>
        </a:xfrm>
        <a:prstGeom prst="rect">
          <a:avLst/>
        </a:prstGeom>
      </xdr:spPr>
    </xdr:pic>
    <xdr:clientData/>
  </xdr:twoCellAnchor>
  <xdr:twoCellAnchor editAs="oneCell">
    <xdr:from>
      <xdr:col>7</xdr:col>
      <xdr:colOff>152400</xdr:colOff>
      <xdr:row>0</xdr:row>
      <xdr:rowOff>114300</xdr:rowOff>
    </xdr:from>
    <xdr:to>
      <xdr:col>8</xdr:col>
      <xdr:colOff>475764</xdr:colOff>
      <xdr:row>5</xdr:row>
      <xdr:rowOff>323717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B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249025" y="114300"/>
          <a:ext cx="1380639" cy="1257167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115960</xdr:colOff>
      <xdr:row>10</xdr:row>
      <xdr:rowOff>91109</xdr:rowOff>
    </xdr:from>
    <xdr:ext cx="712300" cy="1606826"/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15960" y="6549059"/>
          <a:ext cx="712300" cy="1606826"/>
        </a:xfrm>
        <a:prstGeom prst="rect">
          <a:avLst/>
        </a:prstGeom>
      </xdr:spPr>
    </xdr:pic>
    <xdr:clientData/>
  </xdr:oneCellAnchor>
  <xdr:oneCellAnchor>
    <xdr:from>
      <xdr:col>0</xdr:col>
      <xdr:colOff>828261</xdr:colOff>
      <xdr:row>10</xdr:row>
      <xdr:rowOff>91109</xdr:rowOff>
    </xdr:from>
    <xdr:ext cx="695739" cy="1603091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8261" y="6549059"/>
          <a:ext cx="695739" cy="1603091"/>
        </a:xfrm>
        <a:prstGeom prst="rect">
          <a:avLst/>
        </a:prstGeom>
      </xdr:spPr>
    </xdr:pic>
    <xdr:clientData/>
  </xdr:oneCellAnchor>
  <xdr:oneCellAnchor>
    <xdr:from>
      <xdr:col>0</xdr:col>
      <xdr:colOff>82828</xdr:colOff>
      <xdr:row>6</xdr:row>
      <xdr:rowOff>124240</xdr:rowOff>
    </xdr:from>
    <xdr:ext cx="775587" cy="1631673"/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828" y="2314990"/>
          <a:ext cx="775587" cy="1631673"/>
        </a:xfrm>
        <a:prstGeom prst="rect">
          <a:avLst/>
        </a:prstGeom>
      </xdr:spPr>
    </xdr:pic>
    <xdr:clientData/>
  </xdr:oneCellAnchor>
  <xdr:oneCellAnchor>
    <xdr:from>
      <xdr:col>0</xdr:col>
      <xdr:colOff>861393</xdr:colOff>
      <xdr:row>6</xdr:row>
      <xdr:rowOff>124239</xdr:rowOff>
    </xdr:from>
    <xdr:ext cx="778563" cy="1637940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61393" y="2314989"/>
          <a:ext cx="778563" cy="1637940"/>
        </a:xfrm>
        <a:prstGeom prst="rect">
          <a:avLst/>
        </a:prstGeom>
      </xdr:spPr>
    </xdr:pic>
    <xdr:clientData/>
  </xdr:oneCellAnchor>
  <xdr:oneCellAnchor>
    <xdr:from>
      <xdr:col>0</xdr:col>
      <xdr:colOff>82371</xdr:colOff>
      <xdr:row>14</xdr:row>
      <xdr:rowOff>124956</xdr:rowOff>
    </xdr:from>
    <xdr:ext cx="748879" cy="1597371"/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371" y="10526256"/>
          <a:ext cx="748879" cy="1597371"/>
        </a:xfrm>
        <a:prstGeom prst="rect">
          <a:avLst/>
        </a:prstGeom>
      </xdr:spPr>
    </xdr:pic>
    <xdr:clientData/>
  </xdr:oneCellAnchor>
  <xdr:oneCellAnchor>
    <xdr:from>
      <xdr:col>0</xdr:col>
      <xdr:colOff>821422</xdr:colOff>
      <xdr:row>14</xdr:row>
      <xdr:rowOff>122339</xdr:rowOff>
    </xdr:from>
    <xdr:ext cx="720587" cy="1598544"/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1422" y="10523639"/>
          <a:ext cx="720587" cy="1598544"/>
        </a:xfrm>
        <a:prstGeom prst="rect">
          <a:avLst/>
        </a:prstGeom>
      </xdr:spPr>
    </xdr:pic>
    <xdr:clientData/>
  </xdr:oneCellAnchor>
  <xdr:oneCellAnchor>
    <xdr:from>
      <xdr:col>0</xdr:col>
      <xdr:colOff>115960</xdr:colOff>
      <xdr:row>12</xdr:row>
      <xdr:rowOff>91109</xdr:rowOff>
    </xdr:from>
    <xdr:ext cx="712300" cy="1606826"/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15960" y="8520734"/>
          <a:ext cx="712300" cy="1606826"/>
        </a:xfrm>
        <a:prstGeom prst="rect">
          <a:avLst/>
        </a:prstGeom>
      </xdr:spPr>
    </xdr:pic>
    <xdr:clientData/>
  </xdr:oneCellAnchor>
  <xdr:oneCellAnchor>
    <xdr:from>
      <xdr:col>0</xdr:col>
      <xdr:colOff>828261</xdr:colOff>
      <xdr:row>12</xdr:row>
      <xdr:rowOff>91109</xdr:rowOff>
    </xdr:from>
    <xdr:ext cx="695739" cy="1603091"/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C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8261" y="8520734"/>
          <a:ext cx="695739" cy="1603091"/>
        </a:xfrm>
        <a:prstGeom prst="rect">
          <a:avLst/>
        </a:prstGeom>
      </xdr:spPr>
    </xdr:pic>
    <xdr:clientData/>
  </xdr:oneCellAnchor>
  <xdr:oneCellAnchor>
    <xdr:from>
      <xdr:col>0</xdr:col>
      <xdr:colOff>795131</xdr:colOff>
      <xdr:row>8</xdr:row>
      <xdr:rowOff>66260</xdr:rowOff>
    </xdr:from>
    <xdr:ext cx="725033" cy="1648239"/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C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95131" y="4390610"/>
          <a:ext cx="725033" cy="1648239"/>
        </a:xfrm>
        <a:prstGeom prst="rect">
          <a:avLst/>
        </a:prstGeom>
      </xdr:spPr>
    </xdr:pic>
    <xdr:clientData/>
  </xdr:oneCellAnchor>
  <xdr:oneCellAnchor>
    <xdr:from>
      <xdr:col>0</xdr:col>
      <xdr:colOff>107674</xdr:colOff>
      <xdr:row>8</xdr:row>
      <xdr:rowOff>66260</xdr:rowOff>
    </xdr:from>
    <xdr:ext cx="684234" cy="1648239"/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C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7674" y="4390610"/>
          <a:ext cx="684234" cy="1648239"/>
        </a:xfrm>
        <a:prstGeom prst="rect">
          <a:avLst/>
        </a:prstGeom>
      </xdr:spPr>
    </xdr:pic>
    <xdr:clientData/>
  </xdr:oneCellAnchor>
  <xdr:oneCellAnchor>
    <xdr:from>
      <xdr:col>0</xdr:col>
      <xdr:colOff>107675</xdr:colOff>
      <xdr:row>16</xdr:row>
      <xdr:rowOff>41413</xdr:rowOff>
    </xdr:from>
    <xdr:ext cx="761408" cy="1639957"/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C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7675" y="12547738"/>
          <a:ext cx="761408" cy="1639957"/>
        </a:xfrm>
        <a:prstGeom prst="rect">
          <a:avLst/>
        </a:prstGeom>
      </xdr:spPr>
    </xdr:pic>
    <xdr:clientData/>
  </xdr:oneCellAnchor>
  <xdr:oneCellAnchor>
    <xdr:from>
      <xdr:col>0</xdr:col>
      <xdr:colOff>862305</xdr:colOff>
      <xdr:row>16</xdr:row>
      <xdr:rowOff>41413</xdr:rowOff>
    </xdr:from>
    <xdr:ext cx="761409" cy="1648240"/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C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62305" y="12547738"/>
          <a:ext cx="761409" cy="1648240"/>
        </a:xfrm>
        <a:prstGeom prst="rect">
          <a:avLst/>
        </a:prstGeom>
      </xdr:spPr>
    </xdr:pic>
    <xdr:clientData/>
  </xdr:oneCellAnchor>
  <xdr:oneCellAnchor>
    <xdr:from>
      <xdr:col>0</xdr:col>
      <xdr:colOff>33131</xdr:colOff>
      <xdr:row>18</xdr:row>
      <xdr:rowOff>66260</xdr:rowOff>
    </xdr:from>
    <xdr:ext cx="778565" cy="1738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C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3131" y="14658560"/>
          <a:ext cx="778565" cy="1738564"/>
        </a:xfrm>
        <a:prstGeom prst="rect">
          <a:avLst/>
        </a:prstGeom>
      </xdr:spPr>
    </xdr:pic>
    <xdr:clientData/>
  </xdr:oneCellAnchor>
  <xdr:twoCellAnchor editAs="oneCell">
    <xdr:from>
      <xdr:col>0</xdr:col>
      <xdr:colOff>838201</xdr:colOff>
      <xdr:row>18</xdr:row>
      <xdr:rowOff>57150</xdr:rowOff>
    </xdr:from>
    <xdr:to>
      <xdr:col>0</xdr:col>
      <xdr:colOff>1653797</xdr:colOff>
      <xdr:row>18</xdr:row>
      <xdr:rowOff>1790699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C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1" y="14649450"/>
          <a:ext cx="815596" cy="1733549"/>
        </a:xfrm>
        <a:prstGeom prst="rect">
          <a:avLst/>
        </a:prstGeom>
      </xdr:spPr>
    </xdr:pic>
    <xdr:clientData/>
  </xdr:twoCellAnchor>
  <xdr:oneCellAnchor>
    <xdr:from>
      <xdr:col>0</xdr:col>
      <xdr:colOff>95250</xdr:colOff>
      <xdr:row>21</xdr:row>
      <xdr:rowOff>190500</xdr:rowOff>
    </xdr:from>
    <xdr:ext cx="679174" cy="1524001"/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C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5250" y="17316450"/>
          <a:ext cx="679174" cy="1524001"/>
        </a:xfrm>
        <a:prstGeom prst="rect">
          <a:avLst/>
        </a:prstGeom>
      </xdr:spPr>
    </xdr:pic>
    <xdr:clientData/>
  </xdr:oneCellAnchor>
  <xdr:oneCellAnchor>
    <xdr:from>
      <xdr:col>0</xdr:col>
      <xdr:colOff>766143</xdr:colOff>
      <xdr:row>21</xdr:row>
      <xdr:rowOff>190501</xdr:rowOff>
    </xdr:from>
    <xdr:ext cx="712304" cy="1527313"/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C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66143" y="17316451"/>
          <a:ext cx="712304" cy="1527313"/>
        </a:xfrm>
        <a:prstGeom prst="rect">
          <a:avLst/>
        </a:prstGeom>
      </xdr:spPr>
    </xdr:pic>
    <xdr:clientData/>
  </xdr:oneCellAnchor>
  <xdr:oneCellAnchor>
    <xdr:from>
      <xdr:col>0</xdr:col>
      <xdr:colOff>76200</xdr:colOff>
      <xdr:row>23</xdr:row>
      <xdr:rowOff>142876</xdr:rowOff>
    </xdr:from>
    <xdr:ext cx="775587" cy="1631673"/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C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6200" y="19421476"/>
          <a:ext cx="775587" cy="1631673"/>
        </a:xfrm>
        <a:prstGeom prst="rect">
          <a:avLst/>
        </a:prstGeom>
      </xdr:spPr>
    </xdr:pic>
    <xdr:clientData/>
  </xdr:oneCellAnchor>
  <xdr:oneCellAnchor>
    <xdr:from>
      <xdr:col>0</xdr:col>
      <xdr:colOff>854765</xdr:colOff>
      <xdr:row>23</xdr:row>
      <xdr:rowOff>142875</xdr:rowOff>
    </xdr:from>
    <xdr:ext cx="778563" cy="1637940"/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1C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54765" y="19421475"/>
          <a:ext cx="778563" cy="1637940"/>
        </a:xfrm>
        <a:prstGeom prst="rect">
          <a:avLst/>
        </a:prstGeom>
      </xdr:spPr>
    </xdr:pic>
    <xdr:clientData/>
  </xdr:oneCellAnchor>
  <xdr:oneCellAnchor>
    <xdr:from>
      <xdr:col>0</xdr:col>
      <xdr:colOff>830332</xdr:colOff>
      <xdr:row>25</xdr:row>
      <xdr:rowOff>95250</xdr:rowOff>
    </xdr:from>
    <xdr:ext cx="725033" cy="1648239"/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1C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30332" y="21526500"/>
          <a:ext cx="725033" cy="1648239"/>
        </a:xfrm>
        <a:prstGeom prst="rect">
          <a:avLst/>
        </a:prstGeom>
      </xdr:spPr>
    </xdr:pic>
    <xdr:clientData/>
  </xdr:oneCellAnchor>
  <xdr:oneCellAnchor>
    <xdr:from>
      <xdr:col>0</xdr:col>
      <xdr:colOff>142875</xdr:colOff>
      <xdr:row>25</xdr:row>
      <xdr:rowOff>95250</xdr:rowOff>
    </xdr:from>
    <xdr:ext cx="684234" cy="1648239"/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1C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42875" y="21526500"/>
          <a:ext cx="684234" cy="1648239"/>
        </a:xfrm>
        <a:prstGeom prst="rect">
          <a:avLst/>
        </a:prstGeom>
      </xdr:spPr>
    </xdr:pic>
    <xdr:clientData/>
  </xdr:oneCellAnchor>
  <xdr:twoCellAnchor editAs="oneCell">
    <xdr:from>
      <xdr:col>0</xdr:col>
      <xdr:colOff>85725</xdr:colOff>
      <xdr:row>27</xdr:row>
      <xdr:rowOff>123825</xdr:rowOff>
    </xdr:from>
    <xdr:to>
      <xdr:col>0</xdr:col>
      <xdr:colOff>847133</xdr:colOff>
      <xdr:row>27</xdr:row>
      <xdr:rowOff>1763782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1C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5725" y="23707725"/>
          <a:ext cx="761408" cy="1639957"/>
        </a:xfrm>
        <a:prstGeom prst="rect">
          <a:avLst/>
        </a:prstGeom>
      </xdr:spPr>
    </xdr:pic>
    <xdr:clientData/>
  </xdr:twoCellAnchor>
  <xdr:twoCellAnchor editAs="oneCell">
    <xdr:from>
      <xdr:col>0</xdr:col>
      <xdr:colOff>840355</xdr:colOff>
      <xdr:row>27</xdr:row>
      <xdr:rowOff>123825</xdr:rowOff>
    </xdr:from>
    <xdr:to>
      <xdr:col>0</xdr:col>
      <xdr:colOff>1601764</xdr:colOff>
      <xdr:row>27</xdr:row>
      <xdr:rowOff>1772065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C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40355" y="23707725"/>
          <a:ext cx="761409" cy="1648240"/>
        </a:xfrm>
        <a:prstGeom prst="rect">
          <a:avLst/>
        </a:prstGeom>
      </xdr:spPr>
    </xdr:pic>
    <xdr:clientData/>
  </xdr:twoCellAnchor>
  <xdr:twoCellAnchor editAs="oneCell">
    <xdr:from>
      <xdr:col>0</xdr:col>
      <xdr:colOff>854266</xdr:colOff>
      <xdr:row>29</xdr:row>
      <xdr:rowOff>95250</xdr:rowOff>
    </xdr:from>
    <xdr:to>
      <xdr:col>0</xdr:col>
      <xdr:colOff>1540514</xdr:colOff>
      <xdr:row>29</xdr:row>
      <xdr:rowOff>1718643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C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54266" y="25831800"/>
          <a:ext cx="686248" cy="1623393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29</xdr:row>
      <xdr:rowOff>96261</xdr:rowOff>
    </xdr:from>
    <xdr:to>
      <xdr:col>0</xdr:col>
      <xdr:colOff>861635</xdr:colOff>
      <xdr:row>29</xdr:row>
      <xdr:rowOff>1718643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C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42875" y="25832811"/>
          <a:ext cx="718760" cy="1622382"/>
        </a:xfrm>
        <a:prstGeom prst="rect">
          <a:avLst/>
        </a:prstGeom>
      </xdr:spPr>
    </xdr:pic>
    <xdr:clientData/>
  </xdr:twoCellAnchor>
  <xdr:twoCellAnchor editAs="oneCell">
    <xdr:from>
      <xdr:col>0</xdr:col>
      <xdr:colOff>855093</xdr:colOff>
      <xdr:row>31</xdr:row>
      <xdr:rowOff>95250</xdr:rowOff>
    </xdr:from>
    <xdr:to>
      <xdr:col>0</xdr:col>
      <xdr:colOff>1538700</xdr:colOff>
      <xdr:row>31</xdr:row>
      <xdr:rowOff>1746226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1C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55093" y="27984450"/>
          <a:ext cx="683607" cy="1650976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31</xdr:row>
      <xdr:rowOff>97984</xdr:rowOff>
    </xdr:from>
    <xdr:to>
      <xdr:col>0</xdr:col>
      <xdr:colOff>854474</xdr:colOff>
      <xdr:row>31</xdr:row>
      <xdr:rowOff>1746226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1C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5725" y="27987184"/>
          <a:ext cx="768749" cy="1648242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33</xdr:row>
      <xdr:rowOff>95250</xdr:rowOff>
    </xdr:from>
    <xdr:to>
      <xdr:col>0</xdr:col>
      <xdr:colOff>849624</xdr:colOff>
      <xdr:row>33</xdr:row>
      <xdr:rowOff>1802381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1C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14300" y="30137100"/>
          <a:ext cx="735324" cy="1707131"/>
        </a:xfrm>
        <a:prstGeom prst="rect">
          <a:avLst/>
        </a:prstGeom>
      </xdr:spPr>
    </xdr:pic>
    <xdr:clientData/>
  </xdr:twoCellAnchor>
  <xdr:twoCellAnchor editAs="oneCell">
    <xdr:from>
      <xdr:col>0</xdr:col>
      <xdr:colOff>852364</xdr:colOff>
      <xdr:row>33</xdr:row>
      <xdr:rowOff>96164</xdr:rowOff>
    </xdr:from>
    <xdr:to>
      <xdr:col>0</xdr:col>
      <xdr:colOff>1574627</xdr:colOff>
      <xdr:row>33</xdr:row>
      <xdr:rowOff>1802381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1C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52364" y="30138014"/>
          <a:ext cx="722263" cy="1706217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35</xdr:row>
      <xdr:rowOff>95250</xdr:rowOff>
    </xdr:from>
    <xdr:to>
      <xdr:col>0</xdr:col>
      <xdr:colOff>825689</xdr:colOff>
      <xdr:row>35</xdr:row>
      <xdr:rowOff>1782671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1C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14300" y="32289750"/>
          <a:ext cx="711389" cy="1687421"/>
        </a:xfrm>
        <a:prstGeom prst="rect">
          <a:avLst/>
        </a:prstGeom>
      </xdr:spPr>
    </xdr:pic>
    <xdr:clientData/>
  </xdr:twoCellAnchor>
  <xdr:twoCellAnchor editAs="oneCell">
    <xdr:from>
      <xdr:col>0</xdr:col>
      <xdr:colOff>819234</xdr:colOff>
      <xdr:row>35</xdr:row>
      <xdr:rowOff>96163</xdr:rowOff>
    </xdr:from>
    <xdr:to>
      <xdr:col>0</xdr:col>
      <xdr:colOff>1528355</xdr:colOff>
      <xdr:row>35</xdr:row>
      <xdr:rowOff>1783583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1C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19234" y="32290663"/>
          <a:ext cx="709121" cy="1687420"/>
        </a:xfrm>
        <a:prstGeom prst="rect">
          <a:avLst/>
        </a:prstGeom>
      </xdr:spPr>
    </xdr:pic>
    <xdr:clientData/>
  </xdr:twoCellAnchor>
  <xdr:twoCellAnchor editAs="oneCell">
    <xdr:from>
      <xdr:col>0</xdr:col>
      <xdr:colOff>861552</xdr:colOff>
      <xdr:row>37</xdr:row>
      <xdr:rowOff>114300</xdr:rowOff>
    </xdr:from>
    <xdr:to>
      <xdr:col>0</xdr:col>
      <xdr:colOff>1565575</xdr:colOff>
      <xdr:row>37</xdr:row>
      <xdr:rowOff>1806692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1C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61552" y="34461450"/>
          <a:ext cx="704023" cy="1692392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37</xdr:row>
      <xdr:rowOff>117039</xdr:rowOff>
    </xdr:from>
    <xdr:to>
      <xdr:col>0</xdr:col>
      <xdr:colOff>864731</xdr:colOff>
      <xdr:row>37</xdr:row>
      <xdr:rowOff>1804460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1C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5725" y="34464189"/>
          <a:ext cx="779006" cy="1687421"/>
        </a:xfrm>
        <a:prstGeom prst="rect">
          <a:avLst/>
        </a:prstGeom>
      </xdr:spPr>
    </xdr:pic>
    <xdr:clientData/>
  </xdr:twoCellAnchor>
  <xdr:twoCellAnchor editAs="oneCell">
    <xdr:from>
      <xdr:col>0</xdr:col>
      <xdr:colOff>851780</xdr:colOff>
      <xdr:row>39</xdr:row>
      <xdr:rowOff>95250</xdr:rowOff>
    </xdr:from>
    <xdr:to>
      <xdr:col>0</xdr:col>
      <xdr:colOff>1559350</xdr:colOff>
      <xdr:row>39</xdr:row>
      <xdr:rowOff>1802380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1C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51780" y="36595050"/>
          <a:ext cx="707570" cy="1707130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39</xdr:row>
      <xdr:rowOff>96163</xdr:rowOff>
    </xdr:from>
    <xdr:to>
      <xdr:col>0</xdr:col>
      <xdr:colOff>849952</xdr:colOff>
      <xdr:row>39</xdr:row>
      <xdr:rowOff>1802381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1C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23825" y="36595963"/>
          <a:ext cx="726127" cy="1706218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41</xdr:row>
      <xdr:rowOff>152400</xdr:rowOff>
    </xdr:from>
    <xdr:to>
      <xdr:col>0</xdr:col>
      <xdr:colOff>873282</xdr:colOff>
      <xdr:row>41</xdr:row>
      <xdr:rowOff>1787130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1C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14300" y="38804850"/>
          <a:ext cx="758982" cy="1634730"/>
        </a:xfrm>
        <a:prstGeom prst="rect">
          <a:avLst/>
        </a:prstGeom>
      </xdr:spPr>
    </xdr:pic>
    <xdr:clientData/>
  </xdr:twoCellAnchor>
  <xdr:twoCellAnchor editAs="oneCell">
    <xdr:from>
      <xdr:col>0</xdr:col>
      <xdr:colOff>877213</xdr:colOff>
      <xdr:row>41</xdr:row>
      <xdr:rowOff>155457</xdr:rowOff>
    </xdr:from>
    <xdr:to>
      <xdr:col>0</xdr:col>
      <xdr:colOff>1627085</xdr:colOff>
      <xdr:row>41</xdr:row>
      <xdr:rowOff>1787130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1C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77213" y="38807907"/>
          <a:ext cx="749872" cy="1631673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43</xdr:row>
      <xdr:rowOff>123825</xdr:rowOff>
    </xdr:from>
    <xdr:to>
      <xdr:col>0</xdr:col>
      <xdr:colOff>856658</xdr:colOff>
      <xdr:row>43</xdr:row>
      <xdr:rowOff>1763782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1C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5250" y="40928925"/>
          <a:ext cx="761408" cy="1639957"/>
        </a:xfrm>
        <a:prstGeom prst="rect">
          <a:avLst/>
        </a:prstGeom>
      </xdr:spPr>
    </xdr:pic>
    <xdr:clientData/>
  </xdr:twoCellAnchor>
  <xdr:twoCellAnchor editAs="oneCell">
    <xdr:from>
      <xdr:col>0</xdr:col>
      <xdr:colOff>849880</xdr:colOff>
      <xdr:row>43</xdr:row>
      <xdr:rowOff>123825</xdr:rowOff>
    </xdr:from>
    <xdr:to>
      <xdr:col>0</xdr:col>
      <xdr:colOff>1611289</xdr:colOff>
      <xdr:row>43</xdr:row>
      <xdr:rowOff>1772065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1C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49880" y="40928925"/>
          <a:ext cx="761409" cy="164824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45</xdr:row>
      <xdr:rowOff>133350</xdr:rowOff>
    </xdr:from>
    <xdr:to>
      <xdr:col>0</xdr:col>
      <xdr:colOff>843416</xdr:colOff>
      <xdr:row>45</xdr:row>
      <xdr:rowOff>1785816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1C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6200" y="43091100"/>
          <a:ext cx="767216" cy="1652466"/>
        </a:xfrm>
        <a:prstGeom prst="rect">
          <a:avLst/>
        </a:prstGeom>
      </xdr:spPr>
    </xdr:pic>
    <xdr:clientData/>
  </xdr:twoCellAnchor>
  <xdr:twoCellAnchor editAs="oneCell">
    <xdr:from>
      <xdr:col>0</xdr:col>
      <xdr:colOff>839114</xdr:colOff>
      <xdr:row>45</xdr:row>
      <xdr:rowOff>134263</xdr:rowOff>
    </xdr:from>
    <xdr:to>
      <xdr:col>0</xdr:col>
      <xdr:colOff>1606330</xdr:colOff>
      <xdr:row>45</xdr:row>
      <xdr:rowOff>1782503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1C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39114" y="43092013"/>
          <a:ext cx="767216" cy="1648240"/>
        </a:xfrm>
        <a:prstGeom prst="rect">
          <a:avLst/>
        </a:prstGeom>
      </xdr:spPr>
    </xdr:pic>
    <xdr:clientData/>
  </xdr:twoCellAnchor>
  <xdr:twoCellAnchor editAs="oneCell">
    <xdr:from>
      <xdr:col>0</xdr:col>
      <xdr:colOff>876630</xdr:colOff>
      <xdr:row>47</xdr:row>
      <xdr:rowOff>83570</xdr:rowOff>
    </xdr:from>
    <xdr:to>
      <xdr:col>0</xdr:col>
      <xdr:colOff>1605498</xdr:colOff>
      <xdr:row>47</xdr:row>
      <xdr:rowOff>1752653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1C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76630" y="45193970"/>
          <a:ext cx="728868" cy="1669083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47</xdr:row>
      <xdr:rowOff>76200</xdr:rowOff>
    </xdr:from>
    <xdr:to>
      <xdr:col>0</xdr:col>
      <xdr:colOff>876629</xdr:colOff>
      <xdr:row>47</xdr:row>
      <xdr:rowOff>1752653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1C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23825" y="45186600"/>
          <a:ext cx="752804" cy="1676453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49</xdr:row>
      <xdr:rowOff>114300</xdr:rowOff>
    </xdr:from>
    <xdr:to>
      <xdr:col>0</xdr:col>
      <xdr:colOff>857259</xdr:colOff>
      <xdr:row>49</xdr:row>
      <xdr:rowOff>1796580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1C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6200" y="47377350"/>
          <a:ext cx="781059" cy="1682280"/>
        </a:xfrm>
        <a:prstGeom prst="rect">
          <a:avLst/>
        </a:prstGeom>
      </xdr:spPr>
    </xdr:pic>
    <xdr:clientData/>
  </xdr:twoCellAnchor>
  <xdr:twoCellAnchor editAs="oneCell">
    <xdr:from>
      <xdr:col>0</xdr:col>
      <xdr:colOff>847395</xdr:colOff>
      <xdr:row>49</xdr:row>
      <xdr:rowOff>115212</xdr:rowOff>
    </xdr:from>
    <xdr:to>
      <xdr:col>0</xdr:col>
      <xdr:colOff>1620340</xdr:colOff>
      <xdr:row>49</xdr:row>
      <xdr:rowOff>1796580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1C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47395" y="47378262"/>
          <a:ext cx="772945" cy="1681368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51</xdr:row>
      <xdr:rowOff>104775</xdr:rowOff>
    </xdr:from>
    <xdr:to>
      <xdr:col>0</xdr:col>
      <xdr:colOff>842316</xdr:colOff>
      <xdr:row>51</xdr:row>
      <xdr:rowOff>1734356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1C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5725" y="49520475"/>
          <a:ext cx="756591" cy="1629581"/>
        </a:xfrm>
        <a:prstGeom prst="rect">
          <a:avLst/>
        </a:prstGeom>
      </xdr:spPr>
    </xdr:pic>
    <xdr:clientData/>
  </xdr:twoCellAnchor>
  <xdr:twoCellAnchor editAs="oneCell">
    <xdr:from>
      <xdr:col>0</xdr:col>
      <xdr:colOff>840356</xdr:colOff>
      <xdr:row>51</xdr:row>
      <xdr:rowOff>105689</xdr:rowOff>
    </xdr:from>
    <xdr:to>
      <xdr:col>0</xdr:col>
      <xdr:colOff>1560030</xdr:colOff>
      <xdr:row>51</xdr:row>
      <xdr:rowOff>1734356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1C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40356" y="49521389"/>
          <a:ext cx="719674" cy="1628667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53</xdr:row>
      <xdr:rowOff>152400</xdr:rowOff>
    </xdr:from>
    <xdr:to>
      <xdr:col>0</xdr:col>
      <xdr:colOff>816191</xdr:colOff>
      <xdr:row>53</xdr:row>
      <xdr:rowOff>1684682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1C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4775" y="51720750"/>
          <a:ext cx="711416" cy="1532282"/>
        </a:xfrm>
        <a:prstGeom prst="rect">
          <a:avLst/>
        </a:prstGeom>
      </xdr:spPr>
    </xdr:pic>
    <xdr:clientData/>
  </xdr:twoCellAnchor>
  <xdr:twoCellAnchor editAs="oneCell">
    <xdr:from>
      <xdr:col>0</xdr:col>
      <xdr:colOff>809707</xdr:colOff>
      <xdr:row>53</xdr:row>
      <xdr:rowOff>152400</xdr:rowOff>
    </xdr:from>
    <xdr:to>
      <xdr:col>0</xdr:col>
      <xdr:colOff>1521123</xdr:colOff>
      <xdr:row>53</xdr:row>
      <xdr:rowOff>1684682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1C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09707" y="51720750"/>
          <a:ext cx="711416" cy="1532282"/>
        </a:xfrm>
        <a:prstGeom prst="rect">
          <a:avLst/>
        </a:prstGeom>
      </xdr:spPr>
    </xdr:pic>
    <xdr:clientData/>
  </xdr:twoCellAnchor>
  <xdr:twoCellAnchor editAs="oneCell">
    <xdr:from>
      <xdr:col>0</xdr:col>
      <xdr:colOff>865862</xdr:colOff>
      <xdr:row>55</xdr:row>
      <xdr:rowOff>123825</xdr:rowOff>
    </xdr:from>
    <xdr:to>
      <xdr:col>0</xdr:col>
      <xdr:colOff>1631540</xdr:colOff>
      <xdr:row>55</xdr:row>
      <xdr:rowOff>1772977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1C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65862" y="53844825"/>
          <a:ext cx="765678" cy="1649152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55</xdr:row>
      <xdr:rowOff>124735</xdr:rowOff>
    </xdr:from>
    <xdr:to>
      <xdr:col>0</xdr:col>
      <xdr:colOff>870029</xdr:colOff>
      <xdr:row>55</xdr:row>
      <xdr:rowOff>1772977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1C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4775" y="53845735"/>
          <a:ext cx="765254" cy="1648242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57</xdr:row>
      <xdr:rowOff>115509</xdr:rowOff>
    </xdr:from>
    <xdr:to>
      <xdr:col>0</xdr:col>
      <xdr:colOff>886654</xdr:colOff>
      <xdr:row>57</xdr:row>
      <xdr:rowOff>1837082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1C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6675" y="55989159"/>
          <a:ext cx="819979" cy="1721573"/>
        </a:xfrm>
        <a:prstGeom prst="rect">
          <a:avLst/>
        </a:prstGeom>
      </xdr:spPr>
    </xdr:pic>
    <xdr:clientData/>
  </xdr:twoCellAnchor>
  <xdr:twoCellAnchor editAs="oneCell">
    <xdr:from>
      <xdr:col>0</xdr:col>
      <xdr:colOff>879284</xdr:colOff>
      <xdr:row>57</xdr:row>
      <xdr:rowOff>114300</xdr:rowOff>
    </xdr:from>
    <xdr:to>
      <xdr:col>0</xdr:col>
      <xdr:colOff>1619580</xdr:colOff>
      <xdr:row>57</xdr:row>
      <xdr:rowOff>1837082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1C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79284" y="55987950"/>
          <a:ext cx="740296" cy="1722782"/>
        </a:xfrm>
        <a:prstGeom prst="rect">
          <a:avLst/>
        </a:prstGeom>
      </xdr:spPr>
    </xdr:pic>
    <xdr:clientData/>
  </xdr:twoCellAnchor>
  <xdr:oneCellAnchor>
    <xdr:from>
      <xdr:col>0</xdr:col>
      <xdr:colOff>761050</xdr:colOff>
      <xdr:row>59</xdr:row>
      <xdr:rowOff>200341</xdr:rowOff>
    </xdr:from>
    <xdr:ext cx="782000" cy="1599883"/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1C00-00008B000000}"/>
            </a:ext>
          </a:extLst>
        </xdr:cNvPr>
        <xdr:cNvPicPr/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61050" y="58226641"/>
          <a:ext cx="782000" cy="1599883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59</xdr:row>
      <xdr:rowOff>200024</xdr:rowOff>
    </xdr:from>
    <xdr:ext cx="765028" cy="1600231"/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1C00-00008C000000}"/>
            </a:ext>
          </a:extLst>
        </xdr:cNvPr>
        <xdr:cNvPicPr/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4775" y="58226324"/>
          <a:ext cx="765028" cy="1600231"/>
        </a:xfrm>
        <a:prstGeom prst="rect">
          <a:avLst/>
        </a:prstGeom>
      </xdr:spPr>
    </xdr:pic>
    <xdr:clientData/>
  </xdr:oneCellAnchor>
  <xdr:oneCellAnchor>
    <xdr:from>
      <xdr:col>0</xdr:col>
      <xdr:colOff>152399</xdr:colOff>
      <xdr:row>61</xdr:row>
      <xdr:rowOff>123824</xdr:rowOff>
    </xdr:from>
    <xdr:ext cx="760243" cy="1638323"/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1C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52399" y="60302774"/>
          <a:ext cx="760243" cy="1638323"/>
        </a:xfrm>
        <a:prstGeom prst="rect">
          <a:avLst/>
        </a:prstGeom>
      </xdr:spPr>
    </xdr:pic>
    <xdr:clientData/>
  </xdr:oneCellAnchor>
  <xdr:oneCellAnchor>
    <xdr:from>
      <xdr:col>0</xdr:col>
      <xdr:colOff>815009</xdr:colOff>
      <xdr:row>61</xdr:row>
      <xdr:rowOff>123824</xdr:rowOff>
    </xdr:from>
    <xdr:ext cx="731733" cy="1647826"/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1C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15009" y="60302774"/>
          <a:ext cx="731733" cy="1647826"/>
        </a:xfrm>
        <a:prstGeom prst="rect">
          <a:avLst/>
        </a:prstGeom>
      </xdr:spPr>
    </xdr:pic>
    <xdr:clientData/>
  </xdr:oneCellAnchor>
  <xdr:twoCellAnchor editAs="oneCell">
    <xdr:from>
      <xdr:col>0</xdr:col>
      <xdr:colOff>133349</xdr:colOff>
      <xdr:row>63</xdr:row>
      <xdr:rowOff>152399</xdr:rowOff>
    </xdr:from>
    <xdr:to>
      <xdr:col>0</xdr:col>
      <xdr:colOff>845652</xdr:colOff>
      <xdr:row>63</xdr:row>
      <xdr:rowOff>1717173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1C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33349" y="62483999"/>
          <a:ext cx="712303" cy="1564774"/>
        </a:xfrm>
        <a:prstGeom prst="rect">
          <a:avLst/>
        </a:prstGeom>
      </xdr:spPr>
    </xdr:pic>
    <xdr:clientData/>
  </xdr:twoCellAnchor>
  <xdr:twoCellAnchor editAs="oneCell">
    <xdr:from>
      <xdr:col>0</xdr:col>
      <xdr:colOff>820804</xdr:colOff>
      <xdr:row>63</xdr:row>
      <xdr:rowOff>152400</xdr:rowOff>
    </xdr:from>
    <xdr:to>
      <xdr:col>0</xdr:col>
      <xdr:colOff>1557955</xdr:colOff>
      <xdr:row>63</xdr:row>
      <xdr:rowOff>1717811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1C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0804" y="62484000"/>
          <a:ext cx="737151" cy="1565411"/>
        </a:xfrm>
        <a:prstGeom prst="rect">
          <a:avLst/>
        </a:prstGeom>
      </xdr:spPr>
    </xdr:pic>
    <xdr:clientData/>
  </xdr:twoCellAnchor>
  <xdr:oneCellAnchor>
    <xdr:from>
      <xdr:col>0</xdr:col>
      <xdr:colOff>123825</xdr:colOff>
      <xdr:row>65</xdr:row>
      <xdr:rowOff>95250</xdr:rowOff>
    </xdr:from>
    <xdr:ext cx="723122" cy="1693625"/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1C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23825" y="64579500"/>
          <a:ext cx="723122" cy="1693625"/>
        </a:xfrm>
        <a:prstGeom prst="rect">
          <a:avLst/>
        </a:prstGeom>
      </xdr:spPr>
    </xdr:pic>
    <xdr:clientData/>
  </xdr:oneCellAnchor>
  <xdr:oneCellAnchor>
    <xdr:from>
      <xdr:col>0</xdr:col>
      <xdr:colOff>753305</xdr:colOff>
      <xdr:row>65</xdr:row>
      <xdr:rowOff>95249</xdr:rowOff>
    </xdr:from>
    <xdr:ext cx="770695" cy="1703143"/>
    <xdr:pic>
      <xdr:nvPicPr>
        <xdr:cNvPr id="146" name="Рисунок 145">
          <a:extLst>
            <a:ext uri="{FF2B5EF4-FFF2-40B4-BE49-F238E27FC236}">
              <a16:creationId xmlns:a16="http://schemas.microsoft.com/office/drawing/2014/main" id="{00000000-0008-0000-1C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53305" y="64579499"/>
          <a:ext cx="770695" cy="1703143"/>
        </a:xfrm>
        <a:prstGeom prst="rect">
          <a:avLst/>
        </a:prstGeom>
      </xdr:spPr>
    </xdr:pic>
    <xdr:clientData/>
  </xdr:oneCellAnchor>
  <xdr:oneCellAnchor>
    <xdr:from>
      <xdr:col>0</xdr:col>
      <xdr:colOff>104775</xdr:colOff>
      <xdr:row>67</xdr:row>
      <xdr:rowOff>123825</xdr:rowOff>
    </xdr:from>
    <xdr:ext cx="723057" cy="1628507"/>
    <xdr:pic>
      <xdr:nvPicPr>
        <xdr:cNvPr id="147" name="Рисунок 146">
          <a:extLst>
            <a:ext uri="{FF2B5EF4-FFF2-40B4-BE49-F238E27FC236}">
              <a16:creationId xmlns:a16="http://schemas.microsoft.com/office/drawing/2014/main" id="{00000000-0008-0000-1C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4775" y="66760725"/>
          <a:ext cx="723057" cy="1628507"/>
        </a:xfrm>
        <a:prstGeom prst="rect">
          <a:avLst/>
        </a:prstGeom>
      </xdr:spPr>
    </xdr:pic>
    <xdr:clientData/>
  </xdr:oneCellAnchor>
  <xdr:oneCellAnchor>
    <xdr:from>
      <xdr:col>0</xdr:col>
      <xdr:colOff>817077</xdr:colOff>
      <xdr:row>67</xdr:row>
      <xdr:rowOff>128941</xdr:rowOff>
    </xdr:from>
    <xdr:ext cx="757113" cy="1623391"/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1C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17077" y="66765841"/>
          <a:ext cx="757113" cy="1623391"/>
        </a:xfrm>
        <a:prstGeom prst="rect">
          <a:avLst/>
        </a:prstGeom>
      </xdr:spPr>
    </xdr:pic>
    <xdr:clientData/>
  </xdr:oneCellAnchor>
  <xdr:twoCellAnchor>
    <xdr:from>
      <xdr:col>0</xdr:col>
      <xdr:colOff>123825</xdr:colOff>
      <xdr:row>69</xdr:row>
      <xdr:rowOff>145431</xdr:rowOff>
    </xdr:from>
    <xdr:to>
      <xdr:col>0</xdr:col>
      <xdr:colOff>819934</xdr:colOff>
      <xdr:row>69</xdr:row>
      <xdr:rowOff>1727667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1C00-000095000000}"/>
            </a:ext>
          </a:extLst>
        </xdr:cNvPr>
        <xdr:cNvPicPr/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23825" y="68934981"/>
          <a:ext cx="696109" cy="1582236"/>
        </a:xfrm>
        <a:prstGeom prst="rect">
          <a:avLst/>
        </a:prstGeom>
      </xdr:spPr>
    </xdr:pic>
    <xdr:clientData/>
  </xdr:twoCellAnchor>
  <xdr:twoCellAnchor editAs="oneCell">
    <xdr:from>
      <xdr:col>0</xdr:col>
      <xdr:colOff>808432</xdr:colOff>
      <xdr:row>69</xdr:row>
      <xdr:rowOff>142875</xdr:rowOff>
    </xdr:from>
    <xdr:to>
      <xdr:col>0</xdr:col>
      <xdr:colOff>1498777</xdr:colOff>
      <xdr:row>69</xdr:row>
      <xdr:rowOff>1724550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1C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08432" y="68932425"/>
          <a:ext cx="690345" cy="1581675"/>
        </a:xfrm>
        <a:prstGeom prst="rect">
          <a:avLst/>
        </a:prstGeom>
      </xdr:spPr>
    </xdr:pic>
    <xdr:clientData/>
  </xdr:twoCellAnchor>
  <xdr:twoCellAnchor editAs="oneCell">
    <xdr:from>
      <xdr:col>0</xdr:col>
      <xdr:colOff>840009</xdr:colOff>
      <xdr:row>71</xdr:row>
      <xdr:rowOff>84483</xdr:rowOff>
    </xdr:from>
    <xdr:to>
      <xdr:col>0</xdr:col>
      <xdr:colOff>1618572</xdr:colOff>
      <xdr:row>71</xdr:row>
      <xdr:rowOff>1823830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1C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40009" y="71026683"/>
          <a:ext cx="778563" cy="1739347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71</xdr:row>
      <xdr:rowOff>76200</xdr:rowOff>
    </xdr:from>
    <xdr:to>
      <xdr:col>0</xdr:col>
      <xdr:colOff>840006</xdr:colOff>
      <xdr:row>71</xdr:row>
      <xdr:rowOff>1833531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1C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5250" y="71018400"/>
          <a:ext cx="744756" cy="1757331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73</xdr:row>
      <xdr:rowOff>152400</xdr:rowOff>
    </xdr:from>
    <xdr:to>
      <xdr:col>0</xdr:col>
      <xdr:colOff>850209</xdr:colOff>
      <xdr:row>73</xdr:row>
      <xdr:rowOff>1735928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1C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4775" y="73247250"/>
          <a:ext cx="745434" cy="1583528"/>
        </a:xfrm>
        <a:prstGeom prst="rect">
          <a:avLst/>
        </a:prstGeom>
      </xdr:spPr>
    </xdr:pic>
    <xdr:clientData/>
  </xdr:twoCellAnchor>
  <xdr:twoCellAnchor editAs="oneCell">
    <xdr:from>
      <xdr:col>0</xdr:col>
      <xdr:colOff>833643</xdr:colOff>
      <xdr:row>73</xdr:row>
      <xdr:rowOff>153576</xdr:rowOff>
    </xdr:from>
    <xdr:to>
      <xdr:col>0</xdr:col>
      <xdr:colOff>1587361</xdr:colOff>
      <xdr:row>73</xdr:row>
      <xdr:rowOff>1739242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00000000-0008-0000-1C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33643" y="73248426"/>
          <a:ext cx="753718" cy="1585666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75</xdr:row>
      <xdr:rowOff>123825</xdr:rowOff>
    </xdr:from>
    <xdr:to>
      <xdr:col>0</xdr:col>
      <xdr:colOff>828315</xdr:colOff>
      <xdr:row>75</xdr:row>
      <xdr:rowOff>1755498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00000000-0008-0000-1C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4775" y="75371325"/>
          <a:ext cx="723540" cy="1631673"/>
        </a:xfrm>
        <a:prstGeom prst="rect">
          <a:avLst/>
        </a:prstGeom>
      </xdr:spPr>
    </xdr:pic>
    <xdr:clientData/>
  </xdr:twoCellAnchor>
  <xdr:twoCellAnchor editAs="oneCell">
    <xdr:from>
      <xdr:col>0</xdr:col>
      <xdr:colOff>817080</xdr:colOff>
      <xdr:row>75</xdr:row>
      <xdr:rowOff>126245</xdr:rowOff>
    </xdr:from>
    <xdr:to>
      <xdr:col>0</xdr:col>
      <xdr:colOff>1539547</xdr:colOff>
      <xdr:row>75</xdr:row>
      <xdr:rowOff>1755498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00000000-0008-0000-1C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17080" y="75373745"/>
          <a:ext cx="722467" cy="1629253"/>
        </a:xfrm>
        <a:prstGeom prst="rect">
          <a:avLst/>
        </a:prstGeom>
      </xdr:spPr>
    </xdr:pic>
    <xdr:clientData/>
  </xdr:twoCellAnchor>
  <xdr:oneCellAnchor>
    <xdr:from>
      <xdr:col>0</xdr:col>
      <xdr:colOff>142875</xdr:colOff>
      <xdr:row>77</xdr:row>
      <xdr:rowOff>123825</xdr:rowOff>
    </xdr:from>
    <xdr:ext cx="719834" cy="1581206"/>
    <xdr:pic>
      <xdr:nvPicPr>
        <xdr:cNvPr id="157" name="Рисунок 19">
          <a:extLst>
            <a:ext uri="{FF2B5EF4-FFF2-40B4-BE49-F238E27FC236}">
              <a16:creationId xmlns:a16="http://schemas.microsoft.com/office/drawing/2014/main" id="{00000000-0008-0000-1C00-00009D000000}"/>
            </a:ext>
          </a:extLst>
        </xdr:cNvPr>
        <xdr:cNvPicPr/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42875" y="77523975"/>
          <a:ext cx="719834" cy="1581206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838198</xdr:colOff>
      <xdr:row>77</xdr:row>
      <xdr:rowOff>125069</xdr:rowOff>
    </xdr:from>
    <xdr:ext cx="685801" cy="1579906"/>
    <xdr:pic>
      <xdr:nvPicPr>
        <xdr:cNvPr id="158" name="Рисунок 31">
          <a:extLst>
            <a:ext uri="{FF2B5EF4-FFF2-40B4-BE49-F238E27FC236}">
              <a16:creationId xmlns:a16="http://schemas.microsoft.com/office/drawing/2014/main" id="{00000000-0008-0000-1C00-00009E000000}"/>
            </a:ext>
          </a:extLst>
        </xdr:cNvPr>
        <xdr:cNvPicPr/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38198" y="77525219"/>
          <a:ext cx="685801" cy="1579906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114300</xdr:colOff>
      <xdr:row>79</xdr:row>
      <xdr:rowOff>133353</xdr:rowOff>
    </xdr:from>
    <xdr:ext cx="730672" cy="1562098"/>
    <xdr:pic>
      <xdr:nvPicPr>
        <xdr:cNvPr id="159" name="Рисунок 4">
          <a:extLst>
            <a:ext uri="{FF2B5EF4-FFF2-40B4-BE49-F238E27FC236}">
              <a16:creationId xmlns:a16="http://schemas.microsoft.com/office/drawing/2014/main" id="{00000000-0008-0000-1C00-00009F000000}"/>
            </a:ext>
          </a:extLst>
        </xdr:cNvPr>
        <xdr:cNvPicPr/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14300" y="79686153"/>
          <a:ext cx="730672" cy="1562098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810031</xdr:colOff>
      <xdr:row>79</xdr:row>
      <xdr:rowOff>133350</xdr:rowOff>
    </xdr:from>
    <xdr:ext cx="704444" cy="1562100"/>
    <xdr:pic>
      <xdr:nvPicPr>
        <xdr:cNvPr id="160" name="Рисунок 8">
          <a:extLst>
            <a:ext uri="{FF2B5EF4-FFF2-40B4-BE49-F238E27FC236}">
              <a16:creationId xmlns:a16="http://schemas.microsoft.com/office/drawing/2014/main" id="{00000000-0008-0000-1C00-0000A0000000}"/>
            </a:ext>
          </a:extLst>
        </xdr:cNvPr>
        <xdr:cNvPicPr/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10031" y="79686150"/>
          <a:ext cx="704444" cy="15621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133350</xdr:colOff>
      <xdr:row>81</xdr:row>
      <xdr:rowOff>133349</xdr:rowOff>
    </xdr:from>
    <xdr:ext cx="1390650" cy="1628775"/>
    <xdr:pic>
      <xdr:nvPicPr>
        <xdr:cNvPr id="161" name="Рисунок 160">
          <a:extLst>
            <a:ext uri="{FF2B5EF4-FFF2-40B4-BE49-F238E27FC236}">
              <a16:creationId xmlns:a16="http://schemas.microsoft.com/office/drawing/2014/main" id="{00000000-0008-0000-1C00-0000A1000000}"/>
            </a:ext>
          </a:extLst>
        </xdr:cNvPr>
        <xdr:cNvPicPr/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33350" y="81838799"/>
          <a:ext cx="1390650" cy="1628775"/>
        </a:xfrm>
        <a:prstGeom prst="rect">
          <a:avLst/>
        </a:prstGeom>
      </xdr:spPr>
    </xdr:pic>
    <xdr:clientData/>
  </xdr:oneCellAnchor>
  <xdr:oneCellAnchor>
    <xdr:from>
      <xdr:col>0</xdr:col>
      <xdr:colOff>142874</xdr:colOff>
      <xdr:row>83</xdr:row>
      <xdr:rowOff>142875</xdr:rowOff>
    </xdr:from>
    <xdr:ext cx="717432" cy="1647660"/>
    <xdr:pic>
      <xdr:nvPicPr>
        <xdr:cNvPr id="162" name="Рисунок 25">
          <a:extLst>
            <a:ext uri="{FF2B5EF4-FFF2-40B4-BE49-F238E27FC236}">
              <a16:creationId xmlns:a16="http://schemas.microsoft.com/office/drawing/2014/main" id="{00000000-0008-0000-1C00-0000A2000000}"/>
            </a:ext>
          </a:extLst>
        </xdr:cNvPr>
        <xdr:cNvPicPr/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 flipH="1">
          <a:off x="142874" y="84000975"/>
          <a:ext cx="717432" cy="164766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816870</xdr:colOff>
      <xdr:row>83</xdr:row>
      <xdr:rowOff>142875</xdr:rowOff>
    </xdr:from>
    <xdr:ext cx="707130" cy="1638300"/>
    <xdr:pic>
      <xdr:nvPicPr>
        <xdr:cNvPr id="163" name="Рисунок 26">
          <a:extLst>
            <a:ext uri="{FF2B5EF4-FFF2-40B4-BE49-F238E27FC236}">
              <a16:creationId xmlns:a16="http://schemas.microsoft.com/office/drawing/2014/main" id="{00000000-0008-0000-1C00-0000A3000000}"/>
            </a:ext>
          </a:extLst>
        </xdr:cNvPr>
        <xdr:cNvPicPr/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 flipH="1">
          <a:off x="816870" y="84000975"/>
          <a:ext cx="707130" cy="16383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801581</xdr:colOff>
      <xdr:row>85</xdr:row>
      <xdr:rowOff>85724</xdr:rowOff>
    </xdr:from>
    <xdr:ext cx="712894" cy="1628775"/>
    <xdr:pic>
      <xdr:nvPicPr>
        <xdr:cNvPr id="164" name="Рисунок 163">
          <a:extLst>
            <a:ext uri="{FF2B5EF4-FFF2-40B4-BE49-F238E27FC236}">
              <a16:creationId xmlns:a16="http://schemas.microsoft.com/office/drawing/2014/main" id="{00000000-0008-0000-1C00-0000A4000000}"/>
            </a:ext>
          </a:extLst>
        </xdr:cNvPr>
        <xdr:cNvPicPr/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01581" y="86096474"/>
          <a:ext cx="712894" cy="1628775"/>
        </a:xfrm>
        <a:prstGeom prst="rect">
          <a:avLst/>
        </a:prstGeom>
      </xdr:spPr>
    </xdr:pic>
    <xdr:clientData/>
  </xdr:oneCellAnchor>
  <xdr:oneCellAnchor>
    <xdr:from>
      <xdr:col>0</xdr:col>
      <xdr:colOff>133349</xdr:colOff>
      <xdr:row>85</xdr:row>
      <xdr:rowOff>87760</xdr:rowOff>
    </xdr:from>
    <xdr:ext cx="701529" cy="1626555"/>
    <xdr:pic>
      <xdr:nvPicPr>
        <xdr:cNvPr id="165" name="Рисунок 164">
          <a:extLst>
            <a:ext uri="{FF2B5EF4-FFF2-40B4-BE49-F238E27FC236}">
              <a16:creationId xmlns:a16="http://schemas.microsoft.com/office/drawing/2014/main" id="{00000000-0008-0000-1C00-0000A5000000}"/>
            </a:ext>
          </a:extLst>
        </xdr:cNvPr>
        <xdr:cNvPicPr/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33349" y="86098510"/>
          <a:ext cx="701529" cy="1626555"/>
        </a:xfrm>
        <a:prstGeom prst="rect">
          <a:avLst/>
        </a:prstGeom>
      </xdr:spPr>
    </xdr:pic>
    <xdr:clientData/>
  </xdr:oneCellAnchor>
  <xdr:twoCellAnchor editAs="oneCell">
    <xdr:from>
      <xdr:col>0</xdr:col>
      <xdr:colOff>104775</xdr:colOff>
      <xdr:row>87</xdr:row>
      <xdr:rowOff>209550</xdr:rowOff>
    </xdr:from>
    <xdr:to>
      <xdr:col>0</xdr:col>
      <xdr:colOff>1504536</xdr:colOff>
      <xdr:row>87</xdr:row>
      <xdr:rowOff>1716985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id="{00000000-0008-0000-1C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4775" y="88372950"/>
          <a:ext cx="1399761" cy="1507435"/>
        </a:xfrm>
        <a:prstGeom prst="rect">
          <a:avLst/>
        </a:prstGeom>
      </xdr:spPr>
    </xdr:pic>
    <xdr:clientData/>
  </xdr:twoCellAnchor>
  <xdr:oneCellAnchor>
    <xdr:from>
      <xdr:col>0</xdr:col>
      <xdr:colOff>133350</xdr:colOff>
      <xdr:row>89</xdr:row>
      <xdr:rowOff>104775</xdr:rowOff>
    </xdr:from>
    <xdr:ext cx="730103" cy="1645702"/>
    <xdr:pic>
      <xdr:nvPicPr>
        <xdr:cNvPr id="167" name="Рисунок 29">
          <a:extLst>
            <a:ext uri="{FF2B5EF4-FFF2-40B4-BE49-F238E27FC236}">
              <a16:creationId xmlns:a16="http://schemas.microsoft.com/office/drawing/2014/main" id="{00000000-0008-0000-1C00-0000A7000000}"/>
            </a:ext>
          </a:extLst>
        </xdr:cNvPr>
        <xdr:cNvPicPr/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33350" y="90420825"/>
          <a:ext cx="730103" cy="1645702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848426</xdr:colOff>
      <xdr:row>89</xdr:row>
      <xdr:rowOff>106017</xdr:rowOff>
    </xdr:from>
    <xdr:ext cx="679154" cy="1644460"/>
    <xdr:pic>
      <xdr:nvPicPr>
        <xdr:cNvPr id="168" name="Рисунок 30">
          <a:extLst>
            <a:ext uri="{FF2B5EF4-FFF2-40B4-BE49-F238E27FC236}">
              <a16:creationId xmlns:a16="http://schemas.microsoft.com/office/drawing/2014/main" id="{00000000-0008-0000-1C00-0000A8000000}"/>
            </a:ext>
          </a:extLst>
        </xdr:cNvPr>
        <xdr:cNvPicPr/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48426" y="90422067"/>
          <a:ext cx="679154" cy="164446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0</xdr:col>
      <xdr:colOff>57150</xdr:colOff>
      <xdr:row>91</xdr:row>
      <xdr:rowOff>161925</xdr:rowOff>
    </xdr:from>
    <xdr:to>
      <xdr:col>0</xdr:col>
      <xdr:colOff>784039</xdr:colOff>
      <xdr:row>91</xdr:row>
      <xdr:rowOff>1801150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00000000-0008-0000-1C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7150" y="92630625"/>
          <a:ext cx="726889" cy="1639225"/>
        </a:xfrm>
        <a:prstGeom prst="rect">
          <a:avLst/>
        </a:prstGeom>
      </xdr:spPr>
    </xdr:pic>
    <xdr:clientData/>
  </xdr:twoCellAnchor>
  <xdr:twoCellAnchor editAs="oneCell">
    <xdr:from>
      <xdr:col>0</xdr:col>
      <xdr:colOff>838200</xdr:colOff>
      <xdr:row>91</xdr:row>
      <xdr:rowOff>161925</xdr:rowOff>
    </xdr:from>
    <xdr:to>
      <xdr:col>0</xdr:col>
      <xdr:colOff>1565414</xdr:colOff>
      <xdr:row>91</xdr:row>
      <xdr:rowOff>1801881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00000000-0008-0000-1C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38200" y="92630625"/>
          <a:ext cx="727214" cy="1639956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0</xdr:row>
      <xdr:rowOff>466725</xdr:rowOff>
    </xdr:from>
    <xdr:to>
      <xdr:col>1</xdr:col>
      <xdr:colOff>180975</xdr:colOff>
      <xdr:row>0</xdr:row>
      <xdr:rowOff>900451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C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6675" y="466725"/>
          <a:ext cx="1790700" cy="433726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209551</xdr:colOff>
      <xdr:row>0</xdr:row>
      <xdr:rowOff>57150</xdr:rowOff>
    </xdr:from>
    <xdr:to>
      <xdr:col>4</xdr:col>
      <xdr:colOff>549308</xdr:colOff>
      <xdr:row>0</xdr:row>
      <xdr:rowOff>1300942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C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91351" y="57150"/>
          <a:ext cx="1616107" cy="1243792"/>
        </a:xfrm>
        <a:prstGeom prst="rect">
          <a:avLst/>
        </a:prstGeom>
      </xdr:spPr>
    </xdr:pic>
    <xdr:clientData/>
  </xdr:twoCellAnchor>
  <xdr:twoCellAnchor editAs="oneCell">
    <xdr:from>
      <xdr:col>1</xdr:col>
      <xdr:colOff>2114550</xdr:colOff>
      <xdr:row>0</xdr:row>
      <xdr:rowOff>85724</xdr:rowOff>
    </xdr:from>
    <xdr:to>
      <xdr:col>1</xdr:col>
      <xdr:colOff>3825029</xdr:colOff>
      <xdr:row>0</xdr:row>
      <xdr:rowOff>1285875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C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3790950" y="85724"/>
          <a:ext cx="1710479" cy="1200151"/>
        </a:xfrm>
        <a:prstGeom prst="rect">
          <a:avLst/>
        </a:prstGeom>
      </xdr:spPr>
    </xdr:pic>
    <xdr:clientData/>
  </xdr:twoCellAnchor>
  <xdr:twoCellAnchor editAs="oneCell">
    <xdr:from>
      <xdr:col>1</xdr:col>
      <xdr:colOff>3848101</xdr:colOff>
      <xdr:row>0</xdr:row>
      <xdr:rowOff>47625</xdr:rowOff>
    </xdr:from>
    <xdr:to>
      <xdr:col>2</xdr:col>
      <xdr:colOff>123340</xdr:colOff>
      <xdr:row>0</xdr:row>
      <xdr:rowOff>1304792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C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524501" y="47625"/>
          <a:ext cx="1380639" cy="1257167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102208</xdr:colOff>
      <xdr:row>16</xdr:row>
      <xdr:rowOff>62945</xdr:rowOff>
    </xdr:from>
    <xdr:ext cx="703560" cy="1553681"/>
    <xdr:pic>
      <xdr:nvPicPr>
        <xdr:cNvPr id="2" name="Рисунок 40">
          <a:extLst>
            <a:ext uri="{FF2B5EF4-FFF2-40B4-BE49-F238E27FC236}">
              <a16:creationId xmlns:a16="http://schemas.microsoft.com/office/drawing/2014/main" id="{00000000-0008-0000-1D00-000002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 flipH="1">
          <a:off x="102208" y="12702620"/>
          <a:ext cx="703560" cy="1553681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831824</xdr:colOff>
      <xdr:row>16</xdr:row>
      <xdr:rowOff>61170</xdr:rowOff>
    </xdr:from>
    <xdr:ext cx="679941" cy="1555458"/>
    <xdr:pic>
      <xdr:nvPicPr>
        <xdr:cNvPr id="3" name="Рисунок 41">
          <a:extLst>
            <a:ext uri="{FF2B5EF4-FFF2-40B4-BE49-F238E27FC236}">
              <a16:creationId xmlns:a16="http://schemas.microsoft.com/office/drawing/2014/main" id="{00000000-0008-0000-1D00-00000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 flipH="1">
          <a:off x="831824" y="12700845"/>
          <a:ext cx="679941" cy="1555458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863077</xdr:colOff>
      <xdr:row>18</xdr:row>
      <xdr:rowOff>30873</xdr:rowOff>
    </xdr:from>
    <xdr:ext cx="701120" cy="1655661"/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D00-000004000000}"/>
            </a:ext>
          </a:extLst>
        </xdr:cNvPr>
        <xdr:cNvPicPr/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63077" y="14527923"/>
          <a:ext cx="701120" cy="1655661"/>
        </a:xfrm>
        <a:prstGeom prst="rect">
          <a:avLst/>
        </a:prstGeom>
      </xdr:spPr>
    </xdr:pic>
    <xdr:clientData/>
  </xdr:oneCellAnchor>
  <xdr:oneCellAnchor>
    <xdr:from>
      <xdr:col>0</xdr:col>
      <xdr:colOff>69077</xdr:colOff>
      <xdr:row>18</xdr:row>
      <xdr:rowOff>38402</xdr:rowOff>
    </xdr:from>
    <xdr:ext cx="730232" cy="1648134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D00-000005000000}"/>
            </a:ext>
          </a:extLst>
        </xdr:cNvPr>
        <xdr:cNvPicPr/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9077" y="14535452"/>
          <a:ext cx="730232" cy="1648134"/>
        </a:xfrm>
        <a:prstGeom prst="rect">
          <a:avLst/>
        </a:prstGeom>
      </xdr:spPr>
    </xdr:pic>
    <xdr:clientData/>
  </xdr:oneCellAnchor>
  <xdr:twoCellAnchor editAs="oneCell">
    <xdr:from>
      <xdr:col>0</xdr:col>
      <xdr:colOff>828263</xdr:colOff>
      <xdr:row>8</xdr:row>
      <xdr:rowOff>74544</xdr:rowOff>
    </xdr:from>
    <xdr:to>
      <xdr:col>0</xdr:col>
      <xdr:colOff>1571109</xdr:colOff>
      <xdr:row>8</xdr:row>
      <xdr:rowOff>1813891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D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8263" y="4389369"/>
          <a:ext cx="742846" cy="1739347"/>
        </a:xfrm>
        <a:prstGeom prst="rect">
          <a:avLst/>
        </a:prstGeom>
      </xdr:spPr>
    </xdr:pic>
    <xdr:clientData/>
  </xdr:twoCellAnchor>
  <xdr:twoCellAnchor editAs="oneCell">
    <xdr:from>
      <xdr:col>0</xdr:col>
      <xdr:colOff>49697</xdr:colOff>
      <xdr:row>14</xdr:row>
      <xdr:rowOff>74544</xdr:rowOff>
    </xdr:from>
    <xdr:to>
      <xdr:col>0</xdr:col>
      <xdr:colOff>836543</xdr:colOff>
      <xdr:row>14</xdr:row>
      <xdr:rowOff>1706218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9697" y="10685394"/>
          <a:ext cx="786846" cy="1631674"/>
        </a:xfrm>
        <a:prstGeom prst="rect">
          <a:avLst/>
        </a:prstGeom>
      </xdr:spPr>
    </xdr:pic>
    <xdr:clientData/>
  </xdr:twoCellAnchor>
  <xdr:twoCellAnchor editAs="oneCell">
    <xdr:from>
      <xdr:col>0</xdr:col>
      <xdr:colOff>828261</xdr:colOff>
      <xdr:row>14</xdr:row>
      <xdr:rowOff>149087</xdr:rowOff>
    </xdr:from>
    <xdr:to>
      <xdr:col>0</xdr:col>
      <xdr:colOff>1580226</xdr:colOff>
      <xdr:row>14</xdr:row>
      <xdr:rowOff>1706218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D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8261" y="10759937"/>
          <a:ext cx="751965" cy="1557131"/>
        </a:xfrm>
        <a:prstGeom prst="rect">
          <a:avLst/>
        </a:prstGeom>
      </xdr:spPr>
    </xdr:pic>
    <xdr:clientData/>
  </xdr:twoCellAnchor>
  <xdr:twoCellAnchor editAs="oneCell">
    <xdr:from>
      <xdr:col>0</xdr:col>
      <xdr:colOff>57979</xdr:colOff>
      <xdr:row>8</xdr:row>
      <xdr:rowOff>74543</xdr:rowOff>
    </xdr:from>
    <xdr:to>
      <xdr:col>0</xdr:col>
      <xdr:colOff>770283</xdr:colOff>
      <xdr:row>8</xdr:row>
      <xdr:rowOff>1810412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D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7979" y="4389368"/>
          <a:ext cx="712304" cy="1735869"/>
        </a:xfrm>
        <a:prstGeom prst="rect">
          <a:avLst/>
        </a:prstGeom>
      </xdr:spPr>
    </xdr:pic>
    <xdr:clientData/>
  </xdr:twoCellAnchor>
  <xdr:twoCellAnchor editAs="oneCell">
    <xdr:from>
      <xdr:col>0</xdr:col>
      <xdr:colOff>813596</xdr:colOff>
      <xdr:row>10</xdr:row>
      <xdr:rowOff>138904</xdr:rowOff>
    </xdr:from>
    <xdr:to>
      <xdr:col>0</xdr:col>
      <xdr:colOff>1540307</xdr:colOff>
      <xdr:row>10</xdr:row>
      <xdr:rowOff>1656521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D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13596" y="6539704"/>
          <a:ext cx="726711" cy="1517617"/>
        </a:xfrm>
        <a:prstGeom prst="rect">
          <a:avLst/>
        </a:prstGeom>
      </xdr:spPr>
    </xdr:pic>
    <xdr:clientData/>
  </xdr:twoCellAnchor>
  <xdr:twoCellAnchor editAs="oneCell">
    <xdr:from>
      <xdr:col>0</xdr:col>
      <xdr:colOff>838441</xdr:colOff>
      <xdr:row>12</xdr:row>
      <xdr:rowOff>129256</xdr:rowOff>
    </xdr:from>
    <xdr:to>
      <xdr:col>0</xdr:col>
      <xdr:colOff>1629866</xdr:colOff>
      <xdr:row>12</xdr:row>
      <xdr:rowOff>1772099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D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38441" y="8625556"/>
          <a:ext cx="791425" cy="1642843"/>
        </a:xfrm>
        <a:prstGeom prst="rect">
          <a:avLst/>
        </a:prstGeom>
      </xdr:spPr>
    </xdr:pic>
    <xdr:clientData/>
  </xdr:twoCellAnchor>
  <xdr:oneCellAnchor>
    <xdr:from>
      <xdr:col>0</xdr:col>
      <xdr:colOff>78277</xdr:colOff>
      <xdr:row>6</xdr:row>
      <xdr:rowOff>69989</xdr:rowOff>
    </xdr:from>
    <xdr:ext cx="667158" cy="1545120"/>
    <xdr:pic>
      <xdr:nvPicPr>
        <xdr:cNvPr id="12" name="Рисунок 9">
          <a:extLst>
            <a:ext uri="{FF2B5EF4-FFF2-40B4-BE49-F238E27FC236}">
              <a16:creationId xmlns:a16="http://schemas.microsoft.com/office/drawing/2014/main" id="{00000000-0008-0000-1D00-00000C000000}"/>
            </a:ext>
          </a:extLst>
        </xdr:cNvPr>
        <xdr:cNvPicPr/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8277" y="2451239"/>
          <a:ext cx="667158" cy="154512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786847</xdr:colOff>
      <xdr:row>6</xdr:row>
      <xdr:rowOff>62945</xdr:rowOff>
    </xdr:from>
    <xdr:ext cx="712304" cy="1552161"/>
    <xdr:pic>
      <xdr:nvPicPr>
        <xdr:cNvPr id="13" name="Рисунок 10">
          <a:extLst>
            <a:ext uri="{FF2B5EF4-FFF2-40B4-BE49-F238E27FC236}">
              <a16:creationId xmlns:a16="http://schemas.microsoft.com/office/drawing/2014/main" id="{00000000-0008-0000-1D00-00000D000000}"/>
            </a:ext>
          </a:extLst>
        </xdr:cNvPr>
        <xdr:cNvPicPr/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 flipH="1">
          <a:off x="786847" y="2444195"/>
          <a:ext cx="712304" cy="1552161"/>
        </a:xfrm>
        <a:prstGeom prst="rect">
          <a:avLst/>
        </a:prstGeom>
        <a:noFill/>
        <a:ln>
          <a:noFill/>
        </a:ln>
      </xdr:spPr>
    </xdr:pic>
    <xdr:clientData/>
  </xdr:oneCellAnchor>
  <mc:AlternateContent xmlns:mc="http://schemas.openxmlformats.org/markup-compatibility/2006">
    <mc:Choice xmlns:a14="http://schemas.microsoft.com/office/drawing/2010/main" Requires="a14">
      <xdr:twoCellAnchor editAs="absolute">
        <xdr:from>
          <xdr:col>0</xdr:col>
          <xdr:colOff>9525</xdr:colOff>
          <xdr:row>12</xdr:row>
          <xdr:rowOff>133350</xdr:rowOff>
        </xdr:from>
        <xdr:to>
          <xdr:col>0</xdr:col>
          <xdr:colOff>781050</xdr:colOff>
          <xdr:row>12</xdr:row>
          <xdr:rowOff>1771650</xdr:rowOff>
        </xdr:to>
        <xdr:sp macro="" textlink="">
          <xdr:nvSpPr>
            <xdr:cNvPr id="35841" name="Object 1" hidden="1">
              <a:extLst>
                <a:ext uri="{63B3BB69-23CF-44E3-9099-C40C66FF867C}">
                  <a14:compatExt spid="_x0000_s35841"/>
                </a:ext>
                <a:ext uri="{FF2B5EF4-FFF2-40B4-BE49-F238E27FC236}">
                  <a16:creationId xmlns:a16="http://schemas.microsoft.com/office/drawing/2014/main" id="{00000000-0008-0000-1D00-0000018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absolute">
        <xdr:from>
          <xdr:col>0</xdr:col>
          <xdr:colOff>0</xdr:colOff>
          <xdr:row>10</xdr:row>
          <xdr:rowOff>152400</xdr:rowOff>
        </xdr:from>
        <xdr:to>
          <xdr:col>0</xdr:col>
          <xdr:colOff>752475</xdr:colOff>
          <xdr:row>10</xdr:row>
          <xdr:rowOff>1657350</xdr:rowOff>
        </xdr:to>
        <xdr:sp macro="" textlink="">
          <xdr:nvSpPr>
            <xdr:cNvPr id="35842" name="Object 2" hidden="1">
              <a:extLst>
                <a:ext uri="{63B3BB69-23CF-44E3-9099-C40C66FF867C}">
                  <a14:compatExt spid="_x0000_s35842"/>
                </a:ext>
                <a:ext uri="{FF2B5EF4-FFF2-40B4-BE49-F238E27FC236}">
                  <a16:creationId xmlns:a16="http://schemas.microsoft.com/office/drawing/2014/main" id="{00000000-0008-0000-1D00-0000028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 editAs="oneCell">
    <xdr:from>
      <xdr:col>0</xdr:col>
      <xdr:colOff>99392</xdr:colOff>
      <xdr:row>0</xdr:row>
      <xdr:rowOff>298589</xdr:rowOff>
    </xdr:from>
    <xdr:to>
      <xdr:col>1</xdr:col>
      <xdr:colOff>507227</xdr:colOff>
      <xdr:row>0</xdr:row>
      <xdr:rowOff>803413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D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9392" y="298589"/>
          <a:ext cx="2080922" cy="504824"/>
        </a:xfrm>
        <a:prstGeom prst="rect">
          <a:avLst/>
        </a:prstGeom>
      </xdr:spPr>
    </xdr:pic>
    <xdr:clientData/>
  </xdr:twoCellAnchor>
  <xdr:twoCellAnchor editAs="oneCell">
    <xdr:from>
      <xdr:col>1</xdr:col>
      <xdr:colOff>3450536</xdr:colOff>
      <xdr:row>0</xdr:row>
      <xdr:rowOff>47545</xdr:rowOff>
    </xdr:from>
    <xdr:to>
      <xdr:col>1</xdr:col>
      <xdr:colOff>4812196</xdr:colOff>
      <xdr:row>0</xdr:row>
      <xdr:rowOff>952500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D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23623" y="47545"/>
          <a:ext cx="1361660" cy="904955"/>
        </a:xfrm>
        <a:prstGeom prst="rect">
          <a:avLst/>
        </a:prstGeom>
      </xdr:spPr>
    </xdr:pic>
    <xdr:clientData/>
  </xdr:twoCellAnchor>
  <xdr:twoCellAnchor editAs="oneCell">
    <xdr:from>
      <xdr:col>2</xdr:col>
      <xdr:colOff>530500</xdr:colOff>
      <xdr:row>0</xdr:row>
      <xdr:rowOff>34788</xdr:rowOff>
    </xdr:from>
    <xdr:to>
      <xdr:col>4</xdr:col>
      <xdr:colOff>629896</xdr:colOff>
      <xdr:row>0</xdr:row>
      <xdr:rowOff>993913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D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0109" y="34788"/>
          <a:ext cx="1258961" cy="959125"/>
        </a:xfrm>
        <a:prstGeom prst="rect">
          <a:avLst/>
        </a:prstGeom>
      </xdr:spPr>
    </xdr:pic>
    <xdr:clientData/>
  </xdr:twoCellAnchor>
  <xdr:oneCellAnchor>
    <xdr:from>
      <xdr:col>0</xdr:col>
      <xdr:colOff>57979</xdr:colOff>
      <xdr:row>20</xdr:row>
      <xdr:rowOff>33131</xdr:rowOff>
    </xdr:from>
    <xdr:ext cx="772301" cy="1697936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D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979" y="16492331"/>
          <a:ext cx="772301" cy="1697936"/>
        </a:xfrm>
        <a:prstGeom prst="rect">
          <a:avLst/>
        </a:prstGeom>
      </xdr:spPr>
    </xdr:pic>
    <xdr:clientData/>
  </xdr:oneCellAnchor>
  <xdr:oneCellAnchor>
    <xdr:from>
      <xdr:col>0</xdr:col>
      <xdr:colOff>844827</xdr:colOff>
      <xdr:row>20</xdr:row>
      <xdr:rowOff>33132</xdr:rowOff>
    </xdr:from>
    <xdr:ext cx="786506" cy="1706216"/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D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4827" y="16492332"/>
          <a:ext cx="786506" cy="1706216"/>
        </a:xfrm>
        <a:prstGeom prst="rect">
          <a:avLst/>
        </a:prstGeom>
      </xdr:spPr>
    </xdr:pic>
    <xdr:clientData/>
  </xdr:oneCellAnchor>
  <xdr:oneCellAnchor>
    <xdr:from>
      <xdr:col>0</xdr:col>
      <xdr:colOff>82371</xdr:colOff>
      <xdr:row>22</xdr:row>
      <xdr:rowOff>124956</xdr:rowOff>
    </xdr:from>
    <xdr:ext cx="748879" cy="1597371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D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371" y="18622506"/>
          <a:ext cx="748879" cy="1597371"/>
        </a:xfrm>
        <a:prstGeom prst="rect">
          <a:avLst/>
        </a:prstGeom>
      </xdr:spPr>
    </xdr:pic>
    <xdr:clientData/>
  </xdr:oneCellAnchor>
  <xdr:oneCellAnchor>
    <xdr:from>
      <xdr:col>0</xdr:col>
      <xdr:colOff>821422</xdr:colOff>
      <xdr:row>22</xdr:row>
      <xdr:rowOff>122339</xdr:rowOff>
    </xdr:from>
    <xdr:ext cx="720587" cy="1598544"/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D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1422" y="18619889"/>
          <a:ext cx="720587" cy="1598544"/>
        </a:xfrm>
        <a:prstGeom prst="rect">
          <a:avLst/>
        </a:prstGeom>
      </xdr:spPr>
    </xdr:pic>
    <xdr:clientData/>
  </xdr:oneCellAnchor>
  <xdr:oneCellAnchor>
    <xdr:from>
      <xdr:col>0</xdr:col>
      <xdr:colOff>828261</xdr:colOff>
      <xdr:row>24</xdr:row>
      <xdr:rowOff>94837</xdr:rowOff>
    </xdr:from>
    <xdr:ext cx="728869" cy="1528554"/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D00-000018000000}"/>
            </a:ext>
          </a:extLst>
        </xdr:cNvPr>
        <xdr:cNvPicPr/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 flipH="1">
          <a:off x="828261" y="20754562"/>
          <a:ext cx="728869" cy="152855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85639</xdr:colOff>
      <xdr:row>24</xdr:row>
      <xdr:rowOff>111402</xdr:rowOff>
    </xdr:from>
    <xdr:ext cx="684643" cy="1528554"/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D00-000019000000}"/>
            </a:ext>
          </a:extLst>
        </xdr:cNvPr>
        <xdr:cNvPicPr/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 flipH="1">
          <a:off x="85639" y="20771127"/>
          <a:ext cx="684643" cy="1528554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</xdr:col>
      <xdr:colOff>4839530</xdr:colOff>
      <xdr:row>0</xdr:row>
      <xdr:rowOff>24848</xdr:rowOff>
    </xdr:from>
    <xdr:to>
      <xdr:col>2</xdr:col>
      <xdr:colOff>409962</xdr:colOff>
      <xdr:row>0</xdr:row>
      <xdr:rowOff>969066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D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512617" y="24848"/>
          <a:ext cx="1036954" cy="944218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819979</xdr:colOff>
      <xdr:row>8</xdr:row>
      <xdr:rowOff>90195</xdr:rowOff>
    </xdr:from>
    <xdr:to>
      <xdr:col>0</xdr:col>
      <xdr:colOff>1480255</xdr:colOff>
      <xdr:row>8</xdr:row>
      <xdr:rowOff>1689652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19979" y="4557420"/>
          <a:ext cx="660276" cy="1599457"/>
        </a:xfrm>
        <a:prstGeom prst="rect">
          <a:avLst/>
        </a:prstGeom>
      </xdr:spPr>
    </xdr:pic>
    <xdr:clientData/>
  </xdr:twoCellAnchor>
  <xdr:twoCellAnchor editAs="oneCell">
    <xdr:from>
      <xdr:col>0</xdr:col>
      <xdr:colOff>183132</xdr:colOff>
      <xdr:row>8</xdr:row>
      <xdr:rowOff>91109</xdr:rowOff>
    </xdr:from>
    <xdr:to>
      <xdr:col>0</xdr:col>
      <xdr:colOff>828261</xdr:colOff>
      <xdr:row>8</xdr:row>
      <xdr:rowOff>1689652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83132" y="4558334"/>
          <a:ext cx="645129" cy="1598543"/>
        </a:xfrm>
        <a:prstGeom prst="rect">
          <a:avLst/>
        </a:prstGeom>
      </xdr:spPr>
    </xdr:pic>
    <xdr:clientData/>
  </xdr:twoCellAnchor>
  <xdr:twoCellAnchor editAs="oneCell">
    <xdr:from>
      <xdr:col>0</xdr:col>
      <xdr:colOff>770283</xdr:colOff>
      <xdr:row>6</xdr:row>
      <xdr:rowOff>90195</xdr:rowOff>
    </xdr:from>
    <xdr:to>
      <xdr:col>0</xdr:col>
      <xdr:colOff>1480653</xdr:colOff>
      <xdr:row>6</xdr:row>
      <xdr:rowOff>1809678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70283" y="2471445"/>
          <a:ext cx="710370" cy="1719483"/>
        </a:xfrm>
        <a:prstGeom prst="rect">
          <a:avLst/>
        </a:prstGeom>
      </xdr:spPr>
    </xdr:pic>
    <xdr:clientData/>
  </xdr:twoCellAnchor>
  <xdr:twoCellAnchor editAs="oneCell">
    <xdr:from>
      <xdr:col>0</xdr:col>
      <xdr:colOff>82826</xdr:colOff>
      <xdr:row>6</xdr:row>
      <xdr:rowOff>82826</xdr:rowOff>
    </xdr:from>
    <xdr:to>
      <xdr:col>0</xdr:col>
      <xdr:colOff>770283</xdr:colOff>
      <xdr:row>6</xdr:row>
      <xdr:rowOff>1793827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2826" y="2464076"/>
          <a:ext cx="687457" cy="1711001"/>
        </a:xfrm>
        <a:prstGeom prst="rect">
          <a:avLst/>
        </a:prstGeom>
      </xdr:spPr>
    </xdr:pic>
    <xdr:clientData/>
  </xdr:twoCellAnchor>
  <xdr:twoCellAnchor editAs="oneCell">
    <xdr:from>
      <xdr:col>0</xdr:col>
      <xdr:colOff>803413</xdr:colOff>
      <xdr:row>10</xdr:row>
      <xdr:rowOff>73630</xdr:rowOff>
    </xdr:from>
    <xdr:to>
      <xdr:col>0</xdr:col>
      <xdr:colOff>1553378</xdr:colOff>
      <xdr:row>10</xdr:row>
      <xdr:rowOff>1871868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E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03413" y="6569680"/>
          <a:ext cx="749965" cy="1798238"/>
        </a:xfrm>
        <a:prstGeom prst="rect">
          <a:avLst/>
        </a:prstGeom>
      </xdr:spPr>
    </xdr:pic>
    <xdr:clientData/>
  </xdr:twoCellAnchor>
  <xdr:twoCellAnchor editAs="oneCell">
    <xdr:from>
      <xdr:col>0</xdr:col>
      <xdr:colOff>75456</xdr:colOff>
      <xdr:row>10</xdr:row>
      <xdr:rowOff>74543</xdr:rowOff>
    </xdr:from>
    <xdr:to>
      <xdr:col>0</xdr:col>
      <xdr:colOff>828261</xdr:colOff>
      <xdr:row>10</xdr:row>
      <xdr:rowOff>1871868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E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5456" y="6570593"/>
          <a:ext cx="752805" cy="1797325"/>
        </a:xfrm>
        <a:prstGeom prst="rect">
          <a:avLst/>
        </a:prstGeom>
      </xdr:spPr>
    </xdr:pic>
    <xdr:clientData/>
  </xdr:twoCellAnchor>
  <xdr:twoCellAnchor editAs="oneCell">
    <xdr:from>
      <xdr:col>0</xdr:col>
      <xdr:colOff>886654</xdr:colOff>
      <xdr:row>12</xdr:row>
      <xdr:rowOff>109245</xdr:rowOff>
    </xdr:from>
    <xdr:to>
      <xdr:col>0</xdr:col>
      <xdr:colOff>1573174</xdr:colOff>
      <xdr:row>12</xdr:row>
      <xdr:rowOff>1733550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E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86654" y="8805570"/>
          <a:ext cx="686520" cy="1624305"/>
        </a:xfrm>
        <a:prstGeom prst="rect">
          <a:avLst/>
        </a:prstGeom>
      </xdr:spPr>
    </xdr:pic>
    <xdr:clientData/>
  </xdr:twoCellAnchor>
  <xdr:twoCellAnchor editAs="oneCell">
    <xdr:from>
      <xdr:col>0</xdr:col>
      <xdr:colOff>100304</xdr:colOff>
      <xdr:row>12</xdr:row>
      <xdr:rowOff>91108</xdr:rowOff>
    </xdr:from>
    <xdr:to>
      <xdr:col>0</xdr:col>
      <xdr:colOff>819299</xdr:colOff>
      <xdr:row>12</xdr:row>
      <xdr:rowOff>1714500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E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0304" y="8787433"/>
          <a:ext cx="718995" cy="1623392"/>
        </a:xfrm>
        <a:prstGeom prst="rect">
          <a:avLst/>
        </a:prstGeom>
      </xdr:spPr>
    </xdr:pic>
    <xdr:clientData/>
  </xdr:twoCellAnchor>
  <xdr:twoCellAnchor editAs="oneCell">
    <xdr:from>
      <xdr:col>0</xdr:col>
      <xdr:colOff>82828</xdr:colOff>
      <xdr:row>14</xdr:row>
      <xdr:rowOff>64537</xdr:rowOff>
    </xdr:from>
    <xdr:to>
      <xdr:col>0</xdr:col>
      <xdr:colOff>819758</xdr:colOff>
      <xdr:row>14</xdr:row>
      <xdr:rowOff>1639956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E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828" y="10732537"/>
          <a:ext cx="736930" cy="1575419"/>
        </a:xfrm>
        <a:prstGeom prst="rect">
          <a:avLst/>
        </a:prstGeom>
      </xdr:spPr>
    </xdr:pic>
    <xdr:clientData/>
  </xdr:twoCellAnchor>
  <xdr:twoCellAnchor editAs="oneCell">
    <xdr:from>
      <xdr:col>0</xdr:col>
      <xdr:colOff>804325</xdr:colOff>
      <xdr:row>14</xdr:row>
      <xdr:rowOff>65451</xdr:rowOff>
    </xdr:from>
    <xdr:to>
      <xdr:col>0</xdr:col>
      <xdr:colOff>1474180</xdr:colOff>
      <xdr:row>14</xdr:row>
      <xdr:rowOff>1639956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E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04325" y="10733451"/>
          <a:ext cx="669855" cy="1574505"/>
        </a:xfrm>
        <a:prstGeom prst="rect">
          <a:avLst/>
        </a:prstGeom>
      </xdr:spPr>
    </xdr:pic>
    <xdr:clientData/>
  </xdr:twoCellAnchor>
  <xdr:twoCellAnchor editAs="oneCell">
    <xdr:from>
      <xdr:col>0</xdr:col>
      <xdr:colOff>844828</xdr:colOff>
      <xdr:row>16</xdr:row>
      <xdr:rowOff>113217</xdr:rowOff>
    </xdr:from>
    <xdr:to>
      <xdr:col>0</xdr:col>
      <xdr:colOff>1510507</xdr:colOff>
      <xdr:row>16</xdr:row>
      <xdr:rowOff>1706217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E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44828" y="12752892"/>
          <a:ext cx="665679" cy="1593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108590</xdr:colOff>
      <xdr:row>16</xdr:row>
      <xdr:rowOff>114130</xdr:rowOff>
    </xdr:from>
    <xdr:to>
      <xdr:col>0</xdr:col>
      <xdr:colOff>840967</xdr:colOff>
      <xdr:row>16</xdr:row>
      <xdr:rowOff>1706217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8590" y="12753805"/>
          <a:ext cx="732377" cy="1592087"/>
        </a:xfrm>
        <a:prstGeom prst="rect">
          <a:avLst/>
        </a:prstGeom>
      </xdr:spPr>
    </xdr:pic>
    <xdr:clientData/>
  </xdr:twoCellAnchor>
  <xdr:twoCellAnchor editAs="oneCell">
    <xdr:from>
      <xdr:col>0</xdr:col>
      <xdr:colOff>861393</xdr:colOff>
      <xdr:row>18</xdr:row>
      <xdr:rowOff>49695</xdr:rowOff>
    </xdr:from>
    <xdr:to>
      <xdr:col>0</xdr:col>
      <xdr:colOff>1596259</xdr:colOff>
      <xdr:row>18</xdr:row>
      <xdr:rowOff>1797326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E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61393" y="14822970"/>
          <a:ext cx="734866" cy="1747631"/>
        </a:xfrm>
        <a:prstGeom prst="rect">
          <a:avLst/>
        </a:prstGeom>
      </xdr:spPr>
    </xdr:pic>
    <xdr:clientData/>
  </xdr:twoCellAnchor>
  <xdr:twoCellAnchor editAs="oneCell">
    <xdr:from>
      <xdr:col>0</xdr:col>
      <xdr:colOff>110415</xdr:colOff>
      <xdr:row>18</xdr:row>
      <xdr:rowOff>49695</xdr:rowOff>
    </xdr:from>
    <xdr:to>
      <xdr:col>0</xdr:col>
      <xdr:colOff>873271</xdr:colOff>
      <xdr:row>18</xdr:row>
      <xdr:rowOff>1797326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E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10415" y="14822970"/>
          <a:ext cx="762856" cy="1747631"/>
        </a:xfrm>
        <a:prstGeom prst="rect">
          <a:avLst/>
        </a:prstGeom>
      </xdr:spPr>
    </xdr:pic>
    <xdr:clientData/>
  </xdr:twoCellAnchor>
  <xdr:twoCellAnchor editAs="oneCell">
    <xdr:from>
      <xdr:col>0</xdr:col>
      <xdr:colOff>803413</xdr:colOff>
      <xdr:row>22</xdr:row>
      <xdr:rowOff>67947</xdr:rowOff>
    </xdr:from>
    <xdr:to>
      <xdr:col>0</xdr:col>
      <xdr:colOff>1482476</xdr:colOff>
      <xdr:row>22</xdr:row>
      <xdr:rowOff>1681370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E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03413" y="18870297"/>
          <a:ext cx="679063" cy="1613423"/>
        </a:xfrm>
        <a:prstGeom prst="rect">
          <a:avLst/>
        </a:prstGeom>
      </xdr:spPr>
    </xdr:pic>
    <xdr:clientData/>
  </xdr:twoCellAnchor>
  <xdr:twoCellAnchor editAs="oneCell">
    <xdr:from>
      <xdr:col>0</xdr:col>
      <xdr:colOff>183132</xdr:colOff>
      <xdr:row>22</xdr:row>
      <xdr:rowOff>68858</xdr:rowOff>
    </xdr:from>
    <xdr:to>
      <xdr:col>0</xdr:col>
      <xdr:colOff>812850</xdr:colOff>
      <xdr:row>22</xdr:row>
      <xdr:rowOff>1681368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E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83132" y="18871208"/>
          <a:ext cx="629718" cy="1612510"/>
        </a:xfrm>
        <a:prstGeom prst="rect">
          <a:avLst/>
        </a:prstGeom>
      </xdr:spPr>
    </xdr:pic>
    <xdr:clientData/>
  </xdr:twoCellAnchor>
  <xdr:twoCellAnchor editAs="oneCell">
    <xdr:from>
      <xdr:col>0</xdr:col>
      <xdr:colOff>124239</xdr:colOff>
      <xdr:row>20</xdr:row>
      <xdr:rowOff>81912</xdr:rowOff>
    </xdr:from>
    <xdr:to>
      <xdr:col>0</xdr:col>
      <xdr:colOff>834394</xdr:colOff>
      <xdr:row>20</xdr:row>
      <xdr:rowOff>1676397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E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24239" y="16922112"/>
          <a:ext cx="710155" cy="1594485"/>
        </a:xfrm>
        <a:prstGeom prst="rect">
          <a:avLst/>
        </a:prstGeom>
      </xdr:spPr>
    </xdr:pic>
    <xdr:clientData/>
  </xdr:twoCellAnchor>
  <xdr:twoCellAnchor editAs="oneCell">
    <xdr:from>
      <xdr:col>0</xdr:col>
      <xdr:colOff>837457</xdr:colOff>
      <xdr:row>20</xdr:row>
      <xdr:rowOff>82825</xdr:rowOff>
    </xdr:from>
    <xdr:to>
      <xdr:col>0</xdr:col>
      <xdr:colOff>1501624</xdr:colOff>
      <xdr:row>20</xdr:row>
      <xdr:rowOff>1677310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E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37457" y="16923025"/>
          <a:ext cx="664167" cy="1594485"/>
        </a:xfrm>
        <a:prstGeom prst="rect">
          <a:avLst/>
        </a:prstGeom>
      </xdr:spPr>
    </xdr:pic>
    <xdr:clientData/>
  </xdr:twoCellAnchor>
  <xdr:oneCellAnchor>
    <xdr:from>
      <xdr:col>0</xdr:col>
      <xdr:colOff>74544</xdr:colOff>
      <xdr:row>24</xdr:row>
      <xdr:rowOff>99391</xdr:rowOff>
    </xdr:from>
    <xdr:ext cx="712304" cy="1573695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E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4544" y="20901991"/>
          <a:ext cx="712304" cy="1573695"/>
        </a:xfrm>
        <a:prstGeom prst="rect">
          <a:avLst/>
        </a:prstGeom>
      </xdr:spPr>
    </xdr:pic>
    <xdr:clientData/>
  </xdr:oneCellAnchor>
  <xdr:oneCellAnchor>
    <xdr:from>
      <xdr:col>0</xdr:col>
      <xdr:colOff>779478</xdr:colOff>
      <xdr:row>24</xdr:row>
      <xdr:rowOff>100306</xdr:rowOff>
    </xdr:from>
    <xdr:ext cx="711391" cy="1572780"/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E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79478" y="20902906"/>
          <a:ext cx="711391" cy="1572780"/>
        </a:xfrm>
        <a:prstGeom prst="rect">
          <a:avLst/>
        </a:prstGeom>
      </xdr:spPr>
    </xdr:pic>
    <xdr:clientData/>
  </xdr:oneCellAnchor>
  <xdr:twoCellAnchor editAs="oneCell">
    <xdr:from>
      <xdr:col>0</xdr:col>
      <xdr:colOff>190500</xdr:colOff>
      <xdr:row>0</xdr:row>
      <xdr:rowOff>447676</xdr:rowOff>
    </xdr:from>
    <xdr:to>
      <xdr:col>1</xdr:col>
      <xdr:colOff>598335</xdr:colOff>
      <xdr:row>0</xdr:row>
      <xdr:rowOff>952500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E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90500" y="447676"/>
          <a:ext cx="2084235" cy="504824"/>
        </a:xfrm>
        <a:prstGeom prst="rect">
          <a:avLst/>
        </a:prstGeom>
      </xdr:spPr>
    </xdr:pic>
    <xdr:clientData/>
  </xdr:twoCellAnchor>
  <xdr:twoCellAnchor editAs="oneCell">
    <xdr:from>
      <xdr:col>1</xdr:col>
      <xdr:colOff>1989897</xdr:colOff>
      <xdr:row>0</xdr:row>
      <xdr:rowOff>58806</xdr:rowOff>
    </xdr:from>
    <xdr:to>
      <xdr:col>1</xdr:col>
      <xdr:colOff>3523230</xdr:colOff>
      <xdr:row>0</xdr:row>
      <xdr:rowOff>1077854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E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666297" y="58806"/>
          <a:ext cx="1533333" cy="1019048"/>
        </a:xfrm>
        <a:prstGeom prst="rect">
          <a:avLst/>
        </a:prstGeom>
      </xdr:spPr>
    </xdr:pic>
    <xdr:clientData/>
  </xdr:twoCellAnchor>
  <xdr:twoCellAnchor editAs="oneCell">
    <xdr:from>
      <xdr:col>2</xdr:col>
      <xdr:colOff>349941</xdr:colOff>
      <xdr:row>0</xdr:row>
      <xdr:rowOff>7454</xdr:rowOff>
    </xdr:from>
    <xdr:to>
      <xdr:col>4</xdr:col>
      <xdr:colOff>542925</xdr:colOff>
      <xdr:row>0</xdr:row>
      <xdr:rowOff>1052698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E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07866" y="7454"/>
          <a:ext cx="1374084" cy="1045244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3524249</xdr:colOff>
      <xdr:row>0</xdr:row>
      <xdr:rowOff>37640</xdr:rowOff>
    </xdr:from>
    <xdr:to>
      <xdr:col>2</xdr:col>
      <xdr:colOff>95250</xdr:colOff>
      <xdr:row>0</xdr:row>
      <xdr:rowOff>1087094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E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200649" y="37640"/>
          <a:ext cx="1152526" cy="1049454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140804</xdr:colOff>
      <xdr:row>0</xdr:row>
      <xdr:rowOff>331719</xdr:rowOff>
    </xdr:from>
    <xdr:to>
      <xdr:col>1</xdr:col>
      <xdr:colOff>548639</xdr:colOff>
      <xdr:row>0</xdr:row>
      <xdr:rowOff>836543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40804" y="331719"/>
          <a:ext cx="2080922" cy="504824"/>
        </a:xfrm>
        <a:prstGeom prst="rect">
          <a:avLst/>
        </a:prstGeom>
      </xdr:spPr>
    </xdr:pic>
    <xdr:clientData/>
  </xdr:twoCellAnchor>
  <xdr:twoCellAnchor editAs="oneCell">
    <xdr:from>
      <xdr:col>1</xdr:col>
      <xdr:colOff>2854187</xdr:colOff>
      <xdr:row>0</xdr:row>
      <xdr:rowOff>67485</xdr:rowOff>
    </xdr:from>
    <xdr:to>
      <xdr:col>1</xdr:col>
      <xdr:colOff>4224130</xdr:colOff>
      <xdr:row>0</xdr:row>
      <xdr:rowOff>977945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527274" y="67485"/>
          <a:ext cx="1369943" cy="910460"/>
        </a:xfrm>
        <a:prstGeom prst="rect">
          <a:avLst/>
        </a:prstGeom>
      </xdr:spPr>
    </xdr:pic>
    <xdr:clientData/>
  </xdr:twoCellAnchor>
  <xdr:twoCellAnchor editAs="oneCell">
    <xdr:from>
      <xdr:col>2</xdr:col>
      <xdr:colOff>480806</xdr:colOff>
      <xdr:row>0</xdr:row>
      <xdr:rowOff>51354</xdr:rowOff>
    </xdr:from>
    <xdr:to>
      <xdr:col>4</xdr:col>
      <xdr:colOff>540017</xdr:colOff>
      <xdr:row>0</xdr:row>
      <xdr:rowOff>993914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0328" y="51354"/>
          <a:ext cx="1235341" cy="942560"/>
        </a:xfrm>
        <a:prstGeom prst="rect">
          <a:avLst/>
        </a:prstGeom>
      </xdr:spPr>
    </xdr:pic>
    <xdr:clientData/>
  </xdr:twoCellAnchor>
  <xdr:twoCellAnchor editAs="oneCell">
    <xdr:from>
      <xdr:col>1</xdr:col>
      <xdr:colOff>4265544</xdr:colOff>
      <xdr:row>0</xdr:row>
      <xdr:rowOff>41413</xdr:rowOff>
    </xdr:from>
    <xdr:to>
      <xdr:col>2</xdr:col>
      <xdr:colOff>366063</xdr:colOff>
      <xdr:row>0</xdr:row>
      <xdr:rowOff>985631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F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938631" y="41413"/>
          <a:ext cx="1036954" cy="944218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894520</xdr:colOff>
      <xdr:row>6</xdr:row>
      <xdr:rowOff>57979</xdr:rowOff>
    </xdr:from>
    <xdr:to>
      <xdr:col>0</xdr:col>
      <xdr:colOff>1576644</xdr:colOff>
      <xdr:row>6</xdr:row>
      <xdr:rowOff>1706219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2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94520" y="2248729"/>
          <a:ext cx="682124" cy="1648240"/>
        </a:xfrm>
        <a:prstGeom prst="rect">
          <a:avLst/>
        </a:prstGeom>
      </xdr:spPr>
    </xdr:pic>
    <xdr:clientData/>
  </xdr:twoCellAnchor>
  <xdr:twoCellAnchor editAs="oneCell">
    <xdr:from>
      <xdr:col>0</xdr:col>
      <xdr:colOff>158283</xdr:colOff>
      <xdr:row>6</xdr:row>
      <xdr:rowOff>60279</xdr:rowOff>
    </xdr:from>
    <xdr:to>
      <xdr:col>0</xdr:col>
      <xdr:colOff>894252</xdr:colOff>
      <xdr:row>6</xdr:row>
      <xdr:rowOff>1706218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2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58283" y="2251029"/>
          <a:ext cx="735969" cy="1645939"/>
        </a:xfrm>
        <a:prstGeom prst="rect">
          <a:avLst/>
        </a:prstGeom>
      </xdr:spPr>
    </xdr:pic>
    <xdr:clientData/>
  </xdr:twoCellAnchor>
  <xdr:twoCellAnchor editAs="oneCell">
    <xdr:from>
      <xdr:col>0</xdr:col>
      <xdr:colOff>894522</xdr:colOff>
      <xdr:row>10</xdr:row>
      <xdr:rowOff>77726</xdr:rowOff>
    </xdr:from>
    <xdr:to>
      <xdr:col>0</xdr:col>
      <xdr:colOff>1598543</xdr:colOff>
      <xdr:row>10</xdr:row>
      <xdr:rowOff>1706218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2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94522" y="6202301"/>
          <a:ext cx="704021" cy="1628492"/>
        </a:xfrm>
        <a:prstGeom prst="rect">
          <a:avLst/>
        </a:prstGeom>
      </xdr:spPr>
    </xdr:pic>
    <xdr:clientData/>
  </xdr:twoCellAnchor>
  <xdr:twoCellAnchor editAs="oneCell">
    <xdr:from>
      <xdr:col>0</xdr:col>
      <xdr:colOff>125152</xdr:colOff>
      <xdr:row>10</xdr:row>
      <xdr:rowOff>78638</xdr:rowOff>
    </xdr:from>
    <xdr:to>
      <xdr:col>0</xdr:col>
      <xdr:colOff>891072</xdr:colOff>
      <xdr:row>10</xdr:row>
      <xdr:rowOff>1706218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2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25152" y="6203213"/>
          <a:ext cx="765920" cy="1627580"/>
        </a:xfrm>
        <a:prstGeom prst="rect">
          <a:avLst/>
        </a:prstGeom>
      </xdr:spPr>
    </xdr:pic>
    <xdr:clientData/>
  </xdr:twoCellAnchor>
  <xdr:twoCellAnchor editAs="oneCell">
    <xdr:from>
      <xdr:col>0</xdr:col>
      <xdr:colOff>107674</xdr:colOff>
      <xdr:row>12</xdr:row>
      <xdr:rowOff>74544</xdr:rowOff>
    </xdr:from>
    <xdr:to>
      <xdr:col>0</xdr:col>
      <xdr:colOff>862592</xdr:colOff>
      <xdr:row>12</xdr:row>
      <xdr:rowOff>1722783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2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7674" y="8218419"/>
          <a:ext cx="754918" cy="1648239"/>
        </a:xfrm>
        <a:prstGeom prst="rect">
          <a:avLst/>
        </a:prstGeom>
      </xdr:spPr>
    </xdr:pic>
    <xdr:clientData/>
  </xdr:twoCellAnchor>
  <xdr:twoCellAnchor editAs="oneCell">
    <xdr:from>
      <xdr:col>0</xdr:col>
      <xdr:colOff>862306</xdr:colOff>
      <xdr:row>12</xdr:row>
      <xdr:rowOff>75456</xdr:rowOff>
    </xdr:from>
    <xdr:to>
      <xdr:col>0</xdr:col>
      <xdr:colOff>1542911</xdr:colOff>
      <xdr:row>12</xdr:row>
      <xdr:rowOff>1722783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2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62306" y="8219331"/>
          <a:ext cx="680605" cy="1647327"/>
        </a:xfrm>
        <a:prstGeom prst="rect">
          <a:avLst/>
        </a:prstGeom>
      </xdr:spPr>
    </xdr:pic>
    <xdr:clientData/>
  </xdr:twoCellAnchor>
  <xdr:twoCellAnchor editAs="oneCell">
    <xdr:from>
      <xdr:col>0</xdr:col>
      <xdr:colOff>107674</xdr:colOff>
      <xdr:row>14</xdr:row>
      <xdr:rowOff>91109</xdr:rowOff>
    </xdr:from>
    <xdr:to>
      <xdr:col>0</xdr:col>
      <xdr:colOff>840968</xdr:colOff>
      <xdr:row>14</xdr:row>
      <xdr:rowOff>1731065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2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7674" y="10244759"/>
          <a:ext cx="733294" cy="1639956"/>
        </a:xfrm>
        <a:prstGeom prst="rect">
          <a:avLst/>
        </a:prstGeom>
      </xdr:spPr>
    </xdr:pic>
    <xdr:clientData/>
  </xdr:twoCellAnchor>
  <xdr:twoCellAnchor editAs="oneCell">
    <xdr:from>
      <xdr:col>0</xdr:col>
      <xdr:colOff>845740</xdr:colOff>
      <xdr:row>14</xdr:row>
      <xdr:rowOff>92022</xdr:rowOff>
    </xdr:from>
    <xdr:to>
      <xdr:col>0</xdr:col>
      <xdr:colOff>1540565</xdr:colOff>
      <xdr:row>14</xdr:row>
      <xdr:rowOff>1731065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2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45740" y="10245672"/>
          <a:ext cx="694825" cy="1639043"/>
        </a:xfrm>
        <a:prstGeom prst="rect">
          <a:avLst/>
        </a:prstGeom>
      </xdr:spPr>
    </xdr:pic>
    <xdr:clientData/>
  </xdr:twoCellAnchor>
  <xdr:twoCellAnchor editAs="oneCell">
    <xdr:from>
      <xdr:col>0</xdr:col>
      <xdr:colOff>844828</xdr:colOff>
      <xdr:row>8</xdr:row>
      <xdr:rowOff>94903</xdr:rowOff>
    </xdr:from>
    <xdr:to>
      <xdr:col>0</xdr:col>
      <xdr:colOff>1557129</xdr:colOff>
      <xdr:row>8</xdr:row>
      <xdr:rowOff>1689652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2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44828" y="4247803"/>
          <a:ext cx="712301" cy="1594749"/>
        </a:xfrm>
        <a:prstGeom prst="rect">
          <a:avLst/>
        </a:prstGeom>
      </xdr:spPr>
    </xdr:pic>
    <xdr:clientData/>
  </xdr:twoCellAnchor>
  <xdr:twoCellAnchor editAs="oneCell">
    <xdr:from>
      <xdr:col>0</xdr:col>
      <xdr:colOff>125153</xdr:colOff>
      <xdr:row>8</xdr:row>
      <xdr:rowOff>87532</xdr:rowOff>
    </xdr:from>
    <xdr:to>
      <xdr:col>0</xdr:col>
      <xdr:colOff>841529</xdr:colOff>
      <xdr:row>8</xdr:row>
      <xdr:rowOff>1689652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2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25153" y="4240432"/>
          <a:ext cx="716376" cy="1602120"/>
        </a:xfrm>
        <a:prstGeom prst="rect">
          <a:avLst/>
        </a:prstGeom>
      </xdr:spPr>
    </xdr:pic>
    <xdr:clientData/>
  </xdr:twoCellAnchor>
  <xdr:twoCellAnchor editAs="oneCell">
    <xdr:from>
      <xdr:col>0</xdr:col>
      <xdr:colOff>864376</xdr:colOff>
      <xdr:row>16</xdr:row>
      <xdr:rowOff>98011</xdr:rowOff>
    </xdr:from>
    <xdr:to>
      <xdr:col>0</xdr:col>
      <xdr:colOff>1567657</xdr:colOff>
      <xdr:row>16</xdr:row>
      <xdr:rowOff>1664495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2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64376" y="12261436"/>
          <a:ext cx="703281" cy="1566484"/>
        </a:xfrm>
        <a:prstGeom prst="rect">
          <a:avLst/>
        </a:prstGeom>
      </xdr:spPr>
    </xdr:pic>
    <xdr:clientData/>
  </xdr:twoCellAnchor>
  <xdr:twoCellAnchor editAs="oneCell">
    <xdr:from>
      <xdr:col>0</xdr:col>
      <xdr:colOff>142747</xdr:colOff>
      <xdr:row>16</xdr:row>
      <xdr:rowOff>95250</xdr:rowOff>
    </xdr:from>
    <xdr:to>
      <xdr:col>0</xdr:col>
      <xdr:colOff>866775</xdr:colOff>
      <xdr:row>16</xdr:row>
      <xdr:rowOff>1666875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2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42747" y="12258675"/>
          <a:ext cx="724028" cy="1571625"/>
        </a:xfrm>
        <a:prstGeom prst="rect">
          <a:avLst/>
        </a:prstGeom>
      </xdr:spPr>
    </xdr:pic>
    <xdr:clientData/>
  </xdr:twoCellAnchor>
  <xdr:twoCellAnchor editAs="oneCell">
    <xdr:from>
      <xdr:col>0</xdr:col>
      <xdr:colOff>101360</xdr:colOff>
      <xdr:row>18</xdr:row>
      <xdr:rowOff>76200</xdr:rowOff>
    </xdr:from>
    <xdr:to>
      <xdr:col>0</xdr:col>
      <xdr:colOff>826409</xdr:colOff>
      <xdr:row>18</xdr:row>
      <xdr:rowOff>1638300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2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1360" y="14249400"/>
          <a:ext cx="725049" cy="1562100"/>
        </a:xfrm>
        <a:prstGeom prst="rect">
          <a:avLst/>
        </a:prstGeom>
      </xdr:spPr>
    </xdr:pic>
    <xdr:clientData/>
  </xdr:twoCellAnchor>
  <xdr:twoCellAnchor editAs="oneCell">
    <xdr:from>
      <xdr:col>0</xdr:col>
      <xdr:colOff>828676</xdr:colOff>
      <xdr:row>18</xdr:row>
      <xdr:rowOff>66676</xdr:rowOff>
    </xdr:from>
    <xdr:to>
      <xdr:col>0</xdr:col>
      <xdr:colOff>1524481</xdr:colOff>
      <xdr:row>18</xdr:row>
      <xdr:rowOff>1638300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2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8676" y="14239876"/>
          <a:ext cx="695805" cy="1571624"/>
        </a:xfrm>
        <a:prstGeom prst="rect">
          <a:avLst/>
        </a:prstGeom>
      </xdr:spPr>
    </xdr:pic>
    <xdr:clientData/>
  </xdr:twoCellAnchor>
  <xdr:oneCellAnchor>
    <xdr:from>
      <xdr:col>0</xdr:col>
      <xdr:colOff>95251</xdr:colOff>
      <xdr:row>20</xdr:row>
      <xdr:rowOff>78978</xdr:rowOff>
    </xdr:from>
    <xdr:ext cx="762311" cy="1645047"/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2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5251" y="16261953"/>
          <a:ext cx="762311" cy="1645047"/>
        </a:xfrm>
        <a:prstGeom prst="rect">
          <a:avLst/>
        </a:prstGeom>
      </xdr:spPr>
    </xdr:pic>
    <xdr:clientData/>
  </xdr:oneCellAnchor>
  <xdr:oneCellAnchor>
    <xdr:from>
      <xdr:col>0</xdr:col>
      <xdr:colOff>845325</xdr:colOff>
      <xdr:row>20</xdr:row>
      <xdr:rowOff>74004</xdr:rowOff>
    </xdr:from>
    <xdr:ext cx="726299" cy="1650021"/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2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45325" y="16256979"/>
          <a:ext cx="726299" cy="1650021"/>
        </a:xfrm>
        <a:prstGeom prst="rect">
          <a:avLst/>
        </a:prstGeom>
      </xdr:spPr>
    </xdr:pic>
    <xdr:clientData/>
  </xdr:oneCellAnchor>
  <xdr:twoCellAnchor editAs="oneCell">
    <xdr:from>
      <xdr:col>0</xdr:col>
      <xdr:colOff>115957</xdr:colOff>
      <xdr:row>0</xdr:row>
      <xdr:rowOff>323021</xdr:rowOff>
    </xdr:from>
    <xdr:to>
      <xdr:col>1</xdr:col>
      <xdr:colOff>364436</xdr:colOff>
      <xdr:row>0</xdr:row>
      <xdr:rowOff>788445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2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15957" y="323021"/>
          <a:ext cx="1921566" cy="465424"/>
        </a:xfrm>
        <a:prstGeom prst="rect">
          <a:avLst/>
        </a:prstGeom>
      </xdr:spPr>
    </xdr:pic>
    <xdr:clientData/>
  </xdr:twoCellAnchor>
  <xdr:twoCellAnchor editAs="oneCell">
    <xdr:from>
      <xdr:col>1</xdr:col>
      <xdr:colOff>1847023</xdr:colOff>
      <xdr:row>0</xdr:row>
      <xdr:rowOff>49698</xdr:rowOff>
    </xdr:from>
    <xdr:to>
      <xdr:col>1</xdr:col>
      <xdr:colOff>3292683</xdr:colOff>
      <xdr:row>0</xdr:row>
      <xdr:rowOff>1010479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2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520110" y="49698"/>
          <a:ext cx="1445660" cy="960781"/>
        </a:xfrm>
        <a:prstGeom prst="rect">
          <a:avLst/>
        </a:prstGeom>
      </xdr:spPr>
    </xdr:pic>
    <xdr:clientData/>
  </xdr:twoCellAnchor>
  <xdr:twoCellAnchor editAs="oneCell">
    <xdr:from>
      <xdr:col>2</xdr:col>
      <xdr:colOff>397567</xdr:colOff>
      <xdr:row>0</xdr:row>
      <xdr:rowOff>41415</xdr:rowOff>
    </xdr:from>
    <xdr:to>
      <xdr:col>4</xdr:col>
      <xdr:colOff>522826</xdr:colOff>
      <xdr:row>0</xdr:row>
      <xdr:rowOff>1018760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2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53980" y="41415"/>
          <a:ext cx="1284824" cy="977345"/>
        </a:xfrm>
        <a:prstGeom prst="rect">
          <a:avLst/>
        </a:prstGeom>
      </xdr:spPr>
    </xdr:pic>
    <xdr:clientData/>
  </xdr:twoCellAnchor>
  <xdr:twoCellAnchor editAs="oneCell">
    <xdr:from>
      <xdr:col>0</xdr:col>
      <xdr:colOff>132523</xdr:colOff>
      <xdr:row>24</xdr:row>
      <xdr:rowOff>57978</xdr:rowOff>
    </xdr:from>
    <xdr:to>
      <xdr:col>0</xdr:col>
      <xdr:colOff>886239</xdr:colOff>
      <xdr:row>24</xdr:row>
      <xdr:rowOff>1755913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2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32523" y="20403378"/>
          <a:ext cx="753716" cy="1697935"/>
        </a:xfrm>
        <a:prstGeom prst="rect">
          <a:avLst/>
        </a:prstGeom>
      </xdr:spPr>
    </xdr:pic>
    <xdr:clientData/>
  </xdr:twoCellAnchor>
  <xdr:twoCellAnchor editAs="oneCell">
    <xdr:from>
      <xdr:col>0</xdr:col>
      <xdr:colOff>877957</xdr:colOff>
      <xdr:row>24</xdr:row>
      <xdr:rowOff>57978</xdr:rowOff>
    </xdr:from>
    <xdr:to>
      <xdr:col>0</xdr:col>
      <xdr:colOff>1603802</xdr:colOff>
      <xdr:row>24</xdr:row>
      <xdr:rowOff>1755913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2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77957" y="20403378"/>
          <a:ext cx="725845" cy="1697935"/>
        </a:xfrm>
        <a:prstGeom prst="rect">
          <a:avLst/>
        </a:prstGeom>
      </xdr:spPr>
    </xdr:pic>
    <xdr:clientData/>
  </xdr:twoCellAnchor>
  <xdr:twoCellAnchor editAs="oneCell">
    <xdr:from>
      <xdr:col>0</xdr:col>
      <xdr:colOff>91109</xdr:colOff>
      <xdr:row>22</xdr:row>
      <xdr:rowOff>69962</xdr:rowOff>
    </xdr:from>
    <xdr:to>
      <xdr:col>0</xdr:col>
      <xdr:colOff>861217</xdr:colOff>
      <xdr:row>22</xdr:row>
      <xdr:rowOff>1697935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2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1109" y="18262712"/>
          <a:ext cx="770108" cy="1627973"/>
        </a:xfrm>
        <a:prstGeom prst="rect">
          <a:avLst/>
        </a:prstGeom>
      </xdr:spPr>
    </xdr:pic>
    <xdr:clientData/>
  </xdr:twoCellAnchor>
  <xdr:twoCellAnchor editAs="oneCell">
    <xdr:from>
      <xdr:col>0</xdr:col>
      <xdr:colOff>862305</xdr:colOff>
      <xdr:row>22</xdr:row>
      <xdr:rowOff>66260</xdr:rowOff>
    </xdr:from>
    <xdr:to>
      <xdr:col>0</xdr:col>
      <xdr:colOff>1590260</xdr:colOff>
      <xdr:row>22</xdr:row>
      <xdr:rowOff>1697935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2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62305" y="18259010"/>
          <a:ext cx="727955" cy="1631675"/>
        </a:xfrm>
        <a:prstGeom prst="rect">
          <a:avLst/>
        </a:prstGeom>
      </xdr:spPr>
    </xdr:pic>
    <xdr:clientData/>
  </xdr:twoCellAnchor>
  <xdr:twoCellAnchor editAs="oneCell">
    <xdr:from>
      <xdr:col>0</xdr:col>
      <xdr:colOff>115958</xdr:colOff>
      <xdr:row>28</xdr:row>
      <xdr:rowOff>93874</xdr:rowOff>
    </xdr:from>
    <xdr:to>
      <xdr:col>0</xdr:col>
      <xdr:colOff>853740</xdr:colOff>
      <xdr:row>28</xdr:row>
      <xdr:rowOff>1755913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2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15958" y="24744574"/>
          <a:ext cx="737782" cy="1662039"/>
        </a:xfrm>
        <a:prstGeom prst="rect">
          <a:avLst/>
        </a:prstGeom>
      </xdr:spPr>
    </xdr:pic>
    <xdr:clientData/>
  </xdr:twoCellAnchor>
  <xdr:twoCellAnchor editAs="oneCell">
    <xdr:from>
      <xdr:col>0</xdr:col>
      <xdr:colOff>853111</xdr:colOff>
      <xdr:row>28</xdr:row>
      <xdr:rowOff>88702</xdr:rowOff>
    </xdr:from>
    <xdr:to>
      <xdr:col>0</xdr:col>
      <xdr:colOff>1590261</xdr:colOff>
      <xdr:row>28</xdr:row>
      <xdr:rowOff>1755914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2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53111" y="24739402"/>
          <a:ext cx="737150" cy="1667212"/>
        </a:xfrm>
        <a:prstGeom prst="rect">
          <a:avLst/>
        </a:prstGeom>
      </xdr:spPr>
    </xdr:pic>
    <xdr:clientData/>
  </xdr:twoCellAnchor>
  <xdr:twoCellAnchor editAs="oneCell">
    <xdr:from>
      <xdr:col>0</xdr:col>
      <xdr:colOff>124241</xdr:colOff>
      <xdr:row>26</xdr:row>
      <xdr:rowOff>57978</xdr:rowOff>
    </xdr:from>
    <xdr:to>
      <xdr:col>0</xdr:col>
      <xdr:colOff>877615</xdr:colOff>
      <xdr:row>26</xdr:row>
      <xdr:rowOff>1722782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2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24241" y="22556028"/>
          <a:ext cx="753374" cy="1664804"/>
        </a:xfrm>
        <a:prstGeom prst="rect">
          <a:avLst/>
        </a:prstGeom>
      </xdr:spPr>
    </xdr:pic>
    <xdr:clientData/>
  </xdr:twoCellAnchor>
  <xdr:twoCellAnchor editAs="oneCell">
    <xdr:from>
      <xdr:col>0</xdr:col>
      <xdr:colOff>836546</xdr:colOff>
      <xdr:row>32</xdr:row>
      <xdr:rowOff>73060</xdr:rowOff>
    </xdr:from>
    <xdr:to>
      <xdr:col>0</xdr:col>
      <xdr:colOff>1528452</xdr:colOff>
      <xdr:row>32</xdr:row>
      <xdr:rowOff>1747631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2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36546" y="29029060"/>
          <a:ext cx="691906" cy="1674571"/>
        </a:xfrm>
        <a:prstGeom prst="rect">
          <a:avLst/>
        </a:prstGeom>
      </xdr:spPr>
    </xdr:pic>
    <xdr:clientData/>
  </xdr:twoCellAnchor>
  <xdr:twoCellAnchor editAs="oneCell">
    <xdr:from>
      <xdr:col>0</xdr:col>
      <xdr:colOff>99391</xdr:colOff>
      <xdr:row>32</xdr:row>
      <xdr:rowOff>74544</xdr:rowOff>
    </xdr:from>
    <xdr:to>
      <xdr:col>0</xdr:col>
      <xdr:colOff>846160</xdr:colOff>
      <xdr:row>32</xdr:row>
      <xdr:rowOff>1747631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2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9391" y="29030544"/>
          <a:ext cx="746769" cy="1673087"/>
        </a:xfrm>
        <a:prstGeom prst="rect">
          <a:avLst/>
        </a:prstGeom>
      </xdr:spPr>
    </xdr:pic>
    <xdr:clientData/>
  </xdr:twoCellAnchor>
  <xdr:twoCellAnchor editAs="oneCell">
    <xdr:from>
      <xdr:col>0</xdr:col>
      <xdr:colOff>132521</xdr:colOff>
      <xdr:row>36</xdr:row>
      <xdr:rowOff>82826</xdr:rowOff>
    </xdr:from>
    <xdr:to>
      <xdr:col>0</xdr:col>
      <xdr:colOff>877957</xdr:colOff>
      <xdr:row>36</xdr:row>
      <xdr:rowOff>1833770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2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32521" y="33344126"/>
          <a:ext cx="745436" cy="1750944"/>
        </a:xfrm>
        <a:prstGeom prst="rect">
          <a:avLst/>
        </a:prstGeom>
      </xdr:spPr>
    </xdr:pic>
    <xdr:clientData/>
  </xdr:twoCellAnchor>
  <xdr:twoCellAnchor editAs="oneCell">
    <xdr:from>
      <xdr:col>0</xdr:col>
      <xdr:colOff>877957</xdr:colOff>
      <xdr:row>36</xdr:row>
      <xdr:rowOff>82826</xdr:rowOff>
    </xdr:from>
    <xdr:to>
      <xdr:col>0</xdr:col>
      <xdr:colOff>1615107</xdr:colOff>
      <xdr:row>36</xdr:row>
      <xdr:rowOff>1830456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2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77957" y="33344126"/>
          <a:ext cx="737150" cy="1747630"/>
        </a:xfrm>
        <a:prstGeom prst="rect">
          <a:avLst/>
        </a:prstGeom>
      </xdr:spPr>
    </xdr:pic>
    <xdr:clientData/>
  </xdr:twoCellAnchor>
  <xdr:twoCellAnchor editAs="oneCell">
    <xdr:from>
      <xdr:col>0</xdr:col>
      <xdr:colOff>869676</xdr:colOff>
      <xdr:row>26</xdr:row>
      <xdr:rowOff>57978</xdr:rowOff>
    </xdr:from>
    <xdr:to>
      <xdr:col>0</xdr:col>
      <xdr:colOff>1561536</xdr:colOff>
      <xdr:row>26</xdr:row>
      <xdr:rowOff>1722782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2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69676" y="22556028"/>
          <a:ext cx="691860" cy="1664804"/>
        </a:xfrm>
        <a:prstGeom prst="rect">
          <a:avLst/>
        </a:prstGeom>
      </xdr:spPr>
    </xdr:pic>
    <xdr:clientData/>
  </xdr:twoCellAnchor>
  <xdr:twoCellAnchor editAs="oneCell">
    <xdr:from>
      <xdr:col>0</xdr:col>
      <xdr:colOff>99391</xdr:colOff>
      <xdr:row>30</xdr:row>
      <xdr:rowOff>66260</xdr:rowOff>
    </xdr:from>
    <xdr:to>
      <xdr:col>0</xdr:col>
      <xdr:colOff>852799</xdr:colOff>
      <xdr:row>30</xdr:row>
      <xdr:rowOff>1759225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2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9391" y="26869610"/>
          <a:ext cx="753408" cy="1692965"/>
        </a:xfrm>
        <a:prstGeom prst="rect">
          <a:avLst/>
        </a:prstGeom>
      </xdr:spPr>
    </xdr:pic>
    <xdr:clientData/>
  </xdr:twoCellAnchor>
  <xdr:twoCellAnchor editAs="oneCell">
    <xdr:from>
      <xdr:col>0</xdr:col>
      <xdr:colOff>845742</xdr:colOff>
      <xdr:row>30</xdr:row>
      <xdr:rowOff>65607</xdr:rowOff>
    </xdr:from>
    <xdr:to>
      <xdr:col>0</xdr:col>
      <xdr:colOff>1581978</xdr:colOff>
      <xdr:row>30</xdr:row>
      <xdr:rowOff>1755913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2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45742" y="26868957"/>
          <a:ext cx="736236" cy="1690306"/>
        </a:xfrm>
        <a:prstGeom prst="rect">
          <a:avLst/>
        </a:prstGeom>
      </xdr:spPr>
    </xdr:pic>
    <xdr:clientData/>
  </xdr:twoCellAnchor>
  <xdr:twoCellAnchor editAs="oneCell">
    <xdr:from>
      <xdr:col>0</xdr:col>
      <xdr:colOff>861394</xdr:colOff>
      <xdr:row>34</xdr:row>
      <xdr:rowOff>59576</xdr:rowOff>
    </xdr:from>
    <xdr:to>
      <xdr:col>0</xdr:col>
      <xdr:colOff>1581978</xdr:colOff>
      <xdr:row>34</xdr:row>
      <xdr:rowOff>1747632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2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61394" y="31168226"/>
          <a:ext cx="720584" cy="1688056"/>
        </a:xfrm>
        <a:prstGeom prst="rect">
          <a:avLst/>
        </a:prstGeom>
      </xdr:spPr>
    </xdr:pic>
    <xdr:clientData/>
  </xdr:twoCellAnchor>
  <xdr:twoCellAnchor editAs="oneCell">
    <xdr:from>
      <xdr:col>0</xdr:col>
      <xdr:colOff>116872</xdr:colOff>
      <xdr:row>34</xdr:row>
      <xdr:rowOff>60489</xdr:rowOff>
    </xdr:from>
    <xdr:to>
      <xdr:col>0</xdr:col>
      <xdr:colOff>861392</xdr:colOff>
      <xdr:row>34</xdr:row>
      <xdr:rowOff>1745371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2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16872" y="31169139"/>
          <a:ext cx="744520" cy="1684882"/>
        </a:xfrm>
        <a:prstGeom prst="rect">
          <a:avLst/>
        </a:prstGeom>
      </xdr:spPr>
    </xdr:pic>
    <xdr:clientData/>
  </xdr:twoCellAnchor>
  <xdr:twoCellAnchor editAs="oneCell">
    <xdr:from>
      <xdr:col>0</xdr:col>
      <xdr:colOff>99391</xdr:colOff>
      <xdr:row>38</xdr:row>
      <xdr:rowOff>53928</xdr:rowOff>
    </xdr:from>
    <xdr:to>
      <xdr:col>0</xdr:col>
      <xdr:colOff>842922</xdr:colOff>
      <xdr:row>38</xdr:row>
      <xdr:rowOff>1706218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2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9391" y="35467878"/>
          <a:ext cx="743531" cy="1652290"/>
        </a:xfrm>
        <a:prstGeom prst="rect">
          <a:avLst/>
        </a:prstGeom>
      </xdr:spPr>
    </xdr:pic>
    <xdr:clientData/>
  </xdr:twoCellAnchor>
  <xdr:twoCellAnchor editAs="oneCell">
    <xdr:from>
      <xdr:col>0</xdr:col>
      <xdr:colOff>829173</xdr:colOff>
      <xdr:row>38</xdr:row>
      <xdr:rowOff>54841</xdr:rowOff>
    </xdr:from>
    <xdr:to>
      <xdr:col>0</xdr:col>
      <xdr:colOff>1540565</xdr:colOff>
      <xdr:row>38</xdr:row>
      <xdr:rowOff>1706218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2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9173" y="35468791"/>
          <a:ext cx="711392" cy="1651377"/>
        </a:xfrm>
        <a:prstGeom prst="rect">
          <a:avLst/>
        </a:prstGeom>
      </xdr:spPr>
    </xdr:pic>
    <xdr:clientData/>
  </xdr:twoCellAnchor>
  <xdr:twoCellAnchor editAs="oneCell">
    <xdr:from>
      <xdr:col>0</xdr:col>
      <xdr:colOff>828260</xdr:colOff>
      <xdr:row>40</xdr:row>
      <xdr:rowOff>69804</xdr:rowOff>
    </xdr:from>
    <xdr:to>
      <xdr:col>0</xdr:col>
      <xdr:colOff>1523999</xdr:colOff>
      <xdr:row>40</xdr:row>
      <xdr:rowOff>1681368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2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8260" y="37636404"/>
          <a:ext cx="695739" cy="1611564"/>
        </a:xfrm>
        <a:prstGeom prst="rect">
          <a:avLst/>
        </a:prstGeom>
      </xdr:spPr>
    </xdr:pic>
    <xdr:clientData/>
  </xdr:twoCellAnchor>
  <xdr:twoCellAnchor editAs="oneCell">
    <xdr:from>
      <xdr:col>0</xdr:col>
      <xdr:colOff>100306</xdr:colOff>
      <xdr:row>40</xdr:row>
      <xdr:rowOff>62433</xdr:rowOff>
    </xdr:from>
    <xdr:to>
      <xdr:col>0</xdr:col>
      <xdr:colOff>836543</xdr:colOff>
      <xdr:row>40</xdr:row>
      <xdr:rowOff>1685322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2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0306" y="37629033"/>
          <a:ext cx="736237" cy="1622889"/>
        </a:xfrm>
        <a:prstGeom prst="rect">
          <a:avLst/>
        </a:prstGeom>
      </xdr:spPr>
    </xdr:pic>
    <xdr:clientData/>
  </xdr:twoCellAnchor>
  <xdr:twoCellAnchor editAs="oneCell">
    <xdr:from>
      <xdr:col>0</xdr:col>
      <xdr:colOff>844827</xdr:colOff>
      <xdr:row>54</xdr:row>
      <xdr:rowOff>65348</xdr:rowOff>
    </xdr:from>
    <xdr:to>
      <xdr:col>0</xdr:col>
      <xdr:colOff>1546785</xdr:colOff>
      <xdr:row>54</xdr:row>
      <xdr:rowOff>1706217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2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44827" y="52700498"/>
          <a:ext cx="701958" cy="1640869"/>
        </a:xfrm>
        <a:prstGeom prst="rect">
          <a:avLst/>
        </a:prstGeom>
      </xdr:spPr>
    </xdr:pic>
    <xdr:clientData/>
  </xdr:twoCellAnchor>
  <xdr:twoCellAnchor editAs="oneCell">
    <xdr:from>
      <xdr:col>0</xdr:col>
      <xdr:colOff>108589</xdr:colOff>
      <xdr:row>54</xdr:row>
      <xdr:rowOff>66260</xdr:rowOff>
    </xdr:from>
    <xdr:to>
      <xdr:col>0</xdr:col>
      <xdr:colOff>844827</xdr:colOff>
      <xdr:row>54</xdr:row>
      <xdr:rowOff>1706217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2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8589" y="52701410"/>
          <a:ext cx="736238" cy="1639957"/>
        </a:xfrm>
        <a:prstGeom prst="rect">
          <a:avLst/>
        </a:prstGeom>
      </xdr:spPr>
    </xdr:pic>
    <xdr:clientData/>
  </xdr:twoCellAnchor>
  <xdr:twoCellAnchor editAs="oneCell">
    <xdr:from>
      <xdr:col>0</xdr:col>
      <xdr:colOff>107676</xdr:colOff>
      <xdr:row>56</xdr:row>
      <xdr:rowOff>63238</xdr:rowOff>
    </xdr:from>
    <xdr:to>
      <xdr:col>0</xdr:col>
      <xdr:colOff>844826</xdr:colOff>
      <xdr:row>56</xdr:row>
      <xdr:rowOff>1689654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2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7676" y="54851038"/>
          <a:ext cx="737150" cy="1626416"/>
        </a:xfrm>
        <a:prstGeom prst="rect">
          <a:avLst/>
        </a:prstGeom>
      </xdr:spPr>
    </xdr:pic>
    <xdr:clientData/>
  </xdr:twoCellAnchor>
  <xdr:twoCellAnchor editAs="oneCell">
    <xdr:from>
      <xdr:col>0</xdr:col>
      <xdr:colOff>829175</xdr:colOff>
      <xdr:row>56</xdr:row>
      <xdr:rowOff>64150</xdr:rowOff>
    </xdr:from>
    <xdr:to>
      <xdr:col>0</xdr:col>
      <xdr:colOff>1584549</xdr:colOff>
      <xdr:row>56</xdr:row>
      <xdr:rowOff>1689653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2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9175" y="54851950"/>
          <a:ext cx="755374" cy="1625503"/>
        </a:xfrm>
        <a:prstGeom prst="rect">
          <a:avLst/>
        </a:prstGeom>
      </xdr:spPr>
    </xdr:pic>
    <xdr:clientData/>
  </xdr:twoCellAnchor>
  <xdr:oneCellAnchor>
    <xdr:from>
      <xdr:col>0</xdr:col>
      <xdr:colOff>89296</xdr:colOff>
      <xdr:row>42</xdr:row>
      <xdr:rowOff>59532</xdr:rowOff>
    </xdr:from>
    <xdr:ext cx="750311" cy="1607344"/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2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9296" y="39778782"/>
          <a:ext cx="750311" cy="1607344"/>
        </a:xfrm>
        <a:prstGeom prst="rect">
          <a:avLst/>
        </a:prstGeom>
      </xdr:spPr>
    </xdr:pic>
    <xdr:clientData/>
  </xdr:oneCellAnchor>
  <xdr:oneCellAnchor>
    <xdr:from>
      <xdr:col>0</xdr:col>
      <xdr:colOff>844530</xdr:colOff>
      <xdr:row>42</xdr:row>
      <xdr:rowOff>60704</xdr:rowOff>
    </xdr:from>
    <xdr:ext cx="733047" cy="1606171"/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2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44530" y="39779954"/>
          <a:ext cx="733047" cy="1606171"/>
        </a:xfrm>
        <a:prstGeom prst="rect">
          <a:avLst/>
        </a:prstGeom>
      </xdr:spPr>
    </xdr:pic>
    <xdr:clientData/>
  </xdr:oneCellAnchor>
  <xdr:twoCellAnchor editAs="oneCell">
    <xdr:from>
      <xdr:col>0</xdr:col>
      <xdr:colOff>809625</xdr:colOff>
      <xdr:row>44</xdr:row>
      <xdr:rowOff>85725</xdr:rowOff>
    </xdr:from>
    <xdr:to>
      <xdr:col>0</xdr:col>
      <xdr:colOff>1514474</xdr:colOff>
      <xdr:row>44</xdr:row>
      <xdr:rowOff>1638300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2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09625" y="41957625"/>
          <a:ext cx="704849" cy="1552575"/>
        </a:xfrm>
        <a:prstGeom prst="rect">
          <a:avLst/>
        </a:prstGeom>
      </xdr:spPr>
    </xdr:pic>
    <xdr:clientData/>
  </xdr:twoCellAnchor>
  <xdr:twoCellAnchor editAs="oneCell">
    <xdr:from>
      <xdr:col>0</xdr:col>
      <xdr:colOff>92852</xdr:colOff>
      <xdr:row>44</xdr:row>
      <xdr:rowOff>83325</xdr:rowOff>
    </xdr:from>
    <xdr:to>
      <xdr:col>0</xdr:col>
      <xdr:colOff>809257</xdr:colOff>
      <xdr:row>44</xdr:row>
      <xdr:rowOff>1638300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2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2852" y="41955225"/>
          <a:ext cx="716405" cy="1554975"/>
        </a:xfrm>
        <a:prstGeom prst="rect">
          <a:avLst/>
        </a:prstGeom>
      </xdr:spPr>
    </xdr:pic>
    <xdr:clientData/>
  </xdr:twoCellAnchor>
  <xdr:twoCellAnchor editAs="oneCell">
    <xdr:from>
      <xdr:col>0</xdr:col>
      <xdr:colOff>128984</xdr:colOff>
      <xdr:row>46</xdr:row>
      <xdr:rowOff>79376</xdr:rowOff>
    </xdr:from>
    <xdr:to>
      <xdr:col>0</xdr:col>
      <xdr:colOff>883047</xdr:colOff>
      <xdr:row>46</xdr:row>
      <xdr:rowOff>1687353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2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28984" y="44103926"/>
          <a:ext cx="754063" cy="1607977"/>
        </a:xfrm>
        <a:prstGeom prst="rect">
          <a:avLst/>
        </a:prstGeom>
      </xdr:spPr>
    </xdr:pic>
    <xdr:clientData/>
  </xdr:twoCellAnchor>
  <xdr:twoCellAnchor editAs="oneCell">
    <xdr:from>
      <xdr:col>0</xdr:col>
      <xdr:colOff>884216</xdr:colOff>
      <xdr:row>46</xdr:row>
      <xdr:rowOff>79375</xdr:rowOff>
    </xdr:from>
    <xdr:to>
      <xdr:col>0</xdr:col>
      <xdr:colOff>1617266</xdr:colOff>
      <xdr:row>46</xdr:row>
      <xdr:rowOff>1686719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2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84216" y="44103925"/>
          <a:ext cx="733050" cy="1607344"/>
        </a:xfrm>
        <a:prstGeom prst="rect">
          <a:avLst/>
        </a:prstGeom>
      </xdr:spPr>
    </xdr:pic>
    <xdr:clientData/>
  </xdr:twoCellAnchor>
  <xdr:twoCellAnchor editAs="oneCell">
    <xdr:from>
      <xdr:col>0</xdr:col>
      <xdr:colOff>90092</xdr:colOff>
      <xdr:row>48</xdr:row>
      <xdr:rowOff>69058</xdr:rowOff>
    </xdr:from>
    <xdr:to>
      <xdr:col>0</xdr:col>
      <xdr:colOff>841387</xdr:colOff>
      <xdr:row>48</xdr:row>
      <xdr:rowOff>1692309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2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0092" y="46246258"/>
          <a:ext cx="751295" cy="1623251"/>
        </a:xfrm>
        <a:prstGeom prst="rect">
          <a:avLst/>
        </a:prstGeom>
      </xdr:spPr>
    </xdr:pic>
    <xdr:clientData/>
  </xdr:twoCellAnchor>
  <xdr:twoCellAnchor editAs="oneCell">
    <xdr:from>
      <xdr:col>0</xdr:col>
      <xdr:colOff>824289</xdr:colOff>
      <xdr:row>48</xdr:row>
      <xdr:rowOff>70228</xdr:rowOff>
    </xdr:from>
    <xdr:to>
      <xdr:col>0</xdr:col>
      <xdr:colOff>1590674</xdr:colOff>
      <xdr:row>48</xdr:row>
      <xdr:rowOff>1695450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2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4289" y="46247428"/>
          <a:ext cx="766385" cy="1625222"/>
        </a:xfrm>
        <a:prstGeom prst="rect">
          <a:avLst/>
        </a:prstGeom>
      </xdr:spPr>
    </xdr:pic>
    <xdr:clientData/>
  </xdr:twoCellAnchor>
  <xdr:twoCellAnchor editAs="oneCell">
    <xdr:from>
      <xdr:col>0</xdr:col>
      <xdr:colOff>828674</xdr:colOff>
      <xdr:row>50</xdr:row>
      <xdr:rowOff>76199</xdr:rowOff>
    </xdr:from>
    <xdr:to>
      <xdr:col>0</xdr:col>
      <xdr:colOff>1533524</xdr:colOff>
      <xdr:row>50</xdr:row>
      <xdr:rowOff>1704974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2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8674" y="48406049"/>
          <a:ext cx="704850" cy="1628775"/>
        </a:xfrm>
        <a:prstGeom prst="rect">
          <a:avLst/>
        </a:prstGeom>
      </xdr:spPr>
    </xdr:pic>
    <xdr:clientData/>
  </xdr:twoCellAnchor>
  <xdr:twoCellAnchor editAs="oneCell">
    <xdr:from>
      <xdr:col>0</xdr:col>
      <xdr:colOff>73801</xdr:colOff>
      <xdr:row>50</xdr:row>
      <xdr:rowOff>73801</xdr:rowOff>
    </xdr:from>
    <xdr:to>
      <xdr:col>0</xdr:col>
      <xdr:colOff>828675</xdr:colOff>
      <xdr:row>50</xdr:row>
      <xdr:rowOff>1706307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2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3801" y="48403651"/>
          <a:ext cx="754874" cy="1632506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52</xdr:row>
      <xdr:rowOff>76200</xdr:rowOff>
    </xdr:from>
    <xdr:to>
      <xdr:col>0</xdr:col>
      <xdr:colOff>847725</xdr:colOff>
      <xdr:row>52</xdr:row>
      <xdr:rowOff>1703779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2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5250" y="50558700"/>
          <a:ext cx="752475" cy="1627579"/>
        </a:xfrm>
        <a:prstGeom prst="rect">
          <a:avLst/>
        </a:prstGeom>
      </xdr:spPr>
    </xdr:pic>
    <xdr:clientData/>
  </xdr:twoCellAnchor>
  <xdr:twoCellAnchor editAs="oneCell">
    <xdr:from>
      <xdr:col>0</xdr:col>
      <xdr:colOff>845325</xdr:colOff>
      <xdr:row>52</xdr:row>
      <xdr:rowOff>76200</xdr:rowOff>
    </xdr:from>
    <xdr:to>
      <xdr:col>0</xdr:col>
      <xdr:colOff>1552574</xdr:colOff>
      <xdr:row>52</xdr:row>
      <xdr:rowOff>1704976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2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45325" y="50558700"/>
          <a:ext cx="707249" cy="1628776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60</xdr:row>
      <xdr:rowOff>66675</xdr:rowOff>
    </xdr:from>
    <xdr:to>
      <xdr:col>0</xdr:col>
      <xdr:colOff>808020</xdr:colOff>
      <xdr:row>60</xdr:row>
      <xdr:rowOff>1602862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2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4775" y="59159775"/>
          <a:ext cx="703245" cy="1536187"/>
        </a:xfrm>
        <a:prstGeom prst="rect">
          <a:avLst/>
        </a:prstGeom>
      </xdr:spPr>
    </xdr:pic>
    <xdr:clientData/>
  </xdr:twoCellAnchor>
  <xdr:twoCellAnchor editAs="oneCell">
    <xdr:from>
      <xdr:col>0</xdr:col>
      <xdr:colOff>778651</xdr:colOff>
      <xdr:row>60</xdr:row>
      <xdr:rowOff>64275</xdr:rowOff>
    </xdr:from>
    <xdr:to>
      <xdr:col>0</xdr:col>
      <xdr:colOff>1494123</xdr:colOff>
      <xdr:row>60</xdr:row>
      <xdr:rowOff>1600200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2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78651" y="59157375"/>
          <a:ext cx="715472" cy="1535925"/>
        </a:xfrm>
        <a:prstGeom prst="rect">
          <a:avLst/>
        </a:prstGeom>
      </xdr:spPr>
    </xdr:pic>
    <xdr:clientData/>
  </xdr:twoCellAnchor>
  <xdr:twoCellAnchor editAs="oneCell">
    <xdr:from>
      <xdr:col>0</xdr:col>
      <xdr:colOff>828676</xdr:colOff>
      <xdr:row>62</xdr:row>
      <xdr:rowOff>47625</xdr:rowOff>
    </xdr:from>
    <xdr:to>
      <xdr:col>0</xdr:col>
      <xdr:colOff>1504950</xdr:colOff>
      <xdr:row>62</xdr:row>
      <xdr:rowOff>1628940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2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8676" y="61293375"/>
          <a:ext cx="676274" cy="1581315"/>
        </a:xfrm>
        <a:prstGeom prst="rect">
          <a:avLst/>
        </a:prstGeom>
      </xdr:spPr>
    </xdr:pic>
    <xdr:clientData/>
  </xdr:twoCellAnchor>
  <xdr:twoCellAnchor editAs="oneCell">
    <xdr:from>
      <xdr:col>0</xdr:col>
      <xdr:colOff>111900</xdr:colOff>
      <xdr:row>62</xdr:row>
      <xdr:rowOff>45225</xdr:rowOff>
    </xdr:from>
    <xdr:to>
      <xdr:col>0</xdr:col>
      <xdr:colOff>836827</xdr:colOff>
      <xdr:row>62</xdr:row>
      <xdr:rowOff>1628775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2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11900" y="61290975"/>
          <a:ext cx="724927" cy="1583550"/>
        </a:xfrm>
        <a:prstGeom prst="rect">
          <a:avLst/>
        </a:prstGeom>
      </xdr:spPr>
    </xdr:pic>
    <xdr:clientData/>
  </xdr:twoCellAnchor>
  <xdr:oneCellAnchor>
    <xdr:from>
      <xdr:col>0</xdr:col>
      <xdr:colOff>138906</xdr:colOff>
      <xdr:row>58</xdr:row>
      <xdr:rowOff>89297</xdr:rowOff>
    </xdr:from>
    <xdr:ext cx="694940" cy="1518046"/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2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38906" y="57029747"/>
          <a:ext cx="694940" cy="1518046"/>
        </a:xfrm>
        <a:prstGeom prst="rect">
          <a:avLst/>
        </a:prstGeom>
      </xdr:spPr>
    </xdr:pic>
    <xdr:clientData/>
  </xdr:oneCellAnchor>
  <xdr:oneCellAnchor>
    <xdr:from>
      <xdr:col>0</xdr:col>
      <xdr:colOff>824688</xdr:colOff>
      <xdr:row>58</xdr:row>
      <xdr:rowOff>90469</xdr:rowOff>
    </xdr:from>
    <xdr:ext cx="693358" cy="1516873"/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2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4688" y="57030919"/>
          <a:ext cx="693358" cy="1516873"/>
        </a:xfrm>
        <a:prstGeom prst="rect">
          <a:avLst/>
        </a:prstGeom>
      </xdr:spPr>
    </xdr:pic>
    <xdr:clientData/>
  </xdr:oneCellAnchor>
  <xdr:twoCellAnchor editAs="oneCell">
    <xdr:from>
      <xdr:col>1</xdr:col>
      <xdr:colOff>3346173</xdr:colOff>
      <xdr:row>0</xdr:row>
      <xdr:rowOff>16433</xdr:rowOff>
    </xdr:from>
    <xdr:to>
      <xdr:col>2</xdr:col>
      <xdr:colOff>372716</xdr:colOff>
      <xdr:row>0</xdr:row>
      <xdr:rowOff>1027045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2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019260" y="16433"/>
          <a:ext cx="1109869" cy="1010612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159670</xdr:colOff>
      <xdr:row>0</xdr:row>
      <xdr:rowOff>545686</xdr:rowOff>
    </xdr:from>
    <xdr:to>
      <xdr:col>2</xdr:col>
      <xdr:colOff>91255</xdr:colOff>
      <xdr:row>0</xdr:row>
      <xdr:rowOff>1052627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2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59670" y="545686"/>
          <a:ext cx="2090585" cy="506941"/>
        </a:xfrm>
        <a:prstGeom prst="rect">
          <a:avLst/>
        </a:prstGeom>
      </xdr:spPr>
    </xdr:pic>
    <xdr:clientData/>
  </xdr:twoCellAnchor>
  <xdr:twoCellAnchor editAs="oneCell">
    <xdr:from>
      <xdr:col>8</xdr:col>
      <xdr:colOff>10584</xdr:colOff>
      <xdr:row>0</xdr:row>
      <xdr:rowOff>92672</xdr:rowOff>
    </xdr:from>
    <xdr:to>
      <xdr:col>11</xdr:col>
      <xdr:colOff>969189</xdr:colOff>
      <xdr:row>0</xdr:row>
      <xdr:rowOff>1540223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2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159751" y="92672"/>
          <a:ext cx="2175688" cy="1447551"/>
        </a:xfrm>
        <a:prstGeom prst="rect">
          <a:avLst/>
        </a:prstGeom>
      </xdr:spPr>
    </xdr:pic>
    <xdr:clientData/>
  </xdr:twoCellAnchor>
  <xdr:twoCellAnchor editAs="oneCell">
    <xdr:from>
      <xdr:col>13</xdr:col>
      <xdr:colOff>65482</xdr:colOff>
      <xdr:row>0</xdr:row>
      <xdr:rowOff>66537</xdr:rowOff>
    </xdr:from>
    <xdr:to>
      <xdr:col>13</xdr:col>
      <xdr:colOff>2021969</xdr:colOff>
      <xdr:row>0</xdr:row>
      <xdr:rowOff>1561252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2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92899" y="66537"/>
          <a:ext cx="1956487" cy="1494715"/>
        </a:xfrm>
        <a:prstGeom prst="rect">
          <a:avLst/>
        </a:prstGeom>
      </xdr:spPr>
    </xdr:pic>
    <xdr:clientData/>
  </xdr:twoCellAnchor>
  <xdr:twoCellAnchor editAs="oneCell">
    <xdr:from>
      <xdr:col>11</xdr:col>
      <xdr:colOff>970962</xdr:colOff>
      <xdr:row>0</xdr:row>
      <xdr:rowOff>58024</xdr:rowOff>
    </xdr:from>
    <xdr:to>
      <xdr:col>13</xdr:col>
      <xdr:colOff>71875</xdr:colOff>
      <xdr:row>0</xdr:row>
      <xdr:rowOff>1566487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2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337212" y="58024"/>
          <a:ext cx="1662080" cy="1508463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1615108</xdr:colOff>
      <xdr:row>33</xdr:row>
      <xdr:rowOff>173935</xdr:rowOff>
    </xdr:from>
    <xdr:to>
      <xdr:col>1</xdr:col>
      <xdr:colOff>588066</xdr:colOff>
      <xdr:row>33</xdr:row>
      <xdr:rowOff>886239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2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615108" y="10756210"/>
          <a:ext cx="649358" cy="712304"/>
        </a:xfrm>
        <a:prstGeom prst="rect">
          <a:avLst/>
        </a:prstGeom>
      </xdr:spPr>
    </xdr:pic>
    <xdr:clientData/>
  </xdr:twoCellAnchor>
  <xdr:twoCellAnchor editAs="oneCell">
    <xdr:from>
      <xdr:col>0</xdr:col>
      <xdr:colOff>728011</xdr:colOff>
      <xdr:row>33</xdr:row>
      <xdr:rowOff>174795</xdr:rowOff>
    </xdr:from>
    <xdr:to>
      <xdr:col>0</xdr:col>
      <xdr:colOff>1383196</xdr:colOff>
      <xdr:row>33</xdr:row>
      <xdr:rowOff>875165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2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28011" y="10757070"/>
          <a:ext cx="655185" cy="700370"/>
        </a:xfrm>
        <a:prstGeom prst="rect">
          <a:avLst/>
        </a:prstGeom>
      </xdr:spPr>
    </xdr:pic>
    <xdr:clientData/>
  </xdr:twoCellAnchor>
  <xdr:twoCellAnchor>
    <xdr:from>
      <xdr:col>0</xdr:col>
      <xdr:colOff>24847</xdr:colOff>
      <xdr:row>33</xdr:row>
      <xdr:rowOff>149089</xdr:rowOff>
    </xdr:from>
    <xdr:to>
      <xdr:col>0</xdr:col>
      <xdr:colOff>737152</xdr:colOff>
      <xdr:row>33</xdr:row>
      <xdr:rowOff>422415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2200-000004000000}"/>
            </a:ext>
          </a:extLst>
        </xdr:cNvPr>
        <xdr:cNvSpPr txBox="1"/>
      </xdr:nvSpPr>
      <xdr:spPr bwMode="auto">
        <a:xfrm>
          <a:off x="24847" y="10731364"/>
          <a:ext cx="712305" cy="273326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ru-RU" sz="1000" b="1">
              <a:latin typeface="+mn-lt"/>
              <a:cs typeface="Times New Roman"/>
            </a:rPr>
            <a:t>Винорит:</a:t>
          </a:r>
          <a:endParaRPr/>
        </a:p>
      </xdr:txBody>
    </xdr:sp>
    <xdr:clientData/>
  </xdr:twoCellAnchor>
  <xdr:twoCellAnchor>
    <xdr:from>
      <xdr:col>0</xdr:col>
      <xdr:colOff>472109</xdr:colOff>
      <xdr:row>33</xdr:row>
      <xdr:rowOff>844826</xdr:rowOff>
    </xdr:from>
    <xdr:to>
      <xdr:col>0</xdr:col>
      <xdr:colOff>1598543</xdr:colOff>
      <xdr:row>33</xdr:row>
      <xdr:rowOff>1065144</xdr:rowOff>
    </xdr:to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2200-000005000000}"/>
            </a:ext>
          </a:extLst>
        </xdr:cNvPr>
        <xdr:cNvSpPr txBox="1"/>
      </xdr:nvSpPr>
      <xdr:spPr bwMode="auto">
        <a:xfrm>
          <a:off x="472109" y="11427101"/>
          <a:ext cx="1126434" cy="220318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ru-RU" sz="900" b="1">
              <a:latin typeface="+mn-lt"/>
              <a:cs typeface="Times New Roman"/>
            </a:rPr>
            <a:t>Дуб темный</a:t>
          </a:r>
          <a:endParaRPr/>
        </a:p>
      </xdr:txBody>
    </xdr:sp>
    <xdr:clientData/>
  </xdr:twoCellAnchor>
  <xdr:twoCellAnchor>
    <xdr:from>
      <xdr:col>0</xdr:col>
      <xdr:colOff>1449456</xdr:colOff>
      <xdr:row>33</xdr:row>
      <xdr:rowOff>847311</xdr:rowOff>
    </xdr:from>
    <xdr:to>
      <xdr:col>1</xdr:col>
      <xdr:colOff>737152</xdr:colOff>
      <xdr:row>33</xdr:row>
      <xdr:rowOff>1066387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2200-000006000000}"/>
            </a:ext>
          </a:extLst>
        </xdr:cNvPr>
        <xdr:cNvSpPr txBox="1"/>
      </xdr:nvSpPr>
      <xdr:spPr bwMode="auto">
        <a:xfrm>
          <a:off x="1449456" y="11429586"/>
          <a:ext cx="964096" cy="219076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ru-RU" sz="900" b="1">
              <a:latin typeface="+mn-lt"/>
              <a:cs typeface="Times New Roman"/>
            </a:rPr>
            <a:t>Орех темный</a:t>
          </a:r>
        </a:p>
      </xdr:txBody>
    </xdr:sp>
    <xdr:clientData/>
  </xdr:twoCellAnchor>
  <xdr:twoCellAnchor>
    <xdr:from>
      <xdr:col>0</xdr:col>
      <xdr:colOff>0</xdr:colOff>
      <xdr:row>31</xdr:row>
      <xdr:rowOff>149086</xdr:rowOff>
    </xdr:from>
    <xdr:to>
      <xdr:col>0</xdr:col>
      <xdr:colOff>712305</xdr:colOff>
      <xdr:row>31</xdr:row>
      <xdr:rowOff>422413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2200-000007000000}"/>
            </a:ext>
          </a:extLst>
        </xdr:cNvPr>
        <xdr:cNvSpPr txBox="1"/>
      </xdr:nvSpPr>
      <xdr:spPr bwMode="auto">
        <a:xfrm>
          <a:off x="0" y="7483336"/>
          <a:ext cx="712305" cy="273327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ru-RU" sz="1000" b="1">
              <a:latin typeface="+mn-lt"/>
              <a:cs typeface="Times New Roman"/>
            </a:rPr>
            <a:t>ПВХ:</a:t>
          </a:r>
          <a:endParaRPr/>
        </a:p>
      </xdr:txBody>
    </xdr:sp>
    <xdr:clientData/>
  </xdr:twoCellAnchor>
  <xdr:twoCellAnchor>
    <xdr:from>
      <xdr:col>0</xdr:col>
      <xdr:colOff>472109</xdr:colOff>
      <xdr:row>32</xdr:row>
      <xdr:rowOff>745433</xdr:rowOff>
    </xdr:from>
    <xdr:to>
      <xdr:col>0</xdr:col>
      <xdr:colOff>1598544</xdr:colOff>
      <xdr:row>32</xdr:row>
      <xdr:rowOff>965751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2200-000008000000}"/>
            </a:ext>
          </a:extLst>
        </xdr:cNvPr>
        <xdr:cNvSpPr txBox="1"/>
      </xdr:nvSpPr>
      <xdr:spPr bwMode="auto">
        <a:xfrm>
          <a:off x="472109" y="9108383"/>
          <a:ext cx="1126435" cy="220318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ru-RU" sz="900" b="1">
              <a:latin typeface="+mn-lt"/>
              <a:cs typeface="Times New Roman"/>
            </a:rPr>
            <a:t>Дуб мадейра</a:t>
          </a:r>
          <a:endParaRPr/>
        </a:p>
      </xdr:txBody>
    </xdr:sp>
    <xdr:clientData/>
  </xdr:twoCellAnchor>
  <xdr:twoCellAnchor>
    <xdr:from>
      <xdr:col>0</xdr:col>
      <xdr:colOff>1598545</xdr:colOff>
      <xdr:row>32</xdr:row>
      <xdr:rowOff>764483</xdr:rowOff>
    </xdr:from>
    <xdr:to>
      <xdr:col>1</xdr:col>
      <xdr:colOff>886240</xdr:colOff>
      <xdr:row>32</xdr:row>
      <xdr:rowOff>983559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2200-000009000000}"/>
            </a:ext>
          </a:extLst>
        </xdr:cNvPr>
        <xdr:cNvSpPr txBox="1"/>
      </xdr:nvSpPr>
      <xdr:spPr bwMode="auto">
        <a:xfrm>
          <a:off x="1598545" y="9127433"/>
          <a:ext cx="964095" cy="219076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ru-RU" sz="900" b="1">
              <a:latin typeface="+mn-lt"/>
              <a:cs typeface="Times New Roman"/>
            </a:rPr>
            <a:t>Дуб модена</a:t>
          </a:r>
          <a:endParaRPr/>
        </a:p>
        <a:p>
          <a:pPr algn="ctr">
            <a:defRPr/>
          </a:pPr>
          <a:endParaRPr lang="ru-RU" sz="900" b="1">
            <a:latin typeface="+mn-lt"/>
            <a:cs typeface="Times New Roman"/>
          </a:endParaRPr>
        </a:p>
      </xdr:txBody>
    </xdr:sp>
    <xdr:clientData/>
  </xdr:twoCellAnchor>
  <xdr:twoCellAnchor editAs="oneCell">
    <xdr:from>
      <xdr:col>0</xdr:col>
      <xdr:colOff>692966</xdr:colOff>
      <xdr:row>32</xdr:row>
      <xdr:rowOff>60756</xdr:rowOff>
    </xdr:from>
    <xdr:to>
      <xdr:col>0</xdr:col>
      <xdr:colOff>1383196</xdr:colOff>
      <xdr:row>32</xdr:row>
      <xdr:rowOff>753718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2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92966" y="8423706"/>
          <a:ext cx="690230" cy="692962"/>
        </a:xfrm>
        <a:prstGeom prst="rect">
          <a:avLst/>
        </a:prstGeom>
      </xdr:spPr>
    </xdr:pic>
    <xdr:clientData/>
  </xdr:twoCellAnchor>
  <xdr:twoCellAnchor editAs="oneCell">
    <xdr:from>
      <xdr:col>1</xdr:col>
      <xdr:colOff>57979</xdr:colOff>
      <xdr:row>32</xdr:row>
      <xdr:rowOff>82826</xdr:rowOff>
    </xdr:from>
    <xdr:to>
      <xdr:col>1</xdr:col>
      <xdr:colOff>741298</xdr:colOff>
      <xdr:row>32</xdr:row>
      <xdr:rowOff>778564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2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734379" y="8445776"/>
          <a:ext cx="683319" cy="695738"/>
        </a:xfrm>
        <a:prstGeom prst="rect">
          <a:avLst/>
        </a:prstGeom>
      </xdr:spPr>
    </xdr:pic>
    <xdr:clientData/>
  </xdr:twoCellAnchor>
  <xdr:twoCellAnchor>
    <xdr:from>
      <xdr:col>1</xdr:col>
      <xdr:colOff>743779</xdr:colOff>
      <xdr:row>32</xdr:row>
      <xdr:rowOff>762000</xdr:rowOff>
    </xdr:from>
    <xdr:to>
      <xdr:col>1</xdr:col>
      <xdr:colOff>1878496</xdr:colOff>
      <xdr:row>32</xdr:row>
      <xdr:rowOff>982319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00000000-0008-0000-2200-00000C000000}"/>
            </a:ext>
          </a:extLst>
        </xdr:cNvPr>
        <xdr:cNvSpPr txBox="1"/>
      </xdr:nvSpPr>
      <xdr:spPr bwMode="auto">
        <a:xfrm>
          <a:off x="2420179" y="9124950"/>
          <a:ext cx="1134717" cy="220319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ru-RU" sz="900" b="1">
              <a:latin typeface="+mn-lt"/>
              <a:cs typeface="Times New Roman"/>
            </a:rPr>
            <a:t>Дуб йорк серый</a:t>
          </a:r>
          <a:endParaRPr/>
        </a:p>
      </xdr:txBody>
    </xdr:sp>
    <xdr:clientData/>
  </xdr:twoCellAnchor>
  <xdr:twoCellAnchor>
    <xdr:from>
      <xdr:col>1</xdr:col>
      <xdr:colOff>1663976</xdr:colOff>
      <xdr:row>32</xdr:row>
      <xdr:rowOff>754961</xdr:rowOff>
    </xdr:from>
    <xdr:to>
      <xdr:col>1</xdr:col>
      <xdr:colOff>2741545</xdr:colOff>
      <xdr:row>32</xdr:row>
      <xdr:rowOff>974037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00000000-0008-0000-2200-00000D000000}"/>
            </a:ext>
          </a:extLst>
        </xdr:cNvPr>
        <xdr:cNvSpPr txBox="1"/>
      </xdr:nvSpPr>
      <xdr:spPr bwMode="auto">
        <a:xfrm>
          <a:off x="3340376" y="9117911"/>
          <a:ext cx="1077569" cy="219076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ru-RU" sz="900" b="1">
              <a:latin typeface="+mn-lt"/>
              <a:cs typeface="Times New Roman"/>
            </a:rPr>
            <a:t>Верона графит</a:t>
          </a:r>
          <a:endParaRPr/>
        </a:p>
        <a:p>
          <a:pPr algn="ctr">
            <a:defRPr/>
          </a:pPr>
          <a:endParaRPr lang="ru-RU" sz="900" b="1">
            <a:latin typeface="+mn-lt"/>
            <a:cs typeface="Times New Roman"/>
          </a:endParaRPr>
        </a:p>
      </xdr:txBody>
    </xdr:sp>
    <xdr:clientData/>
  </xdr:twoCellAnchor>
  <xdr:twoCellAnchor editAs="oneCell">
    <xdr:from>
      <xdr:col>1</xdr:col>
      <xdr:colOff>966166</xdr:colOff>
      <xdr:row>32</xdr:row>
      <xdr:rowOff>74048</xdr:rowOff>
    </xdr:from>
    <xdr:to>
      <xdr:col>1</xdr:col>
      <xdr:colOff>1620493</xdr:colOff>
      <xdr:row>32</xdr:row>
      <xdr:rowOff>766763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2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642566" y="8436998"/>
          <a:ext cx="654327" cy="692715"/>
        </a:xfrm>
        <a:prstGeom prst="rect">
          <a:avLst/>
        </a:prstGeom>
      </xdr:spPr>
    </xdr:pic>
    <xdr:clientData/>
  </xdr:twoCellAnchor>
  <xdr:twoCellAnchor editAs="oneCell">
    <xdr:from>
      <xdr:col>1</xdr:col>
      <xdr:colOff>1870052</xdr:colOff>
      <xdr:row>32</xdr:row>
      <xdr:rowOff>67249</xdr:rowOff>
    </xdr:from>
    <xdr:to>
      <xdr:col>1</xdr:col>
      <xdr:colOff>2550216</xdr:colOff>
      <xdr:row>32</xdr:row>
      <xdr:rowOff>770284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2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546452" y="8430199"/>
          <a:ext cx="680164" cy="703035"/>
        </a:xfrm>
        <a:prstGeom prst="rect">
          <a:avLst/>
        </a:prstGeom>
      </xdr:spPr>
    </xdr:pic>
    <xdr:clientData/>
  </xdr:twoCellAnchor>
  <xdr:twoCellAnchor>
    <xdr:from>
      <xdr:col>1</xdr:col>
      <xdr:colOff>2541036</xdr:colOff>
      <xdr:row>32</xdr:row>
      <xdr:rowOff>728817</xdr:rowOff>
    </xdr:from>
    <xdr:to>
      <xdr:col>1</xdr:col>
      <xdr:colOff>3589993</xdr:colOff>
      <xdr:row>32</xdr:row>
      <xdr:rowOff>939248</xdr:rowOff>
    </xdr:to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00000000-0008-0000-2200-000010000000}"/>
            </a:ext>
          </a:extLst>
        </xdr:cNvPr>
        <xdr:cNvSpPr txBox="1"/>
      </xdr:nvSpPr>
      <xdr:spPr bwMode="auto">
        <a:xfrm>
          <a:off x="4217436" y="9091767"/>
          <a:ext cx="1048957" cy="210431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ru-RU" sz="900" b="1">
              <a:latin typeface="+mn-lt"/>
              <a:cs typeface="Times New Roman"/>
            </a:rPr>
            <a:t>Верона бьянко</a:t>
          </a:r>
          <a:endParaRPr/>
        </a:p>
      </xdr:txBody>
    </xdr:sp>
    <xdr:clientData/>
  </xdr:twoCellAnchor>
  <xdr:twoCellAnchor>
    <xdr:from>
      <xdr:col>1</xdr:col>
      <xdr:colOff>3465858</xdr:colOff>
      <xdr:row>32</xdr:row>
      <xdr:rowOff>724262</xdr:rowOff>
    </xdr:from>
    <xdr:to>
      <xdr:col>2</xdr:col>
      <xdr:colOff>320624</xdr:colOff>
      <xdr:row>32</xdr:row>
      <xdr:rowOff>971895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00000000-0008-0000-2200-000011000000}"/>
            </a:ext>
          </a:extLst>
        </xdr:cNvPr>
        <xdr:cNvSpPr txBox="1"/>
      </xdr:nvSpPr>
      <xdr:spPr bwMode="auto">
        <a:xfrm>
          <a:off x="5142258" y="9087212"/>
          <a:ext cx="940991" cy="247633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ru-RU" sz="900" b="1">
              <a:latin typeface="+mn-lt"/>
              <a:cs typeface="Times New Roman"/>
            </a:rPr>
            <a:t>Бетон графит</a:t>
          </a:r>
          <a:endParaRPr/>
        </a:p>
        <a:p>
          <a:pPr algn="ctr">
            <a:defRPr/>
          </a:pPr>
          <a:endParaRPr lang="ru-RU" sz="900" b="1">
            <a:latin typeface="+mn-lt"/>
            <a:cs typeface="Times New Roman"/>
          </a:endParaRPr>
        </a:p>
      </xdr:txBody>
    </xdr:sp>
    <xdr:clientData/>
  </xdr:twoCellAnchor>
  <xdr:twoCellAnchor editAs="oneCell">
    <xdr:from>
      <xdr:col>1</xdr:col>
      <xdr:colOff>2709136</xdr:colOff>
      <xdr:row>32</xdr:row>
      <xdr:rowOff>57979</xdr:rowOff>
    </xdr:from>
    <xdr:to>
      <xdr:col>1</xdr:col>
      <xdr:colOff>3396700</xdr:colOff>
      <xdr:row>32</xdr:row>
      <xdr:rowOff>762000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2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385536" y="8420929"/>
          <a:ext cx="687564" cy="704021"/>
        </a:xfrm>
        <a:prstGeom prst="rect">
          <a:avLst/>
        </a:prstGeom>
      </xdr:spPr>
    </xdr:pic>
    <xdr:clientData/>
  </xdr:twoCellAnchor>
  <xdr:twoCellAnchor editAs="oneCell">
    <xdr:from>
      <xdr:col>1</xdr:col>
      <xdr:colOff>3569309</xdr:colOff>
      <xdr:row>32</xdr:row>
      <xdr:rowOff>51336</xdr:rowOff>
    </xdr:from>
    <xdr:to>
      <xdr:col>2</xdr:col>
      <xdr:colOff>180613</xdr:colOff>
      <xdr:row>32</xdr:row>
      <xdr:rowOff>755357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2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45709" y="8414286"/>
          <a:ext cx="697529" cy="704021"/>
        </a:xfrm>
        <a:prstGeom prst="rect">
          <a:avLst/>
        </a:prstGeom>
      </xdr:spPr>
    </xdr:pic>
    <xdr:clientData/>
  </xdr:twoCellAnchor>
  <xdr:twoCellAnchor>
    <xdr:from>
      <xdr:col>2</xdr:col>
      <xdr:colOff>204995</xdr:colOff>
      <xdr:row>32</xdr:row>
      <xdr:rowOff>732942</xdr:rowOff>
    </xdr:from>
    <xdr:to>
      <xdr:col>3</xdr:col>
      <xdr:colOff>546652</xdr:colOff>
      <xdr:row>32</xdr:row>
      <xdr:rowOff>972291</xdr:rowOff>
    </xdr:to>
    <xdr:sp macro="" textlink="">
      <xdr:nvSpPr>
        <xdr:cNvPr id="20" name="TextBox 19">
          <a:extLst>
            <a:ext uri="{FF2B5EF4-FFF2-40B4-BE49-F238E27FC236}">
              <a16:creationId xmlns:a16="http://schemas.microsoft.com/office/drawing/2014/main" id="{00000000-0008-0000-2200-000014000000}"/>
            </a:ext>
          </a:extLst>
        </xdr:cNvPr>
        <xdr:cNvSpPr txBox="1"/>
      </xdr:nvSpPr>
      <xdr:spPr bwMode="auto">
        <a:xfrm>
          <a:off x="5967620" y="9095892"/>
          <a:ext cx="1017932" cy="239349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ru-RU" sz="900" b="1">
              <a:latin typeface="+mn-lt"/>
              <a:cs typeface="Times New Roman"/>
            </a:rPr>
            <a:t>Бетон снежный</a:t>
          </a:r>
          <a:endParaRPr/>
        </a:p>
        <a:p>
          <a:pPr algn="ctr">
            <a:defRPr/>
          </a:pPr>
          <a:endParaRPr lang="ru-RU" sz="900" b="1">
            <a:latin typeface="+mn-lt"/>
            <a:cs typeface="Times New Roman"/>
          </a:endParaRPr>
        </a:p>
      </xdr:txBody>
    </xdr:sp>
    <xdr:clientData/>
  </xdr:twoCellAnchor>
  <xdr:twoCellAnchor>
    <xdr:from>
      <xdr:col>2</xdr:col>
      <xdr:colOff>364434</xdr:colOff>
      <xdr:row>31</xdr:row>
      <xdr:rowOff>781791</xdr:rowOff>
    </xdr:from>
    <xdr:to>
      <xdr:col>3</xdr:col>
      <xdr:colOff>347870</xdr:colOff>
      <xdr:row>31</xdr:row>
      <xdr:rowOff>1023626</xdr:rowOff>
    </xdr:to>
    <xdr:sp macro="" textlink="">
      <xdr:nvSpPr>
        <xdr:cNvPr id="21" name="TextBox 20">
          <a:extLst>
            <a:ext uri="{FF2B5EF4-FFF2-40B4-BE49-F238E27FC236}">
              <a16:creationId xmlns:a16="http://schemas.microsoft.com/office/drawing/2014/main" id="{00000000-0008-0000-2200-000015000000}"/>
            </a:ext>
          </a:extLst>
        </xdr:cNvPr>
        <xdr:cNvSpPr txBox="1"/>
      </xdr:nvSpPr>
      <xdr:spPr bwMode="auto">
        <a:xfrm>
          <a:off x="6127059" y="8116041"/>
          <a:ext cx="659711" cy="241835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en-US" sz="900" b="1">
              <a:latin typeface="+mn-lt"/>
              <a:cs typeface="Times New Roman"/>
            </a:rPr>
            <a:t>ZB </a:t>
          </a:r>
          <a:r>
            <a:rPr lang="ru-RU" sz="900" b="1">
              <a:latin typeface="+mn-lt"/>
              <a:cs typeface="Times New Roman"/>
            </a:rPr>
            <a:t>белый</a:t>
          </a:r>
          <a:endParaRPr/>
        </a:p>
      </xdr:txBody>
    </xdr:sp>
    <xdr:clientData/>
  </xdr:twoCellAnchor>
  <xdr:twoCellAnchor editAs="oneCell">
    <xdr:from>
      <xdr:col>2</xdr:col>
      <xdr:colOff>357411</xdr:colOff>
      <xdr:row>32</xdr:row>
      <xdr:rowOff>67899</xdr:rowOff>
    </xdr:from>
    <xdr:to>
      <xdr:col>3</xdr:col>
      <xdr:colOff>369612</xdr:colOff>
      <xdr:row>32</xdr:row>
      <xdr:rowOff>771922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2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120036" y="8430849"/>
          <a:ext cx="688476" cy="704023"/>
        </a:xfrm>
        <a:prstGeom prst="rect">
          <a:avLst/>
        </a:prstGeom>
      </xdr:spPr>
    </xdr:pic>
    <xdr:clientData/>
  </xdr:twoCellAnchor>
  <xdr:twoCellAnchor editAs="oneCell">
    <xdr:from>
      <xdr:col>2</xdr:col>
      <xdr:colOff>331305</xdr:colOff>
      <xdr:row>31</xdr:row>
      <xdr:rowOff>86540</xdr:rowOff>
    </xdr:from>
    <xdr:to>
      <xdr:col>3</xdr:col>
      <xdr:colOff>356153</xdr:colOff>
      <xdr:row>31</xdr:row>
      <xdr:rowOff>787252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2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 rot="5400000">
          <a:off x="6094136" y="7420584"/>
          <a:ext cx="700712" cy="70112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34</xdr:row>
      <xdr:rowOff>57978</xdr:rowOff>
    </xdr:from>
    <xdr:to>
      <xdr:col>0</xdr:col>
      <xdr:colOff>745434</xdr:colOff>
      <xdr:row>34</xdr:row>
      <xdr:rowOff>331304</xdr:rowOff>
    </xdr:to>
    <xdr:sp macro="" textlink="">
      <xdr:nvSpPr>
        <xdr:cNvPr id="24" name="TextBox 23">
          <a:extLst>
            <a:ext uri="{FF2B5EF4-FFF2-40B4-BE49-F238E27FC236}">
              <a16:creationId xmlns:a16="http://schemas.microsoft.com/office/drawing/2014/main" id="{00000000-0008-0000-2200-000018000000}"/>
            </a:ext>
          </a:extLst>
        </xdr:cNvPr>
        <xdr:cNvSpPr txBox="1"/>
      </xdr:nvSpPr>
      <xdr:spPr bwMode="auto">
        <a:xfrm>
          <a:off x="0" y="11821353"/>
          <a:ext cx="745434" cy="273326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ru-RU" sz="1000" b="1">
              <a:latin typeface="+mn-lt"/>
              <a:cs typeface="Times New Roman"/>
            </a:rPr>
            <a:t>Экошпон:</a:t>
          </a:r>
          <a:endParaRPr/>
        </a:p>
      </xdr:txBody>
    </xdr:sp>
    <xdr:clientData/>
  </xdr:twoCellAnchor>
  <xdr:twoCellAnchor>
    <xdr:from>
      <xdr:col>0</xdr:col>
      <xdr:colOff>505239</xdr:colOff>
      <xdr:row>34</xdr:row>
      <xdr:rowOff>728869</xdr:rowOff>
    </xdr:from>
    <xdr:to>
      <xdr:col>0</xdr:col>
      <xdr:colOff>1631673</xdr:colOff>
      <xdr:row>34</xdr:row>
      <xdr:rowOff>949188</xdr:rowOff>
    </xdr:to>
    <xdr:sp macro="" textlink="">
      <xdr:nvSpPr>
        <xdr:cNvPr id="25" name="TextBox 24">
          <a:extLst>
            <a:ext uri="{FF2B5EF4-FFF2-40B4-BE49-F238E27FC236}">
              <a16:creationId xmlns:a16="http://schemas.microsoft.com/office/drawing/2014/main" id="{00000000-0008-0000-2200-000019000000}"/>
            </a:ext>
          </a:extLst>
        </xdr:cNvPr>
        <xdr:cNvSpPr txBox="1"/>
      </xdr:nvSpPr>
      <xdr:spPr bwMode="auto">
        <a:xfrm>
          <a:off x="505239" y="12492244"/>
          <a:ext cx="1126434" cy="220319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en-US" sz="900" b="1">
              <a:latin typeface="+mn-lt"/>
              <a:cs typeface="Times New Roman"/>
            </a:rPr>
            <a:t>Artic oak</a:t>
          </a:r>
          <a:endParaRPr lang="ru-RU" sz="900" b="1">
            <a:latin typeface="+mn-lt"/>
            <a:cs typeface="Times New Roman"/>
          </a:endParaRPr>
        </a:p>
      </xdr:txBody>
    </xdr:sp>
    <xdr:clientData/>
  </xdr:twoCellAnchor>
  <xdr:twoCellAnchor>
    <xdr:from>
      <xdr:col>0</xdr:col>
      <xdr:colOff>1499152</xdr:colOff>
      <xdr:row>34</xdr:row>
      <xdr:rowOff>731354</xdr:rowOff>
    </xdr:from>
    <xdr:to>
      <xdr:col>1</xdr:col>
      <xdr:colOff>786847</xdr:colOff>
      <xdr:row>34</xdr:row>
      <xdr:rowOff>950431</xdr:rowOff>
    </xdr:to>
    <xdr:sp macro="" textlink="">
      <xdr:nvSpPr>
        <xdr:cNvPr id="26" name="TextBox 25">
          <a:extLst>
            <a:ext uri="{FF2B5EF4-FFF2-40B4-BE49-F238E27FC236}">
              <a16:creationId xmlns:a16="http://schemas.microsoft.com/office/drawing/2014/main" id="{00000000-0008-0000-2200-00001A000000}"/>
            </a:ext>
          </a:extLst>
        </xdr:cNvPr>
        <xdr:cNvSpPr txBox="1"/>
      </xdr:nvSpPr>
      <xdr:spPr bwMode="auto">
        <a:xfrm>
          <a:off x="1499152" y="12494729"/>
          <a:ext cx="964095" cy="219077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en-US" sz="900" b="1">
              <a:latin typeface="+mn-lt"/>
              <a:cs typeface="Times New Roman"/>
            </a:rPr>
            <a:t>Stone oak</a:t>
          </a:r>
          <a:endParaRPr lang="ru-RU" sz="900" b="1">
            <a:latin typeface="+mn-lt"/>
            <a:cs typeface="Times New Roman"/>
          </a:endParaRPr>
        </a:p>
        <a:p>
          <a:pPr algn="ctr">
            <a:defRPr/>
          </a:pPr>
          <a:endParaRPr lang="ru-RU" sz="900" b="1">
            <a:latin typeface="+mn-lt"/>
            <a:cs typeface="Times New Roman"/>
          </a:endParaRPr>
        </a:p>
      </xdr:txBody>
    </xdr:sp>
    <xdr:clientData/>
  </xdr:twoCellAnchor>
  <xdr:twoCellAnchor>
    <xdr:from>
      <xdr:col>1</xdr:col>
      <xdr:colOff>670890</xdr:colOff>
      <xdr:row>34</xdr:row>
      <xdr:rowOff>728872</xdr:rowOff>
    </xdr:from>
    <xdr:to>
      <xdr:col>1</xdr:col>
      <xdr:colOff>1805607</xdr:colOff>
      <xdr:row>34</xdr:row>
      <xdr:rowOff>949189</xdr:rowOff>
    </xdr:to>
    <xdr:sp macro="" textlink="">
      <xdr:nvSpPr>
        <xdr:cNvPr id="27" name="TextBox 26">
          <a:extLst>
            <a:ext uri="{FF2B5EF4-FFF2-40B4-BE49-F238E27FC236}">
              <a16:creationId xmlns:a16="http://schemas.microsoft.com/office/drawing/2014/main" id="{00000000-0008-0000-2200-00001B000000}"/>
            </a:ext>
          </a:extLst>
        </xdr:cNvPr>
        <xdr:cNvSpPr txBox="1"/>
      </xdr:nvSpPr>
      <xdr:spPr bwMode="auto">
        <a:xfrm>
          <a:off x="2347290" y="12492247"/>
          <a:ext cx="1134717" cy="220317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en-US" sz="900" b="1">
              <a:latin typeface="+mn-lt"/>
              <a:cs typeface="Times New Roman"/>
            </a:rPr>
            <a:t>Scansom oak</a:t>
          </a:r>
          <a:endParaRPr lang="ru-RU" sz="900" b="1">
            <a:latin typeface="+mn-lt"/>
            <a:cs typeface="Times New Roman"/>
          </a:endParaRPr>
        </a:p>
      </xdr:txBody>
    </xdr:sp>
    <xdr:clientData/>
  </xdr:twoCellAnchor>
  <xdr:twoCellAnchor>
    <xdr:from>
      <xdr:col>1</xdr:col>
      <xdr:colOff>1615107</xdr:colOff>
      <xdr:row>34</xdr:row>
      <xdr:rowOff>731357</xdr:rowOff>
    </xdr:from>
    <xdr:to>
      <xdr:col>1</xdr:col>
      <xdr:colOff>2799520</xdr:colOff>
      <xdr:row>34</xdr:row>
      <xdr:rowOff>950433</xdr:rowOff>
    </xdr:to>
    <xdr:sp macro="" textlink="">
      <xdr:nvSpPr>
        <xdr:cNvPr id="28" name="TextBox 27">
          <a:extLst>
            <a:ext uri="{FF2B5EF4-FFF2-40B4-BE49-F238E27FC236}">
              <a16:creationId xmlns:a16="http://schemas.microsoft.com/office/drawing/2014/main" id="{00000000-0008-0000-2200-00001C000000}"/>
            </a:ext>
          </a:extLst>
        </xdr:cNvPr>
        <xdr:cNvSpPr txBox="1"/>
      </xdr:nvSpPr>
      <xdr:spPr bwMode="auto">
        <a:xfrm>
          <a:off x="3291507" y="12494732"/>
          <a:ext cx="1184413" cy="219076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en-US" sz="900" b="1">
              <a:latin typeface="+mn-lt"/>
              <a:cs typeface="Times New Roman"/>
            </a:rPr>
            <a:t>Milky white</a:t>
          </a:r>
          <a:endParaRPr lang="ru-RU" sz="900" b="1">
            <a:latin typeface="+mn-lt"/>
            <a:cs typeface="Times New Roman"/>
          </a:endParaRPr>
        </a:p>
        <a:p>
          <a:pPr algn="ctr">
            <a:defRPr/>
          </a:pPr>
          <a:endParaRPr lang="ru-RU" sz="900" b="1">
            <a:latin typeface="+mn-lt"/>
            <a:cs typeface="Times New Roman"/>
          </a:endParaRPr>
        </a:p>
      </xdr:txBody>
    </xdr:sp>
    <xdr:clientData/>
  </xdr:twoCellAnchor>
  <xdr:twoCellAnchor>
    <xdr:from>
      <xdr:col>1</xdr:col>
      <xdr:colOff>2600738</xdr:colOff>
      <xdr:row>34</xdr:row>
      <xdr:rowOff>728871</xdr:rowOff>
    </xdr:from>
    <xdr:to>
      <xdr:col>1</xdr:col>
      <xdr:colOff>3636066</xdr:colOff>
      <xdr:row>34</xdr:row>
      <xdr:rowOff>949189</xdr:rowOff>
    </xdr:to>
    <xdr:sp macro="" textlink="">
      <xdr:nvSpPr>
        <xdr:cNvPr id="29" name="TextBox 28">
          <a:extLst>
            <a:ext uri="{FF2B5EF4-FFF2-40B4-BE49-F238E27FC236}">
              <a16:creationId xmlns:a16="http://schemas.microsoft.com/office/drawing/2014/main" id="{00000000-0008-0000-2200-00001D000000}"/>
            </a:ext>
          </a:extLst>
        </xdr:cNvPr>
        <xdr:cNvSpPr txBox="1"/>
      </xdr:nvSpPr>
      <xdr:spPr bwMode="auto">
        <a:xfrm>
          <a:off x="4277138" y="12492246"/>
          <a:ext cx="1035328" cy="220318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en-US" sz="900" b="1">
              <a:latin typeface="+mn-lt"/>
              <a:cs typeface="Times New Roman"/>
            </a:rPr>
            <a:t>Bianco P</a:t>
          </a:r>
          <a:endParaRPr lang="ru-RU" sz="900" b="1">
            <a:latin typeface="+mn-lt"/>
            <a:cs typeface="Times New Roman"/>
          </a:endParaRPr>
        </a:p>
      </xdr:txBody>
    </xdr:sp>
    <xdr:clientData/>
  </xdr:twoCellAnchor>
  <xdr:twoCellAnchor editAs="oneCell">
    <xdr:from>
      <xdr:col>0</xdr:col>
      <xdr:colOff>728869</xdr:colOff>
      <xdr:row>34</xdr:row>
      <xdr:rowOff>66260</xdr:rowOff>
    </xdr:from>
    <xdr:to>
      <xdr:col>0</xdr:col>
      <xdr:colOff>1416327</xdr:colOff>
      <xdr:row>34</xdr:row>
      <xdr:rowOff>770282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2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28869" y="11829635"/>
          <a:ext cx="687458" cy="704022"/>
        </a:xfrm>
        <a:prstGeom prst="rect">
          <a:avLst/>
        </a:prstGeom>
      </xdr:spPr>
    </xdr:pic>
    <xdr:clientData/>
  </xdr:twoCellAnchor>
  <xdr:twoCellAnchor editAs="oneCell">
    <xdr:from>
      <xdr:col>1</xdr:col>
      <xdr:colOff>2749826</xdr:colOff>
      <xdr:row>34</xdr:row>
      <xdr:rowOff>66260</xdr:rowOff>
    </xdr:from>
    <xdr:to>
      <xdr:col>1</xdr:col>
      <xdr:colOff>3453849</xdr:colOff>
      <xdr:row>34</xdr:row>
      <xdr:rowOff>762000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2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426226" y="11829635"/>
          <a:ext cx="704023" cy="695740"/>
        </a:xfrm>
        <a:prstGeom prst="rect">
          <a:avLst/>
        </a:prstGeom>
      </xdr:spPr>
    </xdr:pic>
    <xdr:clientData/>
  </xdr:twoCellAnchor>
  <xdr:twoCellAnchor editAs="oneCell">
    <xdr:from>
      <xdr:col>1</xdr:col>
      <xdr:colOff>1813893</xdr:colOff>
      <xdr:row>34</xdr:row>
      <xdr:rowOff>73332</xdr:rowOff>
    </xdr:from>
    <xdr:to>
      <xdr:col>1</xdr:col>
      <xdr:colOff>2501348</xdr:colOff>
      <xdr:row>34</xdr:row>
      <xdr:rowOff>762000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2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490293" y="11836707"/>
          <a:ext cx="687455" cy="688668"/>
        </a:xfrm>
        <a:prstGeom prst="rect">
          <a:avLst/>
        </a:prstGeom>
      </xdr:spPr>
    </xdr:pic>
    <xdr:clientData/>
  </xdr:twoCellAnchor>
  <xdr:twoCellAnchor editAs="oneCell">
    <xdr:from>
      <xdr:col>1</xdr:col>
      <xdr:colOff>877958</xdr:colOff>
      <xdr:row>34</xdr:row>
      <xdr:rowOff>76614</xdr:rowOff>
    </xdr:from>
    <xdr:to>
      <xdr:col>1</xdr:col>
      <xdr:colOff>1573695</xdr:colOff>
      <xdr:row>34</xdr:row>
      <xdr:rowOff>762000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2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554358" y="11839989"/>
          <a:ext cx="695737" cy="685386"/>
        </a:xfrm>
        <a:prstGeom prst="rect">
          <a:avLst/>
        </a:prstGeom>
      </xdr:spPr>
    </xdr:pic>
    <xdr:clientData/>
  </xdr:twoCellAnchor>
  <xdr:twoCellAnchor editAs="oneCell">
    <xdr:from>
      <xdr:col>0</xdr:col>
      <xdr:colOff>1615110</xdr:colOff>
      <xdr:row>34</xdr:row>
      <xdr:rowOff>66260</xdr:rowOff>
    </xdr:from>
    <xdr:to>
      <xdr:col>1</xdr:col>
      <xdr:colOff>646044</xdr:colOff>
      <xdr:row>34</xdr:row>
      <xdr:rowOff>762000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2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615110" y="11829635"/>
          <a:ext cx="707334" cy="695740"/>
        </a:xfrm>
        <a:prstGeom prst="rect">
          <a:avLst/>
        </a:prstGeom>
      </xdr:spPr>
    </xdr:pic>
    <xdr:clientData/>
  </xdr:twoCellAnchor>
  <xdr:twoCellAnchor>
    <xdr:from>
      <xdr:col>0</xdr:col>
      <xdr:colOff>463826</xdr:colOff>
      <xdr:row>34</xdr:row>
      <xdr:rowOff>1697935</xdr:rowOff>
    </xdr:from>
    <xdr:to>
      <xdr:col>0</xdr:col>
      <xdr:colOff>1598543</xdr:colOff>
      <xdr:row>34</xdr:row>
      <xdr:rowOff>1918253</xdr:rowOff>
    </xdr:to>
    <xdr:sp macro="" textlink="">
      <xdr:nvSpPr>
        <xdr:cNvPr id="35" name="TextBox 34">
          <a:extLst>
            <a:ext uri="{FF2B5EF4-FFF2-40B4-BE49-F238E27FC236}">
              <a16:creationId xmlns:a16="http://schemas.microsoft.com/office/drawing/2014/main" id="{00000000-0008-0000-2200-000023000000}"/>
            </a:ext>
          </a:extLst>
        </xdr:cNvPr>
        <xdr:cNvSpPr txBox="1"/>
      </xdr:nvSpPr>
      <xdr:spPr bwMode="auto">
        <a:xfrm>
          <a:off x="463826" y="13461310"/>
          <a:ext cx="1134717" cy="220318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ru-RU" sz="900" b="1">
              <a:latin typeface="+mn-lt"/>
              <a:cs typeface="Times New Roman"/>
            </a:rPr>
            <a:t>Айс</a:t>
          </a:r>
          <a:endParaRPr/>
        </a:p>
      </xdr:txBody>
    </xdr:sp>
    <xdr:clientData/>
  </xdr:twoCellAnchor>
  <xdr:twoCellAnchor>
    <xdr:from>
      <xdr:col>0</xdr:col>
      <xdr:colOff>1408042</xdr:colOff>
      <xdr:row>34</xdr:row>
      <xdr:rowOff>1700420</xdr:rowOff>
    </xdr:from>
    <xdr:to>
      <xdr:col>1</xdr:col>
      <xdr:colOff>919369</xdr:colOff>
      <xdr:row>34</xdr:row>
      <xdr:rowOff>1919496</xdr:rowOff>
    </xdr:to>
    <xdr:sp macro="" textlink="">
      <xdr:nvSpPr>
        <xdr:cNvPr id="36" name="TextBox 35">
          <a:extLst>
            <a:ext uri="{FF2B5EF4-FFF2-40B4-BE49-F238E27FC236}">
              <a16:creationId xmlns:a16="http://schemas.microsoft.com/office/drawing/2014/main" id="{00000000-0008-0000-2200-000024000000}"/>
            </a:ext>
          </a:extLst>
        </xdr:cNvPr>
        <xdr:cNvSpPr txBox="1"/>
      </xdr:nvSpPr>
      <xdr:spPr bwMode="auto">
        <a:xfrm>
          <a:off x="1408042" y="13463795"/>
          <a:ext cx="1187727" cy="219076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ru-RU" sz="900" b="1">
              <a:latin typeface="+mn-lt"/>
              <a:cs typeface="Times New Roman"/>
            </a:rPr>
            <a:t>Бьянко</a:t>
          </a:r>
          <a:endParaRPr/>
        </a:p>
        <a:p>
          <a:pPr algn="ctr">
            <a:defRPr/>
          </a:pPr>
          <a:endParaRPr lang="ru-RU" sz="900" b="1">
            <a:latin typeface="+mn-lt"/>
            <a:cs typeface="Times New Roman"/>
          </a:endParaRPr>
        </a:p>
      </xdr:txBody>
    </xdr:sp>
    <xdr:clientData/>
  </xdr:twoCellAnchor>
  <xdr:twoCellAnchor>
    <xdr:from>
      <xdr:col>1</xdr:col>
      <xdr:colOff>737153</xdr:colOff>
      <xdr:row>34</xdr:row>
      <xdr:rowOff>1708704</xdr:rowOff>
    </xdr:from>
    <xdr:to>
      <xdr:col>1</xdr:col>
      <xdr:colOff>1739347</xdr:colOff>
      <xdr:row>34</xdr:row>
      <xdr:rowOff>1927780</xdr:rowOff>
    </xdr:to>
    <xdr:sp macro="" textlink="">
      <xdr:nvSpPr>
        <xdr:cNvPr id="37" name="TextBox 36">
          <a:extLst>
            <a:ext uri="{FF2B5EF4-FFF2-40B4-BE49-F238E27FC236}">
              <a16:creationId xmlns:a16="http://schemas.microsoft.com/office/drawing/2014/main" id="{00000000-0008-0000-2200-000025000000}"/>
            </a:ext>
          </a:extLst>
        </xdr:cNvPr>
        <xdr:cNvSpPr txBox="1"/>
      </xdr:nvSpPr>
      <xdr:spPr bwMode="auto">
        <a:xfrm>
          <a:off x="2413553" y="13472079"/>
          <a:ext cx="1002194" cy="219076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ru-RU" sz="900" b="1">
              <a:latin typeface="+mn-lt"/>
              <a:cs typeface="Times New Roman"/>
            </a:rPr>
            <a:t>Капучино</a:t>
          </a:r>
          <a:endParaRPr/>
        </a:p>
        <a:p>
          <a:pPr algn="ctr">
            <a:defRPr/>
          </a:pPr>
          <a:endParaRPr lang="ru-RU" sz="900" b="1">
            <a:latin typeface="+mn-lt"/>
            <a:cs typeface="Times New Roman"/>
          </a:endParaRPr>
        </a:p>
      </xdr:txBody>
    </xdr:sp>
    <xdr:clientData/>
  </xdr:twoCellAnchor>
  <xdr:twoCellAnchor>
    <xdr:from>
      <xdr:col>1</xdr:col>
      <xdr:colOff>1722784</xdr:colOff>
      <xdr:row>34</xdr:row>
      <xdr:rowOff>1706218</xdr:rowOff>
    </xdr:from>
    <xdr:to>
      <xdr:col>1</xdr:col>
      <xdr:colOff>2575892</xdr:colOff>
      <xdr:row>34</xdr:row>
      <xdr:rowOff>1926536</xdr:rowOff>
    </xdr:to>
    <xdr:sp macro="" textlink="">
      <xdr:nvSpPr>
        <xdr:cNvPr id="38" name="TextBox 37">
          <a:extLst>
            <a:ext uri="{FF2B5EF4-FFF2-40B4-BE49-F238E27FC236}">
              <a16:creationId xmlns:a16="http://schemas.microsoft.com/office/drawing/2014/main" id="{00000000-0008-0000-2200-000026000000}"/>
            </a:ext>
          </a:extLst>
        </xdr:cNvPr>
        <xdr:cNvSpPr txBox="1"/>
      </xdr:nvSpPr>
      <xdr:spPr bwMode="auto">
        <a:xfrm>
          <a:off x="3399184" y="13469593"/>
          <a:ext cx="853108" cy="220318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ru-RU" sz="900" b="1">
              <a:latin typeface="+mn-lt"/>
              <a:cs typeface="Times New Roman"/>
            </a:rPr>
            <a:t>Венге</a:t>
          </a:r>
          <a:endParaRPr/>
        </a:p>
      </xdr:txBody>
    </xdr:sp>
    <xdr:clientData/>
  </xdr:twoCellAnchor>
  <xdr:twoCellAnchor editAs="oneCell">
    <xdr:from>
      <xdr:col>0</xdr:col>
      <xdr:colOff>720587</xdr:colOff>
      <xdr:row>34</xdr:row>
      <xdr:rowOff>1022652</xdr:rowOff>
    </xdr:from>
    <xdr:to>
      <xdr:col>0</xdr:col>
      <xdr:colOff>1408044</xdr:colOff>
      <xdr:row>34</xdr:row>
      <xdr:rowOff>1714500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2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20587" y="12786027"/>
          <a:ext cx="687457" cy="691848"/>
        </a:xfrm>
        <a:prstGeom prst="rect">
          <a:avLst/>
        </a:prstGeom>
      </xdr:spPr>
    </xdr:pic>
    <xdr:clientData/>
  </xdr:twoCellAnchor>
  <xdr:twoCellAnchor editAs="oneCell">
    <xdr:from>
      <xdr:col>0</xdr:col>
      <xdr:colOff>1648242</xdr:colOff>
      <xdr:row>34</xdr:row>
      <xdr:rowOff>1018761</xdr:rowOff>
    </xdr:from>
    <xdr:to>
      <xdr:col>1</xdr:col>
      <xdr:colOff>629479</xdr:colOff>
      <xdr:row>34</xdr:row>
      <xdr:rowOff>1722783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2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648242" y="12782136"/>
          <a:ext cx="657637" cy="704022"/>
        </a:xfrm>
        <a:prstGeom prst="rect">
          <a:avLst/>
        </a:prstGeom>
      </xdr:spPr>
    </xdr:pic>
    <xdr:clientData/>
  </xdr:twoCellAnchor>
  <xdr:twoCellAnchor editAs="oneCell">
    <xdr:from>
      <xdr:col>1</xdr:col>
      <xdr:colOff>911088</xdr:colOff>
      <xdr:row>34</xdr:row>
      <xdr:rowOff>1006720</xdr:rowOff>
    </xdr:from>
    <xdr:to>
      <xdr:col>1</xdr:col>
      <xdr:colOff>1573695</xdr:colOff>
      <xdr:row>34</xdr:row>
      <xdr:rowOff>1706217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2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587488" y="12770095"/>
          <a:ext cx="662607" cy="699497"/>
        </a:xfrm>
        <a:prstGeom prst="rect">
          <a:avLst/>
        </a:prstGeom>
      </xdr:spPr>
    </xdr:pic>
    <xdr:clientData/>
  </xdr:twoCellAnchor>
  <xdr:twoCellAnchor editAs="oneCell">
    <xdr:from>
      <xdr:col>1</xdr:col>
      <xdr:colOff>1830456</xdr:colOff>
      <xdr:row>34</xdr:row>
      <xdr:rowOff>1002193</xdr:rowOff>
    </xdr:from>
    <xdr:to>
      <xdr:col>1</xdr:col>
      <xdr:colOff>2509631</xdr:colOff>
      <xdr:row>34</xdr:row>
      <xdr:rowOff>1706216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2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 rot="10800000">
          <a:off x="3506856" y="12765568"/>
          <a:ext cx="679175" cy="704023"/>
        </a:xfrm>
        <a:prstGeom prst="rect">
          <a:avLst/>
        </a:prstGeom>
      </xdr:spPr>
    </xdr:pic>
    <xdr:clientData/>
  </xdr:twoCellAnchor>
  <xdr:twoCellAnchor editAs="oneCell">
    <xdr:from>
      <xdr:col>0</xdr:col>
      <xdr:colOff>670892</xdr:colOff>
      <xdr:row>31</xdr:row>
      <xdr:rowOff>99393</xdr:rowOff>
    </xdr:from>
    <xdr:to>
      <xdr:col>0</xdr:col>
      <xdr:colOff>1350067</xdr:colOff>
      <xdr:row>31</xdr:row>
      <xdr:rowOff>803415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2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70892" y="7433643"/>
          <a:ext cx="679175" cy="704022"/>
        </a:xfrm>
        <a:prstGeom prst="rect">
          <a:avLst/>
        </a:prstGeom>
      </xdr:spPr>
    </xdr:pic>
    <xdr:clientData/>
  </xdr:twoCellAnchor>
  <xdr:twoCellAnchor>
    <xdr:from>
      <xdr:col>0</xdr:col>
      <xdr:colOff>745436</xdr:colOff>
      <xdr:row>31</xdr:row>
      <xdr:rowOff>786849</xdr:rowOff>
    </xdr:from>
    <xdr:to>
      <xdr:col>0</xdr:col>
      <xdr:colOff>1307411</xdr:colOff>
      <xdr:row>32</xdr:row>
      <xdr:rowOff>1640</xdr:rowOff>
    </xdr:to>
    <xdr:sp macro="" textlink="">
      <xdr:nvSpPr>
        <xdr:cNvPr id="44" name="TextBox 43">
          <a:extLst>
            <a:ext uri="{FF2B5EF4-FFF2-40B4-BE49-F238E27FC236}">
              <a16:creationId xmlns:a16="http://schemas.microsoft.com/office/drawing/2014/main" id="{00000000-0008-0000-2200-00002C000000}"/>
            </a:ext>
          </a:extLst>
        </xdr:cNvPr>
        <xdr:cNvSpPr txBox="1"/>
      </xdr:nvSpPr>
      <xdr:spPr bwMode="auto">
        <a:xfrm>
          <a:off x="745436" y="8121099"/>
          <a:ext cx="561975" cy="243491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ru-RU" sz="900" b="1">
              <a:latin typeface="+mn-lt"/>
              <a:cs typeface="Times New Roman"/>
            </a:rPr>
            <a:t>Грин</a:t>
          </a:r>
          <a:endParaRPr/>
        </a:p>
      </xdr:txBody>
    </xdr:sp>
    <xdr:clientData/>
  </xdr:twoCellAnchor>
  <xdr:twoCellAnchor>
    <xdr:from>
      <xdr:col>0</xdr:col>
      <xdr:colOff>1408045</xdr:colOff>
      <xdr:row>31</xdr:row>
      <xdr:rowOff>803415</xdr:rowOff>
    </xdr:from>
    <xdr:to>
      <xdr:col>1</xdr:col>
      <xdr:colOff>447262</xdr:colOff>
      <xdr:row>32</xdr:row>
      <xdr:rowOff>18206</xdr:rowOff>
    </xdr:to>
    <xdr:sp macro="" textlink="">
      <xdr:nvSpPr>
        <xdr:cNvPr id="45" name="TextBox 44">
          <a:extLst>
            <a:ext uri="{FF2B5EF4-FFF2-40B4-BE49-F238E27FC236}">
              <a16:creationId xmlns:a16="http://schemas.microsoft.com/office/drawing/2014/main" id="{00000000-0008-0000-2200-00002D000000}"/>
            </a:ext>
          </a:extLst>
        </xdr:cNvPr>
        <xdr:cNvSpPr txBox="1"/>
      </xdr:nvSpPr>
      <xdr:spPr bwMode="auto">
        <a:xfrm>
          <a:off x="1408045" y="8137665"/>
          <a:ext cx="715617" cy="243491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ru-RU" sz="900" b="1">
              <a:latin typeface="+mn-lt"/>
              <a:cs typeface="Times New Roman"/>
            </a:rPr>
            <a:t>Грей</a:t>
          </a:r>
          <a:endParaRPr/>
        </a:p>
      </xdr:txBody>
    </xdr:sp>
    <xdr:clientData/>
  </xdr:twoCellAnchor>
  <xdr:twoCellAnchor editAs="oneCell">
    <xdr:from>
      <xdr:col>0</xdr:col>
      <xdr:colOff>1408045</xdr:colOff>
      <xdr:row>31</xdr:row>
      <xdr:rowOff>99394</xdr:rowOff>
    </xdr:from>
    <xdr:to>
      <xdr:col>1</xdr:col>
      <xdr:colOff>422415</xdr:colOff>
      <xdr:row>31</xdr:row>
      <xdr:rowOff>811696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2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408045" y="7433644"/>
          <a:ext cx="690770" cy="712302"/>
        </a:xfrm>
        <a:prstGeom prst="rect">
          <a:avLst/>
        </a:prstGeom>
      </xdr:spPr>
    </xdr:pic>
    <xdr:clientData/>
  </xdr:twoCellAnchor>
  <xdr:twoCellAnchor>
    <xdr:from>
      <xdr:col>1</xdr:col>
      <xdr:colOff>306455</xdr:colOff>
      <xdr:row>31</xdr:row>
      <xdr:rowOff>795130</xdr:rowOff>
    </xdr:from>
    <xdr:to>
      <xdr:col>1</xdr:col>
      <xdr:colOff>1267238</xdr:colOff>
      <xdr:row>32</xdr:row>
      <xdr:rowOff>9921</xdr:rowOff>
    </xdr:to>
    <xdr:sp macro="" textlink="">
      <xdr:nvSpPr>
        <xdr:cNvPr id="47" name="TextBox 46">
          <a:extLst>
            <a:ext uri="{FF2B5EF4-FFF2-40B4-BE49-F238E27FC236}">
              <a16:creationId xmlns:a16="http://schemas.microsoft.com/office/drawing/2014/main" id="{00000000-0008-0000-2200-00002F000000}"/>
            </a:ext>
          </a:extLst>
        </xdr:cNvPr>
        <xdr:cNvSpPr txBox="1"/>
      </xdr:nvSpPr>
      <xdr:spPr bwMode="auto">
        <a:xfrm>
          <a:off x="1982855" y="8129380"/>
          <a:ext cx="960783" cy="243491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ru-RU" sz="900" b="1">
              <a:latin typeface="+mn-lt"/>
              <a:cs typeface="Times New Roman"/>
            </a:rPr>
            <a:t>Сандал серый</a:t>
          </a:r>
        </a:p>
      </xdr:txBody>
    </xdr:sp>
    <xdr:clientData/>
  </xdr:twoCellAnchor>
  <xdr:twoCellAnchor>
    <xdr:from>
      <xdr:col>1</xdr:col>
      <xdr:colOff>1134720</xdr:colOff>
      <xdr:row>31</xdr:row>
      <xdr:rowOff>803413</xdr:rowOff>
    </xdr:from>
    <xdr:to>
      <xdr:col>1</xdr:col>
      <xdr:colOff>2045805</xdr:colOff>
      <xdr:row>32</xdr:row>
      <xdr:rowOff>18204</xdr:rowOff>
    </xdr:to>
    <xdr:sp macro="" textlink="">
      <xdr:nvSpPr>
        <xdr:cNvPr id="48" name="TextBox 47">
          <a:extLst>
            <a:ext uri="{FF2B5EF4-FFF2-40B4-BE49-F238E27FC236}">
              <a16:creationId xmlns:a16="http://schemas.microsoft.com/office/drawing/2014/main" id="{00000000-0008-0000-2200-000030000000}"/>
            </a:ext>
          </a:extLst>
        </xdr:cNvPr>
        <xdr:cNvSpPr txBox="1"/>
      </xdr:nvSpPr>
      <xdr:spPr bwMode="auto">
        <a:xfrm>
          <a:off x="2811120" y="8137663"/>
          <a:ext cx="911085" cy="243491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ru-RU" sz="900" b="1">
              <a:latin typeface="+mn-lt"/>
              <a:cs typeface="Times New Roman"/>
            </a:rPr>
            <a:t>Черный кварц</a:t>
          </a:r>
          <a:endParaRPr/>
        </a:p>
      </xdr:txBody>
    </xdr:sp>
    <xdr:clientData/>
  </xdr:twoCellAnchor>
  <xdr:twoCellAnchor>
    <xdr:from>
      <xdr:col>1</xdr:col>
      <xdr:colOff>2766392</xdr:colOff>
      <xdr:row>31</xdr:row>
      <xdr:rowOff>803414</xdr:rowOff>
    </xdr:from>
    <xdr:to>
      <xdr:col>1</xdr:col>
      <xdr:colOff>3576845</xdr:colOff>
      <xdr:row>32</xdr:row>
      <xdr:rowOff>18204</xdr:rowOff>
    </xdr:to>
    <xdr:sp macro="" textlink="">
      <xdr:nvSpPr>
        <xdr:cNvPr id="49" name="TextBox 48">
          <a:extLst>
            <a:ext uri="{FF2B5EF4-FFF2-40B4-BE49-F238E27FC236}">
              <a16:creationId xmlns:a16="http://schemas.microsoft.com/office/drawing/2014/main" id="{00000000-0008-0000-2200-000031000000}"/>
            </a:ext>
          </a:extLst>
        </xdr:cNvPr>
        <xdr:cNvSpPr txBox="1"/>
      </xdr:nvSpPr>
      <xdr:spPr bwMode="auto">
        <a:xfrm>
          <a:off x="4442792" y="8137664"/>
          <a:ext cx="810453" cy="243490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ru-RU" sz="900" b="1">
              <a:latin typeface="+mn-lt"/>
              <a:cs typeface="Times New Roman"/>
            </a:rPr>
            <a:t>Санд серый</a:t>
          </a:r>
          <a:endParaRPr/>
        </a:p>
      </xdr:txBody>
    </xdr:sp>
    <xdr:clientData/>
  </xdr:twoCellAnchor>
  <xdr:twoCellAnchor>
    <xdr:from>
      <xdr:col>1</xdr:col>
      <xdr:colOff>1921566</xdr:colOff>
      <xdr:row>31</xdr:row>
      <xdr:rowOff>803414</xdr:rowOff>
    </xdr:from>
    <xdr:to>
      <xdr:col>1</xdr:col>
      <xdr:colOff>2814846</xdr:colOff>
      <xdr:row>32</xdr:row>
      <xdr:rowOff>18204</xdr:rowOff>
    </xdr:to>
    <xdr:sp macro="" textlink="">
      <xdr:nvSpPr>
        <xdr:cNvPr id="50" name="TextBox 49">
          <a:extLst>
            <a:ext uri="{FF2B5EF4-FFF2-40B4-BE49-F238E27FC236}">
              <a16:creationId xmlns:a16="http://schemas.microsoft.com/office/drawing/2014/main" id="{00000000-0008-0000-2200-000032000000}"/>
            </a:ext>
          </a:extLst>
        </xdr:cNvPr>
        <xdr:cNvSpPr txBox="1"/>
      </xdr:nvSpPr>
      <xdr:spPr bwMode="auto">
        <a:xfrm>
          <a:off x="3597966" y="8137664"/>
          <a:ext cx="893280" cy="243490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ru-RU" sz="900" b="1">
              <a:latin typeface="+mn-lt"/>
              <a:cs typeface="Times New Roman"/>
            </a:rPr>
            <a:t>Санд темный</a:t>
          </a:r>
          <a:endParaRPr/>
        </a:p>
      </xdr:txBody>
    </xdr:sp>
    <xdr:clientData/>
  </xdr:twoCellAnchor>
  <xdr:twoCellAnchor editAs="oneCell">
    <xdr:from>
      <xdr:col>1</xdr:col>
      <xdr:colOff>480393</xdr:colOff>
      <xdr:row>31</xdr:row>
      <xdr:rowOff>99390</xdr:rowOff>
    </xdr:from>
    <xdr:to>
      <xdr:col>1</xdr:col>
      <xdr:colOff>1167849</xdr:colOff>
      <xdr:row>31</xdr:row>
      <xdr:rowOff>803411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2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156793" y="7433640"/>
          <a:ext cx="687456" cy="704021"/>
        </a:xfrm>
        <a:prstGeom prst="rect">
          <a:avLst/>
        </a:prstGeom>
      </xdr:spPr>
    </xdr:pic>
    <xdr:clientData/>
  </xdr:twoCellAnchor>
  <xdr:twoCellAnchor editAs="oneCell">
    <xdr:from>
      <xdr:col>1</xdr:col>
      <xdr:colOff>1234110</xdr:colOff>
      <xdr:row>31</xdr:row>
      <xdr:rowOff>96876</xdr:rowOff>
    </xdr:from>
    <xdr:to>
      <xdr:col>1</xdr:col>
      <xdr:colOff>1921565</xdr:colOff>
      <xdr:row>31</xdr:row>
      <xdr:rowOff>803412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2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910510" y="7431126"/>
          <a:ext cx="687455" cy="706536"/>
        </a:xfrm>
        <a:prstGeom prst="rect">
          <a:avLst/>
        </a:prstGeom>
      </xdr:spPr>
    </xdr:pic>
    <xdr:clientData/>
  </xdr:twoCellAnchor>
  <xdr:twoCellAnchor editAs="oneCell">
    <xdr:from>
      <xdr:col>1</xdr:col>
      <xdr:colOff>2012674</xdr:colOff>
      <xdr:row>31</xdr:row>
      <xdr:rowOff>99391</xdr:rowOff>
    </xdr:from>
    <xdr:to>
      <xdr:col>1</xdr:col>
      <xdr:colOff>2708412</xdr:colOff>
      <xdr:row>31</xdr:row>
      <xdr:rowOff>795130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2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689074" y="7433641"/>
          <a:ext cx="695738" cy="695739"/>
        </a:xfrm>
        <a:prstGeom prst="rect">
          <a:avLst/>
        </a:prstGeom>
      </xdr:spPr>
    </xdr:pic>
    <xdr:clientData/>
  </xdr:twoCellAnchor>
  <xdr:twoCellAnchor editAs="oneCell">
    <xdr:from>
      <xdr:col>1</xdr:col>
      <xdr:colOff>3619501</xdr:colOff>
      <xdr:row>31</xdr:row>
      <xdr:rowOff>82827</xdr:rowOff>
    </xdr:from>
    <xdr:to>
      <xdr:col>2</xdr:col>
      <xdr:colOff>240195</xdr:colOff>
      <xdr:row>31</xdr:row>
      <xdr:rowOff>786847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2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95901" y="7417077"/>
          <a:ext cx="706919" cy="704020"/>
        </a:xfrm>
        <a:prstGeom prst="rect">
          <a:avLst/>
        </a:prstGeom>
      </xdr:spPr>
    </xdr:pic>
    <xdr:clientData/>
  </xdr:twoCellAnchor>
  <xdr:twoCellAnchor editAs="oneCell">
    <xdr:from>
      <xdr:col>1</xdr:col>
      <xdr:colOff>2808719</xdr:colOff>
      <xdr:row>31</xdr:row>
      <xdr:rowOff>92024</xdr:rowOff>
    </xdr:from>
    <xdr:to>
      <xdr:col>1</xdr:col>
      <xdr:colOff>3511827</xdr:colOff>
      <xdr:row>31</xdr:row>
      <xdr:rowOff>795131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2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485119" y="7426274"/>
          <a:ext cx="703108" cy="703107"/>
        </a:xfrm>
        <a:prstGeom prst="rect">
          <a:avLst/>
        </a:prstGeom>
      </xdr:spPr>
    </xdr:pic>
    <xdr:clientData/>
  </xdr:twoCellAnchor>
  <xdr:twoCellAnchor>
    <xdr:from>
      <xdr:col>1</xdr:col>
      <xdr:colOff>3520109</xdr:colOff>
      <xdr:row>31</xdr:row>
      <xdr:rowOff>795131</xdr:rowOff>
    </xdr:from>
    <xdr:to>
      <xdr:col>2</xdr:col>
      <xdr:colOff>364434</xdr:colOff>
      <xdr:row>32</xdr:row>
      <xdr:rowOff>9922</xdr:rowOff>
    </xdr:to>
    <xdr:sp macro="" textlink="">
      <xdr:nvSpPr>
        <xdr:cNvPr id="56" name="TextBox 55">
          <a:extLst>
            <a:ext uri="{FF2B5EF4-FFF2-40B4-BE49-F238E27FC236}">
              <a16:creationId xmlns:a16="http://schemas.microsoft.com/office/drawing/2014/main" id="{00000000-0008-0000-2200-000038000000}"/>
            </a:ext>
          </a:extLst>
        </xdr:cNvPr>
        <xdr:cNvSpPr txBox="1"/>
      </xdr:nvSpPr>
      <xdr:spPr bwMode="auto">
        <a:xfrm>
          <a:off x="5196509" y="8129381"/>
          <a:ext cx="930550" cy="243491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ru-RU" sz="900" b="1">
              <a:latin typeface="+mn-lt"/>
              <a:cs typeface="Times New Roman"/>
            </a:rPr>
            <a:t>Санд светлый</a:t>
          </a:r>
          <a:endParaRPr/>
        </a:p>
      </xdr:txBody>
    </xdr:sp>
    <xdr:clientData/>
  </xdr:twoCellAnchor>
  <xdr:twoCellAnchor editAs="oneCell">
    <xdr:from>
      <xdr:col>0</xdr:col>
      <xdr:colOff>1606828</xdr:colOff>
      <xdr:row>32</xdr:row>
      <xdr:rowOff>1192696</xdr:rowOff>
    </xdr:from>
    <xdr:to>
      <xdr:col>1</xdr:col>
      <xdr:colOff>629482</xdr:colOff>
      <xdr:row>32</xdr:row>
      <xdr:rowOff>1888436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2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606828" y="9555646"/>
          <a:ext cx="699054" cy="695740"/>
        </a:xfrm>
        <a:prstGeom prst="rect">
          <a:avLst/>
        </a:prstGeom>
      </xdr:spPr>
    </xdr:pic>
    <xdr:clientData/>
  </xdr:twoCellAnchor>
  <xdr:twoCellAnchor editAs="oneCell">
    <xdr:from>
      <xdr:col>0</xdr:col>
      <xdr:colOff>680089</xdr:colOff>
      <xdr:row>32</xdr:row>
      <xdr:rowOff>1185327</xdr:rowOff>
    </xdr:from>
    <xdr:to>
      <xdr:col>0</xdr:col>
      <xdr:colOff>1374915</xdr:colOff>
      <xdr:row>32</xdr:row>
      <xdr:rowOff>1880153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2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80089" y="9548277"/>
          <a:ext cx="694826" cy="694826"/>
        </a:xfrm>
        <a:prstGeom prst="rect">
          <a:avLst/>
        </a:prstGeom>
      </xdr:spPr>
    </xdr:pic>
    <xdr:clientData/>
  </xdr:twoCellAnchor>
  <xdr:twoCellAnchor>
    <xdr:from>
      <xdr:col>0</xdr:col>
      <xdr:colOff>513521</xdr:colOff>
      <xdr:row>32</xdr:row>
      <xdr:rowOff>1880153</xdr:rowOff>
    </xdr:from>
    <xdr:to>
      <xdr:col>0</xdr:col>
      <xdr:colOff>1597303</xdr:colOff>
      <xdr:row>32</xdr:row>
      <xdr:rowOff>2121988</xdr:rowOff>
    </xdr:to>
    <xdr:sp macro="" textlink="">
      <xdr:nvSpPr>
        <xdr:cNvPr id="59" name="TextBox 58">
          <a:extLst>
            <a:ext uri="{FF2B5EF4-FFF2-40B4-BE49-F238E27FC236}">
              <a16:creationId xmlns:a16="http://schemas.microsoft.com/office/drawing/2014/main" id="{00000000-0008-0000-2200-00003B000000}"/>
            </a:ext>
          </a:extLst>
        </xdr:cNvPr>
        <xdr:cNvSpPr txBox="1"/>
      </xdr:nvSpPr>
      <xdr:spPr bwMode="auto">
        <a:xfrm>
          <a:off x="513521" y="10243103"/>
          <a:ext cx="1083782" cy="241835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ru-RU" sz="900" b="1">
              <a:latin typeface="+mn-lt"/>
              <a:cs typeface="Times New Roman"/>
            </a:rPr>
            <a:t>Вудлайн черный</a:t>
          </a:r>
        </a:p>
      </xdr:txBody>
    </xdr:sp>
    <xdr:clientData/>
  </xdr:twoCellAnchor>
  <xdr:twoCellAnchor>
    <xdr:from>
      <xdr:col>0</xdr:col>
      <xdr:colOff>1449457</xdr:colOff>
      <xdr:row>32</xdr:row>
      <xdr:rowOff>1880153</xdr:rowOff>
    </xdr:from>
    <xdr:to>
      <xdr:col>1</xdr:col>
      <xdr:colOff>803414</xdr:colOff>
      <xdr:row>32</xdr:row>
      <xdr:rowOff>2121988</xdr:rowOff>
    </xdr:to>
    <xdr:sp macro="" textlink="">
      <xdr:nvSpPr>
        <xdr:cNvPr id="60" name="TextBox 59">
          <a:extLst>
            <a:ext uri="{FF2B5EF4-FFF2-40B4-BE49-F238E27FC236}">
              <a16:creationId xmlns:a16="http://schemas.microsoft.com/office/drawing/2014/main" id="{00000000-0008-0000-2200-00003C000000}"/>
            </a:ext>
          </a:extLst>
        </xdr:cNvPr>
        <xdr:cNvSpPr txBox="1"/>
      </xdr:nvSpPr>
      <xdr:spPr bwMode="auto">
        <a:xfrm>
          <a:off x="1449457" y="10243103"/>
          <a:ext cx="1030357" cy="241835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>
            <a:defRPr/>
          </a:pPr>
          <a:r>
            <a:rPr lang="ru-RU" sz="900" b="1">
              <a:latin typeface="+mn-lt"/>
              <a:cs typeface="Times New Roman"/>
            </a:rPr>
            <a:t>Вудлайн белый</a:t>
          </a:r>
          <a:endParaRPr/>
        </a:p>
      </xdr:txBody>
    </xdr:sp>
    <xdr:clientData/>
  </xdr:twoCellAnchor>
  <xdr:twoCellAnchor editAs="oneCell">
    <xdr:from>
      <xdr:col>0</xdr:col>
      <xdr:colOff>149087</xdr:colOff>
      <xdr:row>0</xdr:row>
      <xdr:rowOff>323437</xdr:rowOff>
    </xdr:from>
    <xdr:to>
      <xdr:col>1</xdr:col>
      <xdr:colOff>556922</xdr:colOff>
      <xdr:row>0</xdr:row>
      <xdr:rowOff>828261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2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49087" y="323437"/>
          <a:ext cx="2080922" cy="504824"/>
        </a:xfrm>
        <a:prstGeom prst="rect">
          <a:avLst/>
        </a:prstGeom>
      </xdr:spPr>
    </xdr:pic>
    <xdr:clientData/>
  </xdr:twoCellAnchor>
  <xdr:twoCellAnchor editAs="oneCell">
    <xdr:from>
      <xdr:col>1</xdr:col>
      <xdr:colOff>2017642</xdr:colOff>
      <xdr:row>0</xdr:row>
      <xdr:rowOff>39756</xdr:rowOff>
    </xdr:from>
    <xdr:to>
      <xdr:col>1</xdr:col>
      <xdr:colOff>3465797</xdr:colOff>
      <xdr:row>0</xdr:row>
      <xdr:rowOff>1002195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2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690729" y="39756"/>
          <a:ext cx="1448155" cy="962439"/>
        </a:xfrm>
        <a:prstGeom prst="rect">
          <a:avLst/>
        </a:prstGeom>
      </xdr:spPr>
    </xdr:pic>
    <xdr:clientData/>
  </xdr:twoCellAnchor>
  <xdr:twoCellAnchor editAs="oneCell">
    <xdr:from>
      <xdr:col>2</xdr:col>
      <xdr:colOff>621611</xdr:colOff>
      <xdr:row>0</xdr:row>
      <xdr:rowOff>34788</xdr:rowOff>
    </xdr:from>
    <xdr:to>
      <xdr:col>4</xdr:col>
      <xdr:colOff>546652</xdr:colOff>
      <xdr:row>0</xdr:row>
      <xdr:rowOff>1028688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2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78024" y="34788"/>
          <a:ext cx="1308237" cy="993900"/>
        </a:xfrm>
        <a:prstGeom prst="rect">
          <a:avLst/>
        </a:prstGeom>
      </xdr:spPr>
    </xdr:pic>
    <xdr:clientData/>
  </xdr:twoCellAnchor>
  <xdr:twoCellAnchor editAs="oneCell">
    <xdr:from>
      <xdr:col>1</xdr:col>
      <xdr:colOff>3462129</xdr:colOff>
      <xdr:row>0</xdr:row>
      <xdr:rowOff>15691</xdr:rowOff>
    </xdr:from>
    <xdr:to>
      <xdr:col>2</xdr:col>
      <xdr:colOff>480390</xdr:colOff>
      <xdr:row>0</xdr:row>
      <xdr:rowOff>1018762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2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35216" y="15691"/>
          <a:ext cx="1101587" cy="1003071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19050</xdr:rowOff>
    </xdr:from>
    <xdr:to>
      <xdr:col>1</xdr:col>
      <xdr:colOff>7454</xdr:colOff>
      <xdr:row>0</xdr:row>
      <xdr:rowOff>911087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2300-000002000000}"/>
            </a:ext>
          </a:extLst>
        </xdr:cNvPr>
        <xdr:cNvSpPr txBox="1"/>
      </xdr:nvSpPr>
      <xdr:spPr bwMode="auto">
        <a:xfrm>
          <a:off x="0" y="19050"/>
          <a:ext cx="1683854" cy="892037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defRPr/>
          </a:pPr>
          <a:endParaRPr/>
        </a:p>
      </xdr:txBody>
    </xdr:sp>
    <xdr:clientData/>
  </xdr:twoCellAnchor>
  <xdr:twoCellAnchor>
    <xdr:from>
      <xdr:col>1</xdr:col>
      <xdr:colOff>4671391</xdr:colOff>
      <xdr:row>0</xdr:row>
      <xdr:rowOff>2</xdr:rowOff>
    </xdr:from>
    <xdr:to>
      <xdr:col>5</xdr:col>
      <xdr:colOff>5798</xdr:colOff>
      <xdr:row>0</xdr:row>
      <xdr:rowOff>1242392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2300-000003000000}"/>
            </a:ext>
          </a:extLst>
        </xdr:cNvPr>
        <xdr:cNvSpPr txBox="1"/>
      </xdr:nvSpPr>
      <xdr:spPr bwMode="auto">
        <a:xfrm>
          <a:off x="6347791" y="2"/>
          <a:ext cx="2621032" cy="1070940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defRPr/>
          </a:pPr>
          <a:endParaRPr/>
        </a:p>
      </xdr:txBody>
    </xdr:sp>
    <xdr:clientData/>
  </xdr:twoCellAnchor>
  <xdr:oneCellAnchor>
    <xdr:from>
      <xdr:col>0</xdr:col>
      <xdr:colOff>99393</xdr:colOff>
      <xdr:row>6</xdr:row>
      <xdr:rowOff>74543</xdr:rowOff>
    </xdr:from>
    <xdr:ext cx="737662" cy="1532283"/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2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9393" y="2236718"/>
          <a:ext cx="737662" cy="1532283"/>
        </a:xfrm>
        <a:prstGeom prst="rect">
          <a:avLst/>
        </a:prstGeom>
      </xdr:spPr>
    </xdr:pic>
    <xdr:clientData/>
  </xdr:oneCellAnchor>
  <xdr:oneCellAnchor>
    <xdr:from>
      <xdr:col>0</xdr:col>
      <xdr:colOff>829177</xdr:colOff>
      <xdr:row>6</xdr:row>
      <xdr:rowOff>75459</xdr:rowOff>
    </xdr:from>
    <xdr:ext cx="744518" cy="1531367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2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9177" y="2237634"/>
          <a:ext cx="744518" cy="1531367"/>
        </a:xfrm>
        <a:prstGeom prst="rect">
          <a:avLst/>
        </a:prstGeom>
      </xdr:spPr>
    </xdr:pic>
    <xdr:clientData/>
  </xdr:oneCellAnchor>
  <xdr:oneCellAnchor>
    <xdr:from>
      <xdr:col>0</xdr:col>
      <xdr:colOff>103044</xdr:colOff>
      <xdr:row>8</xdr:row>
      <xdr:rowOff>99390</xdr:rowOff>
    </xdr:from>
    <xdr:ext cx="791401" cy="1524001"/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2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3044" y="4233240"/>
          <a:ext cx="791401" cy="1524001"/>
        </a:xfrm>
        <a:prstGeom prst="rect">
          <a:avLst/>
        </a:prstGeom>
      </xdr:spPr>
    </xdr:pic>
    <xdr:clientData/>
  </xdr:oneCellAnchor>
  <xdr:oneCellAnchor>
    <xdr:from>
      <xdr:col>0</xdr:col>
      <xdr:colOff>874239</xdr:colOff>
      <xdr:row>8</xdr:row>
      <xdr:rowOff>99391</xdr:rowOff>
    </xdr:from>
    <xdr:ext cx="729327" cy="1524000"/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2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74239" y="4233241"/>
          <a:ext cx="729327" cy="1524000"/>
        </a:xfrm>
        <a:prstGeom prst="rect">
          <a:avLst/>
        </a:prstGeom>
      </xdr:spPr>
    </xdr:pic>
    <xdr:clientData/>
  </xdr:oneCellAnchor>
  <xdr:oneCellAnchor>
    <xdr:from>
      <xdr:col>0</xdr:col>
      <xdr:colOff>115959</xdr:colOff>
      <xdr:row>12</xdr:row>
      <xdr:rowOff>66262</xdr:rowOff>
    </xdr:from>
    <xdr:ext cx="770281" cy="1694622"/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2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15959" y="8457787"/>
          <a:ext cx="770281" cy="1694622"/>
        </a:xfrm>
        <a:prstGeom prst="rect">
          <a:avLst/>
        </a:prstGeom>
      </xdr:spPr>
    </xdr:pic>
    <xdr:clientData/>
  </xdr:oneCellAnchor>
  <xdr:oneCellAnchor>
    <xdr:from>
      <xdr:col>0</xdr:col>
      <xdr:colOff>862306</xdr:colOff>
      <xdr:row>12</xdr:row>
      <xdr:rowOff>62234</xdr:rowOff>
    </xdr:from>
    <xdr:ext cx="752804" cy="1701962"/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2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62306" y="8453759"/>
          <a:ext cx="752804" cy="1701962"/>
        </a:xfrm>
        <a:prstGeom prst="rect">
          <a:avLst/>
        </a:prstGeom>
      </xdr:spPr>
    </xdr:pic>
    <xdr:clientData/>
  </xdr:oneCellAnchor>
  <xdr:oneCellAnchor>
    <xdr:from>
      <xdr:col>0</xdr:col>
      <xdr:colOff>115955</xdr:colOff>
      <xdr:row>14</xdr:row>
      <xdr:rowOff>74543</xdr:rowOff>
    </xdr:from>
    <xdr:ext cx="735601" cy="1590261"/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2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15955" y="10552043"/>
          <a:ext cx="735601" cy="1590261"/>
        </a:xfrm>
        <a:prstGeom prst="rect">
          <a:avLst/>
        </a:prstGeom>
      </xdr:spPr>
    </xdr:pic>
    <xdr:clientData/>
  </xdr:oneCellAnchor>
  <xdr:oneCellAnchor>
    <xdr:from>
      <xdr:col>0</xdr:col>
      <xdr:colOff>854022</xdr:colOff>
      <xdr:row>14</xdr:row>
      <xdr:rowOff>74839</xdr:rowOff>
    </xdr:from>
    <xdr:ext cx="746388" cy="1589964"/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2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54022" y="10552339"/>
          <a:ext cx="746388" cy="1589964"/>
        </a:xfrm>
        <a:prstGeom prst="rect">
          <a:avLst/>
        </a:prstGeom>
      </xdr:spPr>
    </xdr:pic>
    <xdr:clientData/>
  </xdr:oneCellAnchor>
  <xdr:oneCellAnchor>
    <xdr:from>
      <xdr:col>0</xdr:col>
      <xdr:colOff>91110</xdr:colOff>
      <xdr:row>16</xdr:row>
      <xdr:rowOff>82826</xdr:rowOff>
    </xdr:from>
    <xdr:ext cx="786504" cy="1623391"/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2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1110" y="12589151"/>
          <a:ext cx="786504" cy="1623391"/>
        </a:xfrm>
        <a:prstGeom prst="rect">
          <a:avLst/>
        </a:prstGeom>
      </xdr:spPr>
    </xdr:pic>
    <xdr:clientData/>
  </xdr:oneCellAnchor>
  <xdr:oneCellAnchor>
    <xdr:from>
      <xdr:col>0</xdr:col>
      <xdr:colOff>870589</xdr:colOff>
      <xdr:row>16</xdr:row>
      <xdr:rowOff>82826</xdr:rowOff>
    </xdr:from>
    <xdr:ext cx="752802" cy="1623391"/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2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70589" y="12589151"/>
          <a:ext cx="752802" cy="1623391"/>
        </a:xfrm>
        <a:prstGeom prst="rect">
          <a:avLst/>
        </a:prstGeom>
      </xdr:spPr>
    </xdr:pic>
    <xdr:clientData/>
  </xdr:oneCellAnchor>
  <xdr:oneCellAnchor>
    <xdr:from>
      <xdr:col>0</xdr:col>
      <xdr:colOff>82826</xdr:colOff>
      <xdr:row>18</xdr:row>
      <xdr:rowOff>57979</xdr:rowOff>
    </xdr:from>
    <xdr:ext cx="745434" cy="1739347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2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826" y="14535979"/>
          <a:ext cx="745434" cy="1739347"/>
        </a:xfrm>
        <a:prstGeom prst="rect">
          <a:avLst/>
        </a:prstGeom>
      </xdr:spPr>
    </xdr:pic>
    <xdr:clientData/>
  </xdr:oneCellAnchor>
  <xdr:oneCellAnchor>
    <xdr:from>
      <xdr:col>0</xdr:col>
      <xdr:colOff>829176</xdr:colOff>
      <xdr:row>18</xdr:row>
      <xdr:rowOff>58891</xdr:rowOff>
    </xdr:from>
    <xdr:ext cx="794216" cy="1746716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2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9176" y="14536891"/>
          <a:ext cx="794216" cy="1746716"/>
        </a:xfrm>
        <a:prstGeom prst="rect">
          <a:avLst/>
        </a:prstGeom>
      </xdr:spPr>
    </xdr:pic>
    <xdr:clientData/>
  </xdr:oneCellAnchor>
  <xdr:oneCellAnchor>
    <xdr:from>
      <xdr:col>0</xdr:col>
      <xdr:colOff>91108</xdr:colOff>
      <xdr:row>57</xdr:row>
      <xdr:rowOff>93523</xdr:rowOff>
    </xdr:from>
    <xdr:ext cx="762000" cy="1612694"/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2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1108" y="54157423"/>
          <a:ext cx="762000" cy="1612694"/>
        </a:xfrm>
        <a:prstGeom prst="rect">
          <a:avLst/>
        </a:prstGeom>
      </xdr:spPr>
    </xdr:pic>
    <xdr:clientData/>
  </xdr:oneCellAnchor>
  <xdr:oneCellAnchor>
    <xdr:from>
      <xdr:col>0</xdr:col>
      <xdr:colOff>845740</xdr:colOff>
      <xdr:row>57</xdr:row>
      <xdr:rowOff>93912</xdr:rowOff>
    </xdr:from>
    <xdr:ext cx="758214" cy="1612303"/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2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45740" y="54157812"/>
          <a:ext cx="758214" cy="1612303"/>
        </a:xfrm>
        <a:prstGeom prst="rect">
          <a:avLst/>
        </a:prstGeom>
      </xdr:spPr>
    </xdr:pic>
    <xdr:clientData/>
  </xdr:oneCellAnchor>
  <xdr:oneCellAnchor>
    <xdr:from>
      <xdr:col>0</xdr:col>
      <xdr:colOff>66262</xdr:colOff>
      <xdr:row>61</xdr:row>
      <xdr:rowOff>165650</xdr:rowOff>
    </xdr:from>
    <xdr:ext cx="769041" cy="1532283"/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2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6262" y="58363400"/>
          <a:ext cx="769041" cy="1532283"/>
        </a:xfrm>
        <a:prstGeom prst="rect">
          <a:avLst/>
        </a:prstGeom>
      </xdr:spPr>
    </xdr:pic>
    <xdr:clientData/>
  </xdr:oneCellAnchor>
  <xdr:oneCellAnchor>
    <xdr:from>
      <xdr:col>0</xdr:col>
      <xdr:colOff>839283</xdr:colOff>
      <xdr:row>61</xdr:row>
      <xdr:rowOff>165650</xdr:rowOff>
    </xdr:from>
    <xdr:ext cx="745816" cy="1540567"/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2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39283" y="58363400"/>
          <a:ext cx="745816" cy="1540567"/>
        </a:xfrm>
        <a:prstGeom prst="rect">
          <a:avLst/>
        </a:prstGeom>
      </xdr:spPr>
    </xdr:pic>
    <xdr:clientData/>
  </xdr:oneCellAnchor>
  <xdr:oneCellAnchor>
    <xdr:from>
      <xdr:col>0</xdr:col>
      <xdr:colOff>61630</xdr:colOff>
      <xdr:row>63</xdr:row>
      <xdr:rowOff>136200</xdr:rowOff>
    </xdr:from>
    <xdr:ext cx="791478" cy="1636278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2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1630" y="60400875"/>
          <a:ext cx="791478" cy="1636278"/>
        </a:xfrm>
        <a:prstGeom prst="rect">
          <a:avLst/>
        </a:prstGeom>
      </xdr:spPr>
    </xdr:pic>
    <xdr:clientData/>
  </xdr:oneCellAnchor>
  <xdr:oneCellAnchor>
    <xdr:from>
      <xdr:col>0</xdr:col>
      <xdr:colOff>849391</xdr:colOff>
      <xdr:row>63</xdr:row>
      <xdr:rowOff>131980</xdr:rowOff>
    </xdr:from>
    <xdr:ext cx="757435" cy="1640499"/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2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49391" y="60396655"/>
          <a:ext cx="757435" cy="1640499"/>
        </a:xfrm>
        <a:prstGeom prst="rect">
          <a:avLst/>
        </a:prstGeom>
      </xdr:spPr>
    </xdr:pic>
    <xdr:clientData/>
  </xdr:oneCellAnchor>
  <xdr:oneCellAnchor>
    <xdr:from>
      <xdr:col>0</xdr:col>
      <xdr:colOff>71741</xdr:colOff>
      <xdr:row>65</xdr:row>
      <xdr:rowOff>107675</xdr:rowOff>
    </xdr:from>
    <xdr:ext cx="781368" cy="160682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23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1741" y="62439275"/>
          <a:ext cx="781368" cy="1606825"/>
        </a:xfrm>
        <a:prstGeom prst="rect">
          <a:avLst/>
        </a:prstGeom>
      </xdr:spPr>
    </xdr:pic>
    <xdr:clientData/>
  </xdr:oneCellAnchor>
  <xdr:oneCellAnchor>
    <xdr:from>
      <xdr:col>0</xdr:col>
      <xdr:colOff>851218</xdr:colOff>
      <xdr:row>65</xdr:row>
      <xdr:rowOff>107675</xdr:rowOff>
    </xdr:from>
    <xdr:ext cx="758918" cy="1615108"/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2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51218" y="62439275"/>
          <a:ext cx="758918" cy="1615108"/>
        </a:xfrm>
        <a:prstGeom prst="rect">
          <a:avLst/>
        </a:prstGeom>
      </xdr:spPr>
    </xdr:pic>
    <xdr:clientData/>
  </xdr:oneCellAnchor>
  <xdr:oneCellAnchor>
    <xdr:from>
      <xdr:col>0</xdr:col>
      <xdr:colOff>66262</xdr:colOff>
      <xdr:row>67</xdr:row>
      <xdr:rowOff>108101</xdr:rowOff>
    </xdr:from>
    <xdr:ext cx="712304" cy="1598115"/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2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6262" y="64573301"/>
          <a:ext cx="712304" cy="1598115"/>
        </a:xfrm>
        <a:prstGeom prst="rect">
          <a:avLst/>
        </a:prstGeom>
      </xdr:spPr>
    </xdr:pic>
    <xdr:clientData/>
  </xdr:oneCellAnchor>
  <xdr:oneCellAnchor>
    <xdr:from>
      <xdr:col>0</xdr:col>
      <xdr:colOff>779479</xdr:colOff>
      <xdr:row>67</xdr:row>
      <xdr:rowOff>107672</xdr:rowOff>
    </xdr:from>
    <xdr:ext cx="760988" cy="1606828"/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2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79479" y="64572872"/>
          <a:ext cx="760988" cy="1606828"/>
        </a:xfrm>
        <a:prstGeom prst="rect">
          <a:avLst/>
        </a:prstGeom>
      </xdr:spPr>
    </xdr:pic>
    <xdr:clientData/>
  </xdr:oneCellAnchor>
  <xdr:oneCellAnchor>
    <xdr:from>
      <xdr:col>0</xdr:col>
      <xdr:colOff>74544</xdr:colOff>
      <xdr:row>71</xdr:row>
      <xdr:rowOff>91108</xdr:rowOff>
    </xdr:from>
    <xdr:ext cx="720586" cy="1590261"/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2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4544" y="68690158"/>
          <a:ext cx="720586" cy="1590261"/>
        </a:xfrm>
        <a:prstGeom prst="rect">
          <a:avLst/>
        </a:prstGeom>
      </xdr:spPr>
    </xdr:pic>
    <xdr:clientData/>
  </xdr:oneCellAnchor>
  <xdr:oneCellAnchor>
    <xdr:from>
      <xdr:col>0</xdr:col>
      <xdr:colOff>796041</xdr:colOff>
      <xdr:row>71</xdr:row>
      <xdr:rowOff>90195</xdr:rowOff>
    </xdr:from>
    <xdr:ext cx="768138" cy="1591174"/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23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96041" y="68689245"/>
          <a:ext cx="768138" cy="1591174"/>
        </a:xfrm>
        <a:prstGeom prst="rect">
          <a:avLst/>
        </a:prstGeom>
      </xdr:spPr>
    </xdr:pic>
    <xdr:clientData/>
  </xdr:oneCellAnchor>
  <xdr:oneCellAnchor>
    <xdr:from>
      <xdr:col>0</xdr:col>
      <xdr:colOff>84652</xdr:colOff>
      <xdr:row>69</xdr:row>
      <xdr:rowOff>66260</xdr:rowOff>
    </xdr:from>
    <xdr:ext cx="718760" cy="1631673"/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23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4652" y="66598385"/>
          <a:ext cx="718760" cy="1631673"/>
        </a:xfrm>
        <a:prstGeom prst="rect">
          <a:avLst/>
        </a:prstGeom>
      </xdr:spPr>
    </xdr:pic>
    <xdr:clientData/>
  </xdr:oneCellAnchor>
  <xdr:oneCellAnchor>
    <xdr:from>
      <xdr:col>0</xdr:col>
      <xdr:colOff>797872</xdr:colOff>
      <xdr:row>69</xdr:row>
      <xdr:rowOff>67174</xdr:rowOff>
    </xdr:from>
    <xdr:ext cx="755192" cy="1630758"/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2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97872" y="66599299"/>
          <a:ext cx="755192" cy="1630758"/>
        </a:xfrm>
        <a:prstGeom prst="rect">
          <a:avLst/>
        </a:prstGeom>
      </xdr:spPr>
    </xdr:pic>
    <xdr:clientData/>
  </xdr:oneCellAnchor>
  <xdr:oneCellAnchor>
    <xdr:from>
      <xdr:col>0</xdr:col>
      <xdr:colOff>82828</xdr:colOff>
      <xdr:row>73</xdr:row>
      <xdr:rowOff>108808</xdr:rowOff>
    </xdr:from>
    <xdr:ext cx="752643" cy="1613975"/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2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828" y="70774783"/>
          <a:ext cx="752643" cy="1613975"/>
        </a:xfrm>
        <a:prstGeom prst="rect">
          <a:avLst/>
        </a:prstGeom>
      </xdr:spPr>
    </xdr:pic>
    <xdr:clientData/>
  </xdr:oneCellAnchor>
  <xdr:oneCellAnchor>
    <xdr:from>
      <xdr:col>0</xdr:col>
      <xdr:colOff>812611</xdr:colOff>
      <xdr:row>73</xdr:row>
      <xdr:rowOff>109722</xdr:rowOff>
    </xdr:from>
    <xdr:ext cx="773868" cy="1613061"/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2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12611" y="70775697"/>
          <a:ext cx="773868" cy="1613061"/>
        </a:xfrm>
        <a:prstGeom prst="rect">
          <a:avLst/>
        </a:prstGeom>
      </xdr:spPr>
    </xdr:pic>
    <xdr:clientData/>
  </xdr:oneCellAnchor>
  <xdr:oneCellAnchor>
    <xdr:from>
      <xdr:col>0</xdr:col>
      <xdr:colOff>92935</xdr:colOff>
      <xdr:row>75</xdr:row>
      <xdr:rowOff>74543</xdr:rowOff>
    </xdr:from>
    <xdr:ext cx="727043" cy="1564407"/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2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2935" y="72759818"/>
          <a:ext cx="727043" cy="1564407"/>
        </a:xfrm>
        <a:prstGeom prst="rect">
          <a:avLst/>
        </a:prstGeom>
      </xdr:spPr>
    </xdr:pic>
    <xdr:clientData/>
  </xdr:oneCellAnchor>
  <xdr:oneCellAnchor>
    <xdr:from>
      <xdr:col>0</xdr:col>
      <xdr:colOff>822718</xdr:colOff>
      <xdr:row>75</xdr:row>
      <xdr:rowOff>72081</xdr:rowOff>
    </xdr:from>
    <xdr:ext cx="751843" cy="1567876"/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23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2718" y="72757356"/>
          <a:ext cx="751843" cy="1567876"/>
        </a:xfrm>
        <a:prstGeom prst="rect">
          <a:avLst/>
        </a:prstGeom>
      </xdr:spPr>
    </xdr:pic>
    <xdr:clientData/>
  </xdr:oneCellAnchor>
  <xdr:oneCellAnchor>
    <xdr:from>
      <xdr:col>0</xdr:col>
      <xdr:colOff>82828</xdr:colOff>
      <xdr:row>79</xdr:row>
      <xdr:rowOff>45231</xdr:rowOff>
    </xdr:from>
    <xdr:ext cx="720585" cy="1656047"/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23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828" y="76769106"/>
          <a:ext cx="720585" cy="1656047"/>
        </a:xfrm>
        <a:prstGeom prst="rect">
          <a:avLst/>
        </a:prstGeom>
      </xdr:spPr>
    </xdr:pic>
    <xdr:clientData/>
  </xdr:oneCellAnchor>
  <xdr:oneCellAnchor>
    <xdr:from>
      <xdr:col>0</xdr:col>
      <xdr:colOff>804328</xdr:colOff>
      <xdr:row>79</xdr:row>
      <xdr:rowOff>42712</xdr:rowOff>
    </xdr:from>
    <xdr:ext cx="798914" cy="1655222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2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04328" y="76766587"/>
          <a:ext cx="798914" cy="1655222"/>
        </a:xfrm>
        <a:prstGeom prst="rect">
          <a:avLst/>
        </a:prstGeom>
      </xdr:spPr>
    </xdr:pic>
    <xdr:clientData/>
  </xdr:oneCellAnchor>
  <xdr:oneCellAnchor>
    <xdr:from>
      <xdr:col>0</xdr:col>
      <xdr:colOff>76369</xdr:colOff>
      <xdr:row>77</xdr:row>
      <xdr:rowOff>74542</xdr:rowOff>
    </xdr:from>
    <xdr:ext cx="726529" cy="1557131"/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23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6369" y="74760067"/>
          <a:ext cx="726529" cy="1557131"/>
        </a:xfrm>
        <a:prstGeom prst="rect">
          <a:avLst/>
        </a:prstGeom>
      </xdr:spPr>
    </xdr:pic>
    <xdr:clientData/>
  </xdr:oneCellAnchor>
  <xdr:oneCellAnchor>
    <xdr:from>
      <xdr:col>0</xdr:col>
      <xdr:colOff>797871</xdr:colOff>
      <xdr:row>77</xdr:row>
      <xdr:rowOff>73131</xdr:rowOff>
    </xdr:from>
    <xdr:ext cx="749872" cy="1558544"/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23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97871" y="74758656"/>
          <a:ext cx="749872" cy="1558544"/>
        </a:xfrm>
        <a:prstGeom prst="rect">
          <a:avLst/>
        </a:prstGeom>
      </xdr:spPr>
    </xdr:pic>
    <xdr:clientData/>
  </xdr:oneCellAnchor>
  <xdr:oneCellAnchor>
    <xdr:from>
      <xdr:col>0</xdr:col>
      <xdr:colOff>99391</xdr:colOff>
      <xdr:row>81</xdr:row>
      <xdr:rowOff>84410</xdr:rowOff>
    </xdr:from>
    <xdr:ext cx="775570" cy="1563829"/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23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9391" y="78808535"/>
          <a:ext cx="775570" cy="1563829"/>
        </a:xfrm>
        <a:prstGeom prst="rect">
          <a:avLst/>
        </a:prstGeom>
      </xdr:spPr>
    </xdr:pic>
    <xdr:clientData/>
  </xdr:oneCellAnchor>
  <xdr:oneCellAnchor>
    <xdr:from>
      <xdr:col>0</xdr:col>
      <xdr:colOff>847570</xdr:colOff>
      <xdr:row>83</xdr:row>
      <xdr:rowOff>112227</xdr:rowOff>
    </xdr:from>
    <xdr:ext cx="771402" cy="1635276"/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23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47570" y="80922327"/>
          <a:ext cx="771402" cy="1635276"/>
        </a:xfrm>
        <a:prstGeom prst="rect">
          <a:avLst/>
        </a:prstGeom>
      </xdr:spPr>
    </xdr:pic>
    <xdr:clientData/>
  </xdr:oneCellAnchor>
  <xdr:oneCellAnchor>
    <xdr:from>
      <xdr:col>0</xdr:col>
      <xdr:colOff>74543</xdr:colOff>
      <xdr:row>83</xdr:row>
      <xdr:rowOff>115956</xdr:rowOff>
    </xdr:from>
    <xdr:ext cx="770284" cy="1631675"/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23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4543" y="80926056"/>
          <a:ext cx="770284" cy="1631675"/>
        </a:xfrm>
        <a:prstGeom prst="rect">
          <a:avLst/>
        </a:prstGeom>
      </xdr:spPr>
    </xdr:pic>
    <xdr:clientData/>
  </xdr:oneCellAnchor>
  <xdr:oneCellAnchor>
    <xdr:from>
      <xdr:col>0</xdr:col>
      <xdr:colOff>857676</xdr:colOff>
      <xdr:row>81</xdr:row>
      <xdr:rowOff>85199</xdr:rowOff>
    </xdr:from>
    <xdr:ext cx="735659" cy="1563040"/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2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57676" y="78809324"/>
          <a:ext cx="735659" cy="1563040"/>
        </a:xfrm>
        <a:prstGeom prst="rect">
          <a:avLst/>
        </a:prstGeom>
      </xdr:spPr>
    </xdr:pic>
    <xdr:clientData/>
  </xdr:oneCellAnchor>
  <xdr:oneCellAnchor>
    <xdr:from>
      <xdr:col>0</xdr:col>
      <xdr:colOff>99393</xdr:colOff>
      <xdr:row>85</xdr:row>
      <xdr:rowOff>86076</xdr:rowOff>
    </xdr:from>
    <xdr:ext cx="737150" cy="1603576"/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2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9393" y="82925001"/>
          <a:ext cx="737150" cy="1603576"/>
        </a:xfrm>
        <a:prstGeom prst="rect">
          <a:avLst/>
        </a:prstGeom>
      </xdr:spPr>
    </xdr:pic>
    <xdr:clientData/>
  </xdr:oneCellAnchor>
  <xdr:oneCellAnchor>
    <xdr:from>
      <xdr:col>0</xdr:col>
      <xdr:colOff>829176</xdr:colOff>
      <xdr:row>85</xdr:row>
      <xdr:rowOff>78962</xdr:rowOff>
    </xdr:from>
    <xdr:ext cx="721071" cy="1610690"/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23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9176" y="82917887"/>
          <a:ext cx="721071" cy="1610690"/>
        </a:xfrm>
        <a:prstGeom prst="rect">
          <a:avLst/>
        </a:prstGeom>
      </xdr:spPr>
    </xdr:pic>
    <xdr:clientData/>
  </xdr:oneCellAnchor>
  <xdr:oneCellAnchor>
    <xdr:from>
      <xdr:col>0</xdr:col>
      <xdr:colOff>109500</xdr:colOff>
      <xdr:row>87</xdr:row>
      <xdr:rowOff>66259</xdr:rowOff>
    </xdr:from>
    <xdr:ext cx="776739" cy="1706219"/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2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9500" y="84972109"/>
          <a:ext cx="776739" cy="1706219"/>
        </a:xfrm>
        <a:prstGeom prst="rect">
          <a:avLst/>
        </a:prstGeom>
      </xdr:spPr>
    </xdr:pic>
    <xdr:clientData/>
  </xdr:oneCellAnchor>
  <xdr:oneCellAnchor>
    <xdr:from>
      <xdr:col>0</xdr:col>
      <xdr:colOff>872413</xdr:colOff>
      <xdr:row>87</xdr:row>
      <xdr:rowOff>65993</xdr:rowOff>
    </xdr:from>
    <xdr:ext cx="762874" cy="1706484"/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2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72413" y="84971843"/>
          <a:ext cx="762874" cy="1706484"/>
        </a:xfrm>
        <a:prstGeom prst="rect">
          <a:avLst/>
        </a:prstGeom>
      </xdr:spPr>
    </xdr:pic>
    <xdr:clientData/>
  </xdr:oneCellAnchor>
  <xdr:oneCellAnchor>
    <xdr:from>
      <xdr:col>0</xdr:col>
      <xdr:colOff>107674</xdr:colOff>
      <xdr:row>89</xdr:row>
      <xdr:rowOff>75138</xdr:rowOff>
    </xdr:from>
    <xdr:ext cx="773040" cy="1588987"/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2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7674" y="87000288"/>
          <a:ext cx="773040" cy="1588987"/>
        </a:xfrm>
        <a:prstGeom prst="rect">
          <a:avLst/>
        </a:prstGeom>
      </xdr:spPr>
    </xdr:pic>
    <xdr:clientData/>
  </xdr:oneCellAnchor>
  <xdr:oneCellAnchor>
    <xdr:from>
      <xdr:col>0</xdr:col>
      <xdr:colOff>870587</xdr:colOff>
      <xdr:row>89</xdr:row>
      <xdr:rowOff>74015</xdr:rowOff>
    </xdr:from>
    <xdr:ext cx="714344" cy="1599072"/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2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70587" y="86999165"/>
          <a:ext cx="714344" cy="1599072"/>
        </a:xfrm>
        <a:prstGeom prst="rect">
          <a:avLst/>
        </a:prstGeom>
      </xdr:spPr>
    </xdr:pic>
    <xdr:clientData/>
  </xdr:oneCellAnchor>
  <xdr:oneCellAnchor>
    <xdr:from>
      <xdr:col>0</xdr:col>
      <xdr:colOff>117783</xdr:colOff>
      <xdr:row>91</xdr:row>
      <xdr:rowOff>77201</xdr:rowOff>
    </xdr:from>
    <xdr:ext cx="770106" cy="1604168"/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2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17783" y="89069276"/>
          <a:ext cx="770106" cy="1604168"/>
        </a:xfrm>
        <a:prstGeom prst="rect">
          <a:avLst/>
        </a:prstGeom>
      </xdr:spPr>
    </xdr:pic>
    <xdr:clientData/>
  </xdr:oneCellAnchor>
  <xdr:oneCellAnchor>
    <xdr:from>
      <xdr:col>0</xdr:col>
      <xdr:colOff>872412</xdr:colOff>
      <xdr:row>93</xdr:row>
      <xdr:rowOff>78351</xdr:rowOff>
    </xdr:from>
    <xdr:ext cx="704364" cy="1586453"/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2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72412" y="91156401"/>
          <a:ext cx="704364" cy="1586453"/>
        </a:xfrm>
        <a:prstGeom prst="rect">
          <a:avLst/>
        </a:prstGeom>
      </xdr:spPr>
    </xdr:pic>
    <xdr:clientData/>
  </xdr:oneCellAnchor>
  <xdr:oneCellAnchor>
    <xdr:from>
      <xdr:col>0</xdr:col>
      <xdr:colOff>124239</xdr:colOff>
      <xdr:row>93</xdr:row>
      <xdr:rowOff>70507</xdr:rowOff>
    </xdr:from>
    <xdr:ext cx="743561" cy="1599139"/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2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24239" y="91148557"/>
          <a:ext cx="743561" cy="1599139"/>
        </a:xfrm>
        <a:prstGeom prst="rect">
          <a:avLst/>
        </a:prstGeom>
      </xdr:spPr>
    </xdr:pic>
    <xdr:clientData/>
  </xdr:oneCellAnchor>
  <xdr:oneCellAnchor>
    <xdr:from>
      <xdr:col>0</xdr:col>
      <xdr:colOff>865955</xdr:colOff>
      <xdr:row>91</xdr:row>
      <xdr:rowOff>74542</xdr:rowOff>
    </xdr:from>
    <xdr:ext cx="711409" cy="1615668"/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2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65955" y="89066617"/>
          <a:ext cx="711409" cy="1615668"/>
        </a:xfrm>
        <a:prstGeom prst="rect">
          <a:avLst/>
        </a:prstGeom>
      </xdr:spPr>
    </xdr:pic>
    <xdr:clientData/>
  </xdr:oneCellAnchor>
  <xdr:oneCellAnchor>
    <xdr:from>
      <xdr:col>0</xdr:col>
      <xdr:colOff>836543</xdr:colOff>
      <xdr:row>99</xdr:row>
      <xdr:rowOff>67186</xdr:rowOff>
    </xdr:from>
    <xdr:ext cx="773229" cy="1647313"/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2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36543" y="97574611"/>
          <a:ext cx="773229" cy="1647313"/>
        </a:xfrm>
        <a:prstGeom prst="rect">
          <a:avLst/>
        </a:prstGeom>
      </xdr:spPr>
    </xdr:pic>
    <xdr:clientData/>
  </xdr:oneCellAnchor>
  <xdr:oneCellAnchor>
    <xdr:from>
      <xdr:col>0</xdr:col>
      <xdr:colOff>108587</xdr:colOff>
      <xdr:row>95</xdr:row>
      <xdr:rowOff>92619</xdr:rowOff>
    </xdr:from>
    <xdr:ext cx="744521" cy="1646729"/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2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8587" y="93389994"/>
          <a:ext cx="744521" cy="1646729"/>
        </a:xfrm>
        <a:prstGeom prst="rect">
          <a:avLst/>
        </a:prstGeom>
      </xdr:spPr>
    </xdr:pic>
    <xdr:clientData/>
  </xdr:oneCellAnchor>
  <xdr:oneCellAnchor>
    <xdr:from>
      <xdr:col>0</xdr:col>
      <xdr:colOff>796957</xdr:colOff>
      <xdr:row>97</xdr:row>
      <xdr:rowOff>57782</xdr:rowOff>
    </xdr:from>
    <xdr:ext cx="795819" cy="1648435"/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2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96957" y="95450657"/>
          <a:ext cx="795819" cy="1648435"/>
        </a:xfrm>
        <a:prstGeom prst="rect">
          <a:avLst/>
        </a:prstGeom>
      </xdr:spPr>
    </xdr:pic>
    <xdr:clientData/>
  </xdr:oneCellAnchor>
  <xdr:oneCellAnchor>
    <xdr:from>
      <xdr:col>0</xdr:col>
      <xdr:colOff>831001</xdr:colOff>
      <xdr:row>101</xdr:row>
      <xdr:rowOff>66978</xdr:rowOff>
    </xdr:from>
    <xdr:ext cx="773193" cy="1647521"/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23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31001" y="99603228"/>
          <a:ext cx="773193" cy="1647521"/>
        </a:xfrm>
        <a:prstGeom prst="rect">
          <a:avLst/>
        </a:prstGeom>
      </xdr:spPr>
    </xdr:pic>
    <xdr:clientData/>
  </xdr:oneCellAnchor>
  <xdr:oneCellAnchor>
    <xdr:from>
      <xdr:col>0</xdr:col>
      <xdr:colOff>848478</xdr:colOff>
      <xdr:row>95</xdr:row>
      <xdr:rowOff>91109</xdr:rowOff>
    </xdr:from>
    <xdr:ext cx="783334" cy="1648239"/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23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48478" y="93388484"/>
          <a:ext cx="783334" cy="1648239"/>
        </a:xfrm>
        <a:prstGeom prst="rect">
          <a:avLst/>
        </a:prstGeom>
      </xdr:spPr>
    </xdr:pic>
    <xdr:clientData/>
  </xdr:oneCellAnchor>
  <xdr:oneCellAnchor>
    <xdr:from>
      <xdr:col>0</xdr:col>
      <xdr:colOff>66262</xdr:colOff>
      <xdr:row>97</xdr:row>
      <xdr:rowOff>57978</xdr:rowOff>
    </xdr:from>
    <xdr:ext cx="744521" cy="1646729"/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2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6262" y="95450853"/>
          <a:ext cx="744521" cy="1646729"/>
        </a:xfrm>
        <a:prstGeom prst="rect">
          <a:avLst/>
        </a:prstGeom>
      </xdr:spPr>
    </xdr:pic>
    <xdr:clientData/>
  </xdr:oneCellAnchor>
  <xdr:oneCellAnchor>
    <xdr:from>
      <xdr:col>0</xdr:col>
      <xdr:colOff>91109</xdr:colOff>
      <xdr:row>99</xdr:row>
      <xdr:rowOff>66260</xdr:rowOff>
    </xdr:from>
    <xdr:ext cx="744521" cy="1646729"/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23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1109" y="97573685"/>
          <a:ext cx="744521" cy="1646729"/>
        </a:xfrm>
        <a:prstGeom prst="rect">
          <a:avLst/>
        </a:prstGeom>
      </xdr:spPr>
    </xdr:pic>
    <xdr:clientData/>
  </xdr:oneCellAnchor>
  <xdr:oneCellAnchor>
    <xdr:from>
      <xdr:col>0</xdr:col>
      <xdr:colOff>91109</xdr:colOff>
      <xdr:row>101</xdr:row>
      <xdr:rowOff>66260</xdr:rowOff>
    </xdr:from>
    <xdr:ext cx="744521" cy="1646729"/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2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1109" y="99602510"/>
          <a:ext cx="744521" cy="1646729"/>
        </a:xfrm>
        <a:prstGeom prst="rect">
          <a:avLst/>
        </a:prstGeom>
      </xdr:spPr>
    </xdr:pic>
    <xdr:clientData/>
  </xdr:oneCellAnchor>
  <xdr:oneCellAnchor>
    <xdr:from>
      <xdr:col>0</xdr:col>
      <xdr:colOff>819979</xdr:colOff>
      <xdr:row>103</xdr:row>
      <xdr:rowOff>51344</xdr:rowOff>
    </xdr:from>
    <xdr:ext cx="783386" cy="1671440"/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23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19979" y="101616419"/>
          <a:ext cx="783386" cy="1671440"/>
        </a:xfrm>
        <a:prstGeom prst="rect">
          <a:avLst/>
        </a:prstGeom>
      </xdr:spPr>
    </xdr:pic>
    <xdr:clientData/>
  </xdr:oneCellAnchor>
  <xdr:oneCellAnchor>
    <xdr:from>
      <xdr:col>0</xdr:col>
      <xdr:colOff>829173</xdr:colOff>
      <xdr:row>105</xdr:row>
      <xdr:rowOff>102282</xdr:rowOff>
    </xdr:from>
    <xdr:ext cx="781836" cy="1670197"/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23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9173" y="103734282"/>
          <a:ext cx="781836" cy="1670197"/>
        </a:xfrm>
        <a:prstGeom prst="rect">
          <a:avLst/>
        </a:prstGeom>
      </xdr:spPr>
    </xdr:pic>
    <xdr:clientData/>
  </xdr:oneCellAnchor>
  <xdr:oneCellAnchor>
    <xdr:from>
      <xdr:col>0</xdr:col>
      <xdr:colOff>68087</xdr:colOff>
      <xdr:row>103</xdr:row>
      <xdr:rowOff>49695</xdr:rowOff>
    </xdr:from>
    <xdr:ext cx="751892" cy="1673087"/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23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8087" y="101614770"/>
          <a:ext cx="751892" cy="1673087"/>
        </a:xfrm>
        <a:prstGeom prst="rect">
          <a:avLst/>
        </a:prstGeom>
      </xdr:spPr>
    </xdr:pic>
    <xdr:clientData/>
  </xdr:oneCellAnchor>
  <xdr:oneCellAnchor>
    <xdr:from>
      <xdr:col>0</xdr:col>
      <xdr:colOff>839282</xdr:colOff>
      <xdr:row>107</xdr:row>
      <xdr:rowOff>90998</xdr:rowOff>
    </xdr:from>
    <xdr:ext cx="783870" cy="1673197"/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23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39282" y="105780398"/>
          <a:ext cx="783870" cy="1673197"/>
        </a:xfrm>
        <a:prstGeom prst="rect">
          <a:avLst/>
        </a:prstGeom>
      </xdr:spPr>
    </xdr:pic>
    <xdr:clientData/>
  </xdr:oneCellAnchor>
  <xdr:oneCellAnchor>
    <xdr:from>
      <xdr:col>0</xdr:col>
      <xdr:colOff>74544</xdr:colOff>
      <xdr:row>105</xdr:row>
      <xdr:rowOff>99391</xdr:rowOff>
    </xdr:from>
    <xdr:ext cx="751892" cy="1673087"/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23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4544" y="103731391"/>
          <a:ext cx="751892" cy="1673087"/>
        </a:xfrm>
        <a:prstGeom prst="rect">
          <a:avLst/>
        </a:prstGeom>
      </xdr:spPr>
    </xdr:pic>
    <xdr:clientData/>
  </xdr:oneCellAnchor>
  <xdr:oneCellAnchor>
    <xdr:from>
      <xdr:col>0</xdr:col>
      <xdr:colOff>91109</xdr:colOff>
      <xdr:row>107</xdr:row>
      <xdr:rowOff>91109</xdr:rowOff>
    </xdr:from>
    <xdr:ext cx="751892" cy="1673087"/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2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1109" y="105780509"/>
          <a:ext cx="751892" cy="1673087"/>
        </a:xfrm>
        <a:prstGeom prst="rect">
          <a:avLst/>
        </a:prstGeom>
      </xdr:spPr>
    </xdr:pic>
    <xdr:clientData/>
  </xdr:oneCellAnchor>
  <xdr:oneCellAnchor>
    <xdr:from>
      <xdr:col>0</xdr:col>
      <xdr:colOff>853111</xdr:colOff>
      <xdr:row>109</xdr:row>
      <xdr:rowOff>77376</xdr:rowOff>
    </xdr:from>
    <xdr:ext cx="708294" cy="1521168"/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23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53111" y="107700351"/>
          <a:ext cx="708294" cy="1521168"/>
        </a:xfrm>
        <a:prstGeom prst="rect">
          <a:avLst/>
        </a:prstGeom>
      </xdr:spPr>
    </xdr:pic>
    <xdr:clientData/>
  </xdr:oneCellAnchor>
  <xdr:oneCellAnchor>
    <xdr:from>
      <xdr:col>0</xdr:col>
      <xdr:colOff>92024</xdr:colOff>
      <xdr:row>109</xdr:row>
      <xdr:rowOff>71894</xdr:rowOff>
    </xdr:from>
    <xdr:ext cx="766936" cy="1526648"/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23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2024" y="107694869"/>
          <a:ext cx="766936" cy="1526648"/>
        </a:xfrm>
        <a:prstGeom prst="rect">
          <a:avLst/>
        </a:prstGeom>
      </xdr:spPr>
    </xdr:pic>
    <xdr:clientData/>
  </xdr:oneCellAnchor>
  <xdr:oneCellAnchor>
    <xdr:from>
      <xdr:col>0</xdr:col>
      <xdr:colOff>863218</xdr:colOff>
      <xdr:row>111</xdr:row>
      <xdr:rowOff>85633</xdr:rowOff>
    </xdr:from>
    <xdr:ext cx="714491" cy="1521194"/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23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63218" y="109623133"/>
          <a:ext cx="714491" cy="1521194"/>
        </a:xfrm>
        <a:prstGeom prst="rect">
          <a:avLst/>
        </a:prstGeom>
      </xdr:spPr>
    </xdr:pic>
    <xdr:clientData/>
  </xdr:oneCellAnchor>
  <xdr:oneCellAnchor>
    <xdr:from>
      <xdr:col>0</xdr:col>
      <xdr:colOff>91109</xdr:colOff>
      <xdr:row>111</xdr:row>
      <xdr:rowOff>82826</xdr:rowOff>
    </xdr:from>
    <xdr:ext cx="766936" cy="1526648"/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23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1109" y="109620326"/>
          <a:ext cx="766936" cy="1526648"/>
        </a:xfrm>
        <a:prstGeom prst="rect">
          <a:avLst/>
        </a:prstGeom>
      </xdr:spPr>
    </xdr:pic>
    <xdr:clientData/>
  </xdr:oneCellAnchor>
  <xdr:oneCellAnchor>
    <xdr:from>
      <xdr:col>0</xdr:col>
      <xdr:colOff>795130</xdr:colOff>
      <xdr:row>145</xdr:row>
      <xdr:rowOff>78354</xdr:rowOff>
    </xdr:from>
    <xdr:ext cx="752580" cy="1603015"/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2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95130" y="142896204"/>
          <a:ext cx="752580" cy="1603015"/>
        </a:xfrm>
        <a:prstGeom prst="rect">
          <a:avLst/>
        </a:prstGeom>
      </xdr:spPr>
    </xdr:pic>
    <xdr:clientData/>
  </xdr:oneCellAnchor>
  <xdr:oneCellAnchor>
    <xdr:from>
      <xdr:col>0</xdr:col>
      <xdr:colOff>92021</xdr:colOff>
      <xdr:row>145</xdr:row>
      <xdr:rowOff>74543</xdr:rowOff>
    </xdr:from>
    <xdr:ext cx="711392" cy="1606826"/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23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2021" y="142892393"/>
          <a:ext cx="711392" cy="1606826"/>
        </a:xfrm>
        <a:prstGeom prst="rect">
          <a:avLst/>
        </a:prstGeom>
      </xdr:spPr>
    </xdr:pic>
    <xdr:clientData/>
  </xdr:oneCellAnchor>
  <xdr:oneCellAnchor>
    <xdr:from>
      <xdr:col>0</xdr:col>
      <xdr:colOff>796955</xdr:colOff>
      <xdr:row>147</xdr:row>
      <xdr:rowOff>76450</xdr:rowOff>
    </xdr:from>
    <xdr:ext cx="738173" cy="1604919"/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23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96955" y="144856450"/>
          <a:ext cx="738173" cy="1604919"/>
        </a:xfrm>
        <a:prstGeom prst="rect">
          <a:avLst/>
        </a:prstGeom>
      </xdr:spPr>
    </xdr:pic>
    <xdr:clientData/>
  </xdr:oneCellAnchor>
  <xdr:oneCellAnchor>
    <xdr:from>
      <xdr:col>0</xdr:col>
      <xdr:colOff>797871</xdr:colOff>
      <xdr:row>149</xdr:row>
      <xdr:rowOff>80573</xdr:rowOff>
    </xdr:from>
    <xdr:ext cx="739320" cy="1575950"/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23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97871" y="146822723"/>
          <a:ext cx="739320" cy="1575950"/>
        </a:xfrm>
        <a:prstGeom prst="rect">
          <a:avLst/>
        </a:prstGeom>
      </xdr:spPr>
    </xdr:pic>
    <xdr:clientData/>
  </xdr:oneCellAnchor>
  <xdr:oneCellAnchor>
    <xdr:from>
      <xdr:col>0</xdr:col>
      <xdr:colOff>78195</xdr:colOff>
      <xdr:row>149</xdr:row>
      <xdr:rowOff>86558</xdr:rowOff>
    </xdr:from>
    <xdr:ext cx="725218" cy="1572173"/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23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8195" y="146828708"/>
          <a:ext cx="725218" cy="1572173"/>
        </a:xfrm>
        <a:prstGeom prst="rect">
          <a:avLst/>
        </a:prstGeom>
      </xdr:spPr>
    </xdr:pic>
    <xdr:clientData/>
  </xdr:oneCellAnchor>
  <xdr:oneCellAnchor>
    <xdr:from>
      <xdr:col>0</xdr:col>
      <xdr:colOff>799696</xdr:colOff>
      <xdr:row>151</xdr:row>
      <xdr:rowOff>74544</xdr:rowOff>
    </xdr:from>
    <xdr:ext cx="727664" cy="1573695"/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23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99696" y="148778844"/>
          <a:ext cx="727664" cy="1573695"/>
        </a:xfrm>
        <a:prstGeom prst="rect">
          <a:avLst/>
        </a:prstGeom>
      </xdr:spPr>
    </xdr:pic>
    <xdr:clientData/>
  </xdr:oneCellAnchor>
  <xdr:oneCellAnchor>
    <xdr:from>
      <xdr:col>0</xdr:col>
      <xdr:colOff>82826</xdr:colOff>
      <xdr:row>147</xdr:row>
      <xdr:rowOff>74544</xdr:rowOff>
    </xdr:from>
    <xdr:ext cx="711392" cy="1606826"/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23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826" y="144854544"/>
          <a:ext cx="711392" cy="1606826"/>
        </a:xfrm>
        <a:prstGeom prst="rect">
          <a:avLst/>
        </a:prstGeom>
      </xdr:spPr>
    </xdr:pic>
    <xdr:clientData/>
  </xdr:oneCellAnchor>
  <xdr:oneCellAnchor>
    <xdr:from>
      <xdr:col>0</xdr:col>
      <xdr:colOff>82826</xdr:colOff>
      <xdr:row>151</xdr:row>
      <xdr:rowOff>74543</xdr:rowOff>
    </xdr:from>
    <xdr:ext cx="725218" cy="1572173"/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23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826" y="148778843"/>
          <a:ext cx="725218" cy="1572173"/>
        </a:xfrm>
        <a:prstGeom prst="rect">
          <a:avLst/>
        </a:prstGeom>
      </xdr:spPr>
    </xdr:pic>
    <xdr:clientData/>
  </xdr:oneCellAnchor>
  <xdr:oneCellAnchor>
    <xdr:from>
      <xdr:col>0</xdr:col>
      <xdr:colOff>836543</xdr:colOff>
      <xdr:row>153</xdr:row>
      <xdr:rowOff>69897</xdr:rowOff>
    </xdr:from>
    <xdr:ext cx="763557" cy="1628037"/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23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36543" y="150736347"/>
          <a:ext cx="763557" cy="1628037"/>
        </a:xfrm>
        <a:prstGeom prst="rect">
          <a:avLst/>
        </a:prstGeom>
      </xdr:spPr>
    </xdr:pic>
    <xdr:clientData/>
  </xdr:oneCellAnchor>
  <xdr:oneCellAnchor>
    <xdr:from>
      <xdr:col>0</xdr:col>
      <xdr:colOff>92022</xdr:colOff>
      <xdr:row>153</xdr:row>
      <xdr:rowOff>62528</xdr:rowOff>
    </xdr:from>
    <xdr:ext cx="750339" cy="1635405"/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23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2022" y="150728978"/>
          <a:ext cx="750339" cy="1635405"/>
        </a:xfrm>
        <a:prstGeom prst="rect">
          <a:avLst/>
        </a:prstGeom>
      </xdr:spPr>
    </xdr:pic>
    <xdr:clientData/>
  </xdr:oneCellAnchor>
  <xdr:oneCellAnchor>
    <xdr:from>
      <xdr:col>0</xdr:col>
      <xdr:colOff>830088</xdr:colOff>
      <xdr:row>155</xdr:row>
      <xdr:rowOff>57043</xdr:rowOff>
    </xdr:from>
    <xdr:ext cx="766314" cy="1632610"/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23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30088" y="152685643"/>
          <a:ext cx="766314" cy="1632610"/>
        </a:xfrm>
        <a:prstGeom prst="rect">
          <a:avLst/>
        </a:prstGeom>
      </xdr:spPr>
    </xdr:pic>
    <xdr:clientData/>
  </xdr:oneCellAnchor>
  <xdr:oneCellAnchor>
    <xdr:from>
      <xdr:col>0</xdr:col>
      <xdr:colOff>839283</xdr:colOff>
      <xdr:row>157</xdr:row>
      <xdr:rowOff>76953</xdr:rowOff>
    </xdr:from>
    <xdr:ext cx="757136" cy="1612699"/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23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39283" y="154667703"/>
          <a:ext cx="757136" cy="1612699"/>
        </a:xfrm>
        <a:prstGeom prst="rect">
          <a:avLst/>
        </a:prstGeom>
      </xdr:spPr>
    </xdr:pic>
    <xdr:clientData/>
  </xdr:oneCellAnchor>
  <xdr:oneCellAnchor>
    <xdr:from>
      <xdr:col>0</xdr:col>
      <xdr:colOff>103045</xdr:colOff>
      <xdr:row>157</xdr:row>
      <xdr:rowOff>78393</xdr:rowOff>
    </xdr:from>
    <xdr:ext cx="738970" cy="1611260"/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23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3045" y="154669143"/>
          <a:ext cx="738970" cy="1611260"/>
        </a:xfrm>
        <a:prstGeom prst="rect">
          <a:avLst/>
        </a:prstGeom>
      </xdr:spPr>
    </xdr:pic>
    <xdr:clientData/>
  </xdr:oneCellAnchor>
  <xdr:oneCellAnchor>
    <xdr:from>
      <xdr:col>0</xdr:col>
      <xdr:colOff>832825</xdr:colOff>
      <xdr:row>159</xdr:row>
      <xdr:rowOff>66871</xdr:rowOff>
    </xdr:from>
    <xdr:ext cx="758628" cy="1614499"/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23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32825" y="156619771"/>
          <a:ext cx="758628" cy="1614499"/>
        </a:xfrm>
        <a:prstGeom prst="rect">
          <a:avLst/>
        </a:prstGeom>
      </xdr:spPr>
    </xdr:pic>
    <xdr:clientData/>
  </xdr:oneCellAnchor>
  <xdr:oneCellAnchor>
    <xdr:from>
      <xdr:col>0</xdr:col>
      <xdr:colOff>74543</xdr:colOff>
      <xdr:row>155</xdr:row>
      <xdr:rowOff>57978</xdr:rowOff>
    </xdr:from>
    <xdr:ext cx="750339" cy="1635405"/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23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4543" y="152686578"/>
          <a:ext cx="750339" cy="1635405"/>
        </a:xfrm>
        <a:prstGeom prst="rect">
          <a:avLst/>
        </a:prstGeom>
      </xdr:spPr>
    </xdr:pic>
    <xdr:clientData/>
  </xdr:oneCellAnchor>
  <xdr:oneCellAnchor>
    <xdr:from>
      <xdr:col>0</xdr:col>
      <xdr:colOff>99391</xdr:colOff>
      <xdr:row>159</xdr:row>
      <xdr:rowOff>66260</xdr:rowOff>
    </xdr:from>
    <xdr:ext cx="738970" cy="1611260"/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23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9391" y="156619160"/>
          <a:ext cx="738970" cy="1611260"/>
        </a:xfrm>
        <a:prstGeom prst="rect">
          <a:avLst/>
        </a:prstGeom>
      </xdr:spPr>
    </xdr:pic>
    <xdr:clientData/>
  </xdr:oneCellAnchor>
  <xdr:oneCellAnchor>
    <xdr:from>
      <xdr:col>0</xdr:col>
      <xdr:colOff>99394</xdr:colOff>
      <xdr:row>161</xdr:row>
      <xdr:rowOff>84122</xdr:rowOff>
    </xdr:from>
    <xdr:ext cx="761997" cy="1588965"/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23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9394" y="162609197"/>
          <a:ext cx="761997" cy="1588965"/>
        </a:xfrm>
        <a:prstGeom prst="rect">
          <a:avLst/>
        </a:prstGeom>
      </xdr:spPr>
    </xdr:pic>
    <xdr:clientData/>
  </xdr:oneCellAnchor>
  <xdr:oneCellAnchor>
    <xdr:from>
      <xdr:col>0</xdr:col>
      <xdr:colOff>862306</xdr:colOff>
      <xdr:row>161</xdr:row>
      <xdr:rowOff>86786</xdr:rowOff>
    </xdr:from>
    <xdr:ext cx="745155" cy="1586302"/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23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62306" y="162611861"/>
          <a:ext cx="745155" cy="1586302"/>
        </a:xfrm>
        <a:prstGeom prst="rect">
          <a:avLst/>
        </a:prstGeom>
      </xdr:spPr>
    </xdr:pic>
    <xdr:clientData/>
  </xdr:oneCellAnchor>
  <xdr:oneCellAnchor>
    <xdr:from>
      <xdr:col>0</xdr:col>
      <xdr:colOff>92936</xdr:colOff>
      <xdr:row>163</xdr:row>
      <xdr:rowOff>79390</xdr:rowOff>
    </xdr:from>
    <xdr:ext cx="735325" cy="1626481"/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23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2936" y="164642815"/>
          <a:ext cx="735325" cy="1626481"/>
        </a:xfrm>
        <a:prstGeom prst="rect">
          <a:avLst/>
        </a:prstGeom>
      </xdr:spPr>
    </xdr:pic>
    <xdr:clientData/>
  </xdr:oneCellAnchor>
  <xdr:oneCellAnchor>
    <xdr:from>
      <xdr:col>0</xdr:col>
      <xdr:colOff>831001</xdr:colOff>
      <xdr:row>163</xdr:row>
      <xdr:rowOff>86189</xdr:rowOff>
    </xdr:from>
    <xdr:ext cx="763835" cy="1620029"/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23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31001" y="164649614"/>
          <a:ext cx="763835" cy="1620029"/>
        </a:xfrm>
        <a:prstGeom prst="rect">
          <a:avLst/>
        </a:prstGeom>
      </xdr:spPr>
    </xdr:pic>
    <xdr:clientData/>
  </xdr:oneCellAnchor>
  <xdr:oneCellAnchor>
    <xdr:from>
      <xdr:col>0</xdr:col>
      <xdr:colOff>844826</xdr:colOff>
      <xdr:row>113</xdr:row>
      <xdr:rowOff>59384</xdr:rowOff>
    </xdr:from>
    <xdr:ext cx="762455" cy="1621986"/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23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44826" y="111549509"/>
          <a:ext cx="762455" cy="1621986"/>
        </a:xfrm>
        <a:prstGeom prst="rect">
          <a:avLst/>
        </a:prstGeom>
      </xdr:spPr>
    </xdr:pic>
    <xdr:clientData/>
  </xdr:oneCellAnchor>
  <xdr:oneCellAnchor>
    <xdr:from>
      <xdr:col>0</xdr:col>
      <xdr:colOff>125152</xdr:colOff>
      <xdr:row>113</xdr:row>
      <xdr:rowOff>54243</xdr:rowOff>
    </xdr:from>
    <xdr:ext cx="736240" cy="1627128"/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23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25152" y="111544368"/>
          <a:ext cx="736240" cy="1627128"/>
        </a:xfrm>
        <a:prstGeom prst="rect">
          <a:avLst/>
        </a:prstGeom>
      </xdr:spPr>
    </xdr:pic>
    <xdr:clientData/>
  </xdr:oneCellAnchor>
  <xdr:oneCellAnchor>
    <xdr:from>
      <xdr:col>0</xdr:col>
      <xdr:colOff>830087</xdr:colOff>
      <xdr:row>115</xdr:row>
      <xdr:rowOff>60245</xdr:rowOff>
    </xdr:from>
    <xdr:ext cx="769159" cy="1621126"/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23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30087" y="113464895"/>
          <a:ext cx="769159" cy="1621126"/>
        </a:xfrm>
        <a:prstGeom prst="rect">
          <a:avLst/>
        </a:prstGeom>
      </xdr:spPr>
    </xdr:pic>
    <xdr:clientData/>
  </xdr:oneCellAnchor>
  <xdr:oneCellAnchor>
    <xdr:from>
      <xdr:col>0</xdr:col>
      <xdr:colOff>789586</xdr:colOff>
      <xdr:row>117</xdr:row>
      <xdr:rowOff>59980</xdr:rowOff>
    </xdr:from>
    <xdr:ext cx="739107" cy="1571693"/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23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89586" y="115341055"/>
          <a:ext cx="739107" cy="1571693"/>
        </a:xfrm>
        <a:prstGeom prst="rect">
          <a:avLst/>
        </a:prstGeom>
      </xdr:spPr>
    </xdr:pic>
    <xdr:clientData/>
  </xdr:oneCellAnchor>
  <xdr:oneCellAnchor>
    <xdr:from>
      <xdr:col>0</xdr:col>
      <xdr:colOff>111326</xdr:colOff>
      <xdr:row>117</xdr:row>
      <xdr:rowOff>62070</xdr:rowOff>
    </xdr:from>
    <xdr:ext cx="716933" cy="1569604"/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23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11326" y="115343145"/>
          <a:ext cx="716933" cy="1569604"/>
        </a:xfrm>
        <a:prstGeom prst="rect">
          <a:avLst/>
        </a:prstGeom>
      </xdr:spPr>
    </xdr:pic>
    <xdr:clientData/>
  </xdr:oneCellAnchor>
  <xdr:oneCellAnchor>
    <xdr:from>
      <xdr:col>0</xdr:col>
      <xdr:colOff>807981</xdr:colOff>
      <xdr:row>119</xdr:row>
      <xdr:rowOff>91108</xdr:rowOff>
    </xdr:from>
    <xdr:ext cx="735807" cy="1573695"/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23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07981" y="117334333"/>
          <a:ext cx="735807" cy="1573695"/>
        </a:xfrm>
        <a:prstGeom prst="rect">
          <a:avLst/>
        </a:prstGeom>
      </xdr:spPr>
    </xdr:pic>
    <xdr:clientData/>
  </xdr:oneCellAnchor>
  <xdr:oneCellAnchor>
    <xdr:from>
      <xdr:col>0</xdr:col>
      <xdr:colOff>91109</xdr:colOff>
      <xdr:row>115</xdr:row>
      <xdr:rowOff>57978</xdr:rowOff>
    </xdr:from>
    <xdr:ext cx="736240" cy="1627128"/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23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1109" y="113462628"/>
          <a:ext cx="736240" cy="1627128"/>
        </a:xfrm>
        <a:prstGeom prst="rect">
          <a:avLst/>
        </a:prstGeom>
      </xdr:spPr>
    </xdr:pic>
    <xdr:clientData/>
  </xdr:oneCellAnchor>
  <xdr:oneCellAnchor>
    <xdr:from>
      <xdr:col>0</xdr:col>
      <xdr:colOff>99391</xdr:colOff>
      <xdr:row>119</xdr:row>
      <xdr:rowOff>91108</xdr:rowOff>
    </xdr:from>
    <xdr:ext cx="716933" cy="1569604"/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23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9391" y="117334333"/>
          <a:ext cx="716933" cy="1569604"/>
        </a:xfrm>
        <a:prstGeom prst="rect">
          <a:avLst/>
        </a:prstGeom>
      </xdr:spPr>
    </xdr:pic>
    <xdr:clientData/>
  </xdr:oneCellAnchor>
  <xdr:oneCellAnchor>
    <xdr:from>
      <xdr:col>0</xdr:col>
      <xdr:colOff>836543</xdr:colOff>
      <xdr:row>121</xdr:row>
      <xdr:rowOff>92477</xdr:rowOff>
    </xdr:from>
    <xdr:ext cx="776792" cy="1655897"/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23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36543" y="119374052"/>
          <a:ext cx="776792" cy="1655897"/>
        </a:xfrm>
        <a:prstGeom prst="rect">
          <a:avLst/>
        </a:prstGeom>
      </xdr:spPr>
    </xdr:pic>
    <xdr:clientData/>
  </xdr:oneCellAnchor>
  <xdr:oneCellAnchor>
    <xdr:from>
      <xdr:col>0</xdr:col>
      <xdr:colOff>92022</xdr:colOff>
      <xdr:row>121</xdr:row>
      <xdr:rowOff>95160</xdr:rowOff>
    </xdr:from>
    <xdr:ext cx="753332" cy="1642862"/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23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2022" y="119376735"/>
          <a:ext cx="753332" cy="1642862"/>
        </a:xfrm>
        <a:prstGeom prst="rect">
          <a:avLst/>
        </a:prstGeom>
      </xdr:spPr>
    </xdr:pic>
    <xdr:clientData/>
  </xdr:oneCellAnchor>
  <xdr:oneCellAnchor>
    <xdr:from>
      <xdr:col>0</xdr:col>
      <xdr:colOff>821804</xdr:colOff>
      <xdr:row>123</xdr:row>
      <xdr:rowOff>66543</xdr:rowOff>
    </xdr:from>
    <xdr:ext cx="774578" cy="1647957"/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23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1804" y="121300743"/>
          <a:ext cx="774578" cy="1647957"/>
        </a:xfrm>
        <a:prstGeom prst="rect">
          <a:avLst/>
        </a:prstGeom>
      </xdr:spPr>
    </xdr:pic>
    <xdr:clientData/>
  </xdr:oneCellAnchor>
  <xdr:oneCellAnchor>
    <xdr:from>
      <xdr:col>0</xdr:col>
      <xdr:colOff>864130</xdr:colOff>
      <xdr:row>125</xdr:row>
      <xdr:rowOff>64918</xdr:rowOff>
    </xdr:from>
    <xdr:ext cx="762997" cy="1633016"/>
    <xdr:pic>
      <xdr:nvPicPr>
        <xdr:cNvPr id="105" name="Рисунок 104">
          <a:extLst>
            <a:ext uri="{FF2B5EF4-FFF2-40B4-BE49-F238E27FC236}">
              <a16:creationId xmlns:a16="http://schemas.microsoft.com/office/drawing/2014/main" id="{00000000-0008-0000-23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64130" y="123261268"/>
          <a:ext cx="762997" cy="1633016"/>
        </a:xfrm>
        <a:prstGeom prst="rect">
          <a:avLst/>
        </a:prstGeom>
      </xdr:spPr>
    </xdr:pic>
    <xdr:clientData/>
  </xdr:oneCellAnchor>
  <xdr:oneCellAnchor>
    <xdr:from>
      <xdr:col>0</xdr:col>
      <xdr:colOff>111327</xdr:colOff>
      <xdr:row>125</xdr:row>
      <xdr:rowOff>66536</xdr:rowOff>
    </xdr:from>
    <xdr:ext cx="747467" cy="1629830"/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23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11327" y="123262886"/>
          <a:ext cx="747467" cy="1629830"/>
        </a:xfrm>
        <a:prstGeom prst="rect">
          <a:avLst/>
        </a:prstGeom>
      </xdr:spPr>
    </xdr:pic>
    <xdr:clientData/>
  </xdr:oneCellAnchor>
  <xdr:oneCellAnchor>
    <xdr:from>
      <xdr:col>0</xdr:col>
      <xdr:colOff>799697</xdr:colOff>
      <xdr:row>127</xdr:row>
      <xdr:rowOff>66260</xdr:rowOff>
    </xdr:from>
    <xdr:ext cx="789826" cy="1631673"/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23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99697" y="125224760"/>
          <a:ext cx="789826" cy="1631673"/>
        </a:xfrm>
        <a:prstGeom prst="rect">
          <a:avLst/>
        </a:prstGeom>
      </xdr:spPr>
    </xdr:pic>
    <xdr:clientData/>
  </xdr:oneCellAnchor>
  <xdr:oneCellAnchor>
    <xdr:from>
      <xdr:col>0</xdr:col>
      <xdr:colOff>74543</xdr:colOff>
      <xdr:row>123</xdr:row>
      <xdr:rowOff>66260</xdr:rowOff>
    </xdr:from>
    <xdr:ext cx="753332" cy="1642862"/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23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4543" y="121300460"/>
          <a:ext cx="753332" cy="1642862"/>
        </a:xfrm>
        <a:prstGeom prst="rect">
          <a:avLst/>
        </a:prstGeom>
      </xdr:spPr>
    </xdr:pic>
    <xdr:clientData/>
  </xdr:oneCellAnchor>
  <xdr:oneCellAnchor>
    <xdr:from>
      <xdr:col>0</xdr:col>
      <xdr:colOff>74543</xdr:colOff>
      <xdr:row>127</xdr:row>
      <xdr:rowOff>66260</xdr:rowOff>
    </xdr:from>
    <xdr:ext cx="747467" cy="1629830"/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23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4543" y="125224760"/>
          <a:ext cx="747467" cy="1629830"/>
        </a:xfrm>
        <a:prstGeom prst="rect">
          <a:avLst/>
        </a:prstGeom>
      </xdr:spPr>
    </xdr:pic>
    <xdr:clientData/>
  </xdr:oneCellAnchor>
  <xdr:oneCellAnchor>
    <xdr:from>
      <xdr:col>0</xdr:col>
      <xdr:colOff>861393</xdr:colOff>
      <xdr:row>129</xdr:row>
      <xdr:rowOff>84473</xdr:rowOff>
    </xdr:from>
    <xdr:ext cx="746148" cy="1588614"/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23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61393" y="127205123"/>
          <a:ext cx="746148" cy="1588614"/>
        </a:xfrm>
        <a:prstGeom prst="rect">
          <a:avLst/>
        </a:prstGeom>
      </xdr:spPr>
    </xdr:pic>
    <xdr:clientData/>
  </xdr:oneCellAnchor>
  <xdr:oneCellAnchor>
    <xdr:from>
      <xdr:col>0</xdr:col>
      <xdr:colOff>100305</xdr:colOff>
      <xdr:row>129</xdr:row>
      <xdr:rowOff>82976</xdr:rowOff>
    </xdr:from>
    <xdr:ext cx="769369" cy="1590112"/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23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0305" y="127203626"/>
          <a:ext cx="769369" cy="1590112"/>
        </a:xfrm>
        <a:prstGeom prst="rect">
          <a:avLst/>
        </a:prstGeom>
      </xdr:spPr>
    </xdr:pic>
    <xdr:clientData/>
  </xdr:oneCellAnchor>
  <xdr:oneCellAnchor>
    <xdr:from>
      <xdr:col>0</xdr:col>
      <xdr:colOff>796956</xdr:colOff>
      <xdr:row>131</xdr:row>
      <xdr:rowOff>75322</xdr:rowOff>
    </xdr:from>
    <xdr:ext cx="757837" cy="1606048"/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23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96956" y="129158122"/>
          <a:ext cx="757837" cy="1606048"/>
        </a:xfrm>
        <a:prstGeom prst="rect">
          <a:avLst/>
        </a:prstGeom>
      </xdr:spPr>
    </xdr:pic>
    <xdr:clientData/>
  </xdr:oneCellAnchor>
  <xdr:oneCellAnchor>
    <xdr:from>
      <xdr:col>0</xdr:col>
      <xdr:colOff>77283</xdr:colOff>
      <xdr:row>131</xdr:row>
      <xdr:rowOff>74544</xdr:rowOff>
    </xdr:from>
    <xdr:ext cx="726130" cy="1606825"/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23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7283" y="129157344"/>
          <a:ext cx="726130" cy="1606825"/>
        </a:xfrm>
        <a:prstGeom prst="rect">
          <a:avLst/>
        </a:prstGeom>
      </xdr:spPr>
    </xdr:pic>
    <xdr:clientData/>
  </xdr:oneCellAnchor>
  <xdr:oneCellAnchor>
    <xdr:from>
      <xdr:col>0</xdr:col>
      <xdr:colOff>91109</xdr:colOff>
      <xdr:row>165</xdr:row>
      <xdr:rowOff>104934</xdr:rowOff>
    </xdr:from>
    <xdr:ext cx="778566" cy="1626131"/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23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1109" y="166706709"/>
          <a:ext cx="778566" cy="1626131"/>
        </a:xfrm>
        <a:prstGeom prst="rect">
          <a:avLst/>
        </a:prstGeom>
      </xdr:spPr>
    </xdr:pic>
    <xdr:clientData/>
  </xdr:oneCellAnchor>
  <xdr:oneCellAnchor>
    <xdr:from>
      <xdr:col>0</xdr:col>
      <xdr:colOff>862303</xdr:colOff>
      <xdr:row>165</xdr:row>
      <xdr:rowOff>105847</xdr:rowOff>
    </xdr:from>
    <xdr:ext cx="769372" cy="1625218"/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23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62303" y="166707622"/>
          <a:ext cx="769372" cy="1625218"/>
        </a:xfrm>
        <a:prstGeom prst="rect">
          <a:avLst/>
        </a:prstGeom>
      </xdr:spPr>
    </xdr:pic>
    <xdr:clientData/>
  </xdr:oneCellAnchor>
  <xdr:oneCellAnchor>
    <xdr:from>
      <xdr:col>0</xdr:col>
      <xdr:colOff>66262</xdr:colOff>
      <xdr:row>167</xdr:row>
      <xdr:rowOff>156456</xdr:rowOff>
    </xdr:from>
    <xdr:ext cx="795129" cy="1491783"/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23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6262" y="168796581"/>
          <a:ext cx="795129" cy="1491783"/>
        </a:xfrm>
        <a:prstGeom prst="rect">
          <a:avLst/>
        </a:prstGeom>
      </xdr:spPr>
    </xdr:pic>
    <xdr:clientData/>
  </xdr:oneCellAnchor>
  <xdr:oneCellAnchor>
    <xdr:from>
      <xdr:col>0</xdr:col>
      <xdr:colOff>69000</xdr:colOff>
      <xdr:row>169</xdr:row>
      <xdr:rowOff>107674</xdr:rowOff>
    </xdr:from>
    <xdr:ext cx="808957" cy="1565413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23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9000" y="170786149"/>
          <a:ext cx="808957" cy="1565413"/>
        </a:xfrm>
        <a:prstGeom prst="rect">
          <a:avLst/>
        </a:prstGeom>
      </xdr:spPr>
    </xdr:pic>
    <xdr:clientData/>
  </xdr:oneCellAnchor>
  <xdr:oneCellAnchor>
    <xdr:from>
      <xdr:col>0</xdr:col>
      <xdr:colOff>865043</xdr:colOff>
      <xdr:row>169</xdr:row>
      <xdr:rowOff>108586</xdr:rowOff>
    </xdr:from>
    <xdr:ext cx="774913" cy="1564499"/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23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65043" y="170787061"/>
          <a:ext cx="774913" cy="1564499"/>
        </a:xfrm>
        <a:prstGeom prst="rect">
          <a:avLst/>
        </a:prstGeom>
      </xdr:spPr>
    </xdr:pic>
    <xdr:clientData/>
  </xdr:oneCellAnchor>
  <xdr:oneCellAnchor>
    <xdr:from>
      <xdr:col>0</xdr:col>
      <xdr:colOff>857675</xdr:colOff>
      <xdr:row>167</xdr:row>
      <xdr:rowOff>159195</xdr:rowOff>
    </xdr:from>
    <xdr:ext cx="774000" cy="1489044"/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23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57675" y="168799320"/>
          <a:ext cx="774000" cy="1489044"/>
        </a:xfrm>
        <a:prstGeom prst="rect">
          <a:avLst/>
        </a:prstGeom>
      </xdr:spPr>
    </xdr:pic>
    <xdr:clientData/>
  </xdr:oneCellAnchor>
  <xdr:oneCellAnchor>
    <xdr:from>
      <xdr:col>0</xdr:col>
      <xdr:colOff>82828</xdr:colOff>
      <xdr:row>25</xdr:row>
      <xdr:rowOff>80000</xdr:rowOff>
    </xdr:from>
    <xdr:ext cx="745433" cy="1634500"/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23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828" y="21482675"/>
          <a:ext cx="745433" cy="1634500"/>
        </a:xfrm>
        <a:prstGeom prst="rect">
          <a:avLst/>
        </a:prstGeom>
      </xdr:spPr>
    </xdr:pic>
    <xdr:clientData/>
  </xdr:oneCellAnchor>
  <xdr:oneCellAnchor>
    <xdr:from>
      <xdr:col>0</xdr:col>
      <xdr:colOff>829173</xdr:colOff>
      <xdr:row>25</xdr:row>
      <xdr:rowOff>79942</xdr:rowOff>
    </xdr:from>
    <xdr:ext cx="741302" cy="1634558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23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9173" y="21482617"/>
          <a:ext cx="741302" cy="1634558"/>
        </a:xfrm>
        <a:prstGeom prst="rect">
          <a:avLst/>
        </a:prstGeom>
      </xdr:spPr>
    </xdr:pic>
    <xdr:clientData/>
  </xdr:oneCellAnchor>
  <xdr:oneCellAnchor>
    <xdr:from>
      <xdr:col>0</xdr:col>
      <xdr:colOff>821805</xdr:colOff>
      <xdr:row>27</xdr:row>
      <xdr:rowOff>74544</xdr:rowOff>
    </xdr:from>
    <xdr:ext cx="776738" cy="1664803"/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23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1805" y="23448894"/>
          <a:ext cx="776738" cy="1664803"/>
        </a:xfrm>
        <a:prstGeom prst="rect">
          <a:avLst/>
        </a:prstGeom>
      </xdr:spPr>
    </xdr:pic>
    <xdr:clientData/>
  </xdr:oneCellAnchor>
  <xdr:oneCellAnchor>
    <xdr:from>
      <xdr:col>0</xdr:col>
      <xdr:colOff>93848</xdr:colOff>
      <xdr:row>27</xdr:row>
      <xdr:rowOff>71554</xdr:rowOff>
    </xdr:from>
    <xdr:ext cx="742696" cy="1667793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23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3848" y="23445904"/>
          <a:ext cx="742696" cy="1667793"/>
        </a:xfrm>
        <a:prstGeom prst="rect">
          <a:avLst/>
        </a:prstGeom>
      </xdr:spPr>
    </xdr:pic>
    <xdr:clientData/>
  </xdr:oneCellAnchor>
  <xdr:oneCellAnchor>
    <xdr:from>
      <xdr:col>0</xdr:col>
      <xdr:colOff>78195</xdr:colOff>
      <xdr:row>29</xdr:row>
      <xdr:rowOff>89553</xdr:rowOff>
    </xdr:from>
    <xdr:ext cx="783196" cy="1577329"/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23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8195" y="25511778"/>
          <a:ext cx="783196" cy="1577329"/>
        </a:xfrm>
        <a:prstGeom prst="rect">
          <a:avLst/>
        </a:prstGeom>
      </xdr:spPr>
    </xdr:pic>
    <xdr:clientData/>
  </xdr:oneCellAnchor>
  <xdr:oneCellAnchor>
    <xdr:from>
      <xdr:col>0</xdr:col>
      <xdr:colOff>849392</xdr:colOff>
      <xdr:row>29</xdr:row>
      <xdr:rowOff>88031</xdr:rowOff>
    </xdr:from>
    <xdr:ext cx="743135" cy="1576717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23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49392" y="25510256"/>
          <a:ext cx="743135" cy="1576717"/>
        </a:xfrm>
        <a:prstGeom prst="rect">
          <a:avLst/>
        </a:prstGeom>
      </xdr:spPr>
    </xdr:pic>
    <xdr:clientData/>
  </xdr:oneCellAnchor>
  <xdr:oneCellAnchor>
    <xdr:from>
      <xdr:col>0</xdr:col>
      <xdr:colOff>82827</xdr:colOff>
      <xdr:row>31</xdr:row>
      <xdr:rowOff>82971</xdr:rowOff>
    </xdr:from>
    <xdr:ext cx="737152" cy="1627899"/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23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827" y="27553071"/>
          <a:ext cx="737152" cy="1627899"/>
        </a:xfrm>
        <a:prstGeom prst="rect">
          <a:avLst/>
        </a:prstGeom>
      </xdr:spPr>
    </xdr:pic>
    <xdr:clientData/>
  </xdr:oneCellAnchor>
  <xdr:oneCellAnchor>
    <xdr:from>
      <xdr:col>0</xdr:col>
      <xdr:colOff>820891</xdr:colOff>
      <xdr:row>31</xdr:row>
      <xdr:rowOff>82825</xdr:rowOff>
    </xdr:from>
    <xdr:ext cx="782927" cy="1629819"/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23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0891" y="27552925"/>
          <a:ext cx="782927" cy="1629819"/>
        </a:xfrm>
        <a:prstGeom prst="rect">
          <a:avLst/>
        </a:prstGeom>
      </xdr:spPr>
    </xdr:pic>
    <xdr:clientData/>
  </xdr:oneCellAnchor>
  <xdr:oneCellAnchor>
    <xdr:from>
      <xdr:col>0</xdr:col>
      <xdr:colOff>84652</xdr:colOff>
      <xdr:row>33</xdr:row>
      <xdr:rowOff>87383</xdr:rowOff>
    </xdr:from>
    <xdr:ext cx="727043" cy="1613187"/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23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4652" y="29605358"/>
          <a:ext cx="727043" cy="1613187"/>
        </a:xfrm>
        <a:prstGeom prst="rect">
          <a:avLst/>
        </a:prstGeom>
      </xdr:spPr>
    </xdr:pic>
    <xdr:clientData/>
  </xdr:oneCellAnchor>
  <xdr:oneCellAnchor>
    <xdr:from>
      <xdr:col>0</xdr:col>
      <xdr:colOff>806153</xdr:colOff>
      <xdr:row>33</xdr:row>
      <xdr:rowOff>93697</xdr:rowOff>
    </xdr:from>
    <xdr:ext cx="766295" cy="1604237"/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23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06153" y="29611672"/>
          <a:ext cx="766295" cy="1604237"/>
        </a:xfrm>
        <a:prstGeom prst="rect">
          <a:avLst/>
        </a:prstGeom>
      </xdr:spPr>
    </xdr:pic>
    <xdr:clientData/>
  </xdr:oneCellAnchor>
  <xdr:oneCellAnchor>
    <xdr:from>
      <xdr:col>0</xdr:col>
      <xdr:colOff>78195</xdr:colOff>
      <xdr:row>35</xdr:row>
      <xdr:rowOff>111879</xdr:rowOff>
    </xdr:from>
    <xdr:ext cx="741782" cy="1627467"/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23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8195" y="31677729"/>
          <a:ext cx="741782" cy="1627467"/>
        </a:xfrm>
        <a:prstGeom prst="rect">
          <a:avLst/>
        </a:prstGeom>
      </xdr:spPr>
    </xdr:pic>
    <xdr:clientData/>
  </xdr:oneCellAnchor>
  <xdr:oneCellAnchor>
    <xdr:from>
      <xdr:col>0</xdr:col>
      <xdr:colOff>816261</xdr:colOff>
      <xdr:row>35</xdr:row>
      <xdr:rowOff>119138</xdr:rowOff>
    </xdr:from>
    <xdr:ext cx="775252" cy="1620210"/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23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16261" y="31684988"/>
          <a:ext cx="775252" cy="1620210"/>
        </a:xfrm>
        <a:prstGeom prst="rect">
          <a:avLst/>
        </a:prstGeom>
      </xdr:spPr>
    </xdr:pic>
    <xdr:clientData/>
  </xdr:oneCellAnchor>
  <xdr:oneCellAnchor>
    <xdr:from>
      <xdr:col>0</xdr:col>
      <xdr:colOff>73983</xdr:colOff>
      <xdr:row>37</xdr:row>
      <xdr:rowOff>72830</xdr:rowOff>
    </xdr:from>
    <xdr:ext cx="777839" cy="1575408"/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23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3983" y="33686555"/>
          <a:ext cx="777839" cy="1575408"/>
        </a:xfrm>
        <a:prstGeom prst="rect">
          <a:avLst/>
        </a:prstGeom>
      </xdr:spPr>
    </xdr:pic>
    <xdr:clientData/>
  </xdr:oneCellAnchor>
  <xdr:oneCellAnchor>
    <xdr:from>
      <xdr:col>0</xdr:col>
      <xdr:colOff>841867</xdr:colOff>
      <xdr:row>37</xdr:row>
      <xdr:rowOff>70669</xdr:rowOff>
    </xdr:from>
    <xdr:ext cx="735761" cy="1577569"/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23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41867" y="33684394"/>
          <a:ext cx="735761" cy="1577569"/>
        </a:xfrm>
        <a:prstGeom prst="rect">
          <a:avLst/>
        </a:prstGeom>
      </xdr:spPr>
    </xdr:pic>
    <xdr:clientData/>
  </xdr:oneCellAnchor>
  <xdr:oneCellAnchor>
    <xdr:from>
      <xdr:col>0</xdr:col>
      <xdr:colOff>52168</xdr:colOff>
      <xdr:row>39</xdr:row>
      <xdr:rowOff>91495</xdr:rowOff>
    </xdr:from>
    <xdr:ext cx="791664" cy="1606440"/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23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168" y="35753095"/>
          <a:ext cx="791664" cy="1606440"/>
        </a:xfrm>
        <a:prstGeom prst="rect">
          <a:avLst/>
        </a:prstGeom>
      </xdr:spPr>
    </xdr:pic>
    <xdr:clientData/>
  </xdr:oneCellAnchor>
  <xdr:oneCellAnchor>
    <xdr:from>
      <xdr:col>0</xdr:col>
      <xdr:colOff>841844</xdr:colOff>
      <xdr:row>39</xdr:row>
      <xdr:rowOff>92270</xdr:rowOff>
    </xdr:from>
    <xdr:ext cx="773263" cy="1597380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23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41844" y="35753870"/>
          <a:ext cx="773263" cy="1597380"/>
        </a:xfrm>
        <a:prstGeom prst="rect">
          <a:avLst/>
        </a:prstGeom>
      </xdr:spPr>
    </xdr:pic>
    <xdr:clientData/>
  </xdr:oneCellAnchor>
  <xdr:oneCellAnchor>
    <xdr:from>
      <xdr:col>0</xdr:col>
      <xdr:colOff>53993</xdr:colOff>
      <xdr:row>43</xdr:row>
      <xdr:rowOff>62991</xdr:rowOff>
    </xdr:from>
    <xdr:ext cx="791664" cy="1618378"/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23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3993" y="39772716"/>
          <a:ext cx="791664" cy="1618378"/>
        </a:xfrm>
        <a:prstGeom prst="rect">
          <a:avLst/>
        </a:prstGeom>
      </xdr:spPr>
    </xdr:pic>
    <xdr:clientData/>
  </xdr:oneCellAnchor>
  <xdr:oneCellAnchor>
    <xdr:from>
      <xdr:col>0</xdr:col>
      <xdr:colOff>836314</xdr:colOff>
      <xdr:row>43</xdr:row>
      <xdr:rowOff>67644</xdr:rowOff>
    </xdr:from>
    <xdr:ext cx="737564" cy="1613726"/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23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36314" y="39777369"/>
          <a:ext cx="737564" cy="1613726"/>
        </a:xfrm>
        <a:prstGeom prst="rect">
          <a:avLst/>
        </a:prstGeom>
      </xdr:spPr>
    </xdr:pic>
    <xdr:clientData/>
  </xdr:oneCellAnchor>
  <xdr:oneCellAnchor>
    <xdr:from>
      <xdr:col>0</xdr:col>
      <xdr:colOff>80163</xdr:colOff>
      <xdr:row>45</xdr:row>
      <xdr:rowOff>82049</xdr:rowOff>
    </xdr:from>
    <xdr:ext cx="756380" cy="1582756"/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23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0163" y="41839649"/>
          <a:ext cx="756380" cy="1582756"/>
        </a:xfrm>
        <a:prstGeom prst="rect">
          <a:avLst/>
        </a:prstGeom>
      </xdr:spPr>
    </xdr:pic>
    <xdr:clientData/>
  </xdr:oneCellAnchor>
  <xdr:oneCellAnchor>
    <xdr:from>
      <xdr:col>0</xdr:col>
      <xdr:colOff>833573</xdr:colOff>
      <xdr:row>45</xdr:row>
      <xdr:rowOff>82825</xdr:rowOff>
    </xdr:from>
    <xdr:ext cx="746679" cy="1581979"/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23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33573" y="41840425"/>
          <a:ext cx="746679" cy="1581979"/>
        </a:xfrm>
        <a:prstGeom prst="rect">
          <a:avLst/>
        </a:prstGeom>
      </xdr:spPr>
    </xdr:pic>
    <xdr:clientData/>
  </xdr:oneCellAnchor>
  <xdr:oneCellAnchor>
    <xdr:from>
      <xdr:col>0</xdr:col>
      <xdr:colOff>118696</xdr:colOff>
      <xdr:row>49</xdr:row>
      <xdr:rowOff>66260</xdr:rowOff>
    </xdr:from>
    <xdr:ext cx="779582" cy="1532283"/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23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18696" y="45919610"/>
          <a:ext cx="779582" cy="1532283"/>
        </a:xfrm>
        <a:prstGeom prst="rect">
          <a:avLst/>
        </a:prstGeom>
      </xdr:spPr>
    </xdr:pic>
    <xdr:clientData/>
  </xdr:oneCellAnchor>
  <xdr:oneCellAnchor>
    <xdr:from>
      <xdr:col>0</xdr:col>
      <xdr:colOff>881609</xdr:colOff>
      <xdr:row>49</xdr:row>
      <xdr:rowOff>68690</xdr:rowOff>
    </xdr:from>
    <xdr:ext cx="717589" cy="1529854"/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23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81609" y="45922040"/>
          <a:ext cx="717589" cy="1529854"/>
        </a:xfrm>
        <a:prstGeom prst="rect">
          <a:avLst/>
        </a:prstGeom>
      </xdr:spPr>
    </xdr:pic>
    <xdr:clientData/>
  </xdr:oneCellAnchor>
  <xdr:oneCellAnchor>
    <xdr:from>
      <xdr:col>0</xdr:col>
      <xdr:colOff>118778</xdr:colOff>
      <xdr:row>51</xdr:row>
      <xdr:rowOff>82826</xdr:rowOff>
    </xdr:from>
    <xdr:ext cx="734331" cy="1577882"/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23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18778" y="47984051"/>
          <a:ext cx="734331" cy="1577882"/>
        </a:xfrm>
        <a:prstGeom prst="rect">
          <a:avLst/>
        </a:prstGeom>
      </xdr:spPr>
    </xdr:pic>
    <xdr:clientData/>
  </xdr:oneCellAnchor>
  <xdr:oneCellAnchor>
    <xdr:from>
      <xdr:col>0</xdr:col>
      <xdr:colOff>857099</xdr:colOff>
      <xdr:row>51</xdr:row>
      <xdr:rowOff>83736</xdr:rowOff>
    </xdr:from>
    <xdr:ext cx="743140" cy="1581066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23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57099" y="47984961"/>
          <a:ext cx="743140" cy="1581066"/>
        </a:xfrm>
        <a:prstGeom prst="rect">
          <a:avLst/>
        </a:prstGeom>
      </xdr:spPr>
    </xdr:pic>
    <xdr:clientData/>
  </xdr:oneCellAnchor>
  <xdr:oneCellAnchor>
    <xdr:from>
      <xdr:col>0</xdr:col>
      <xdr:colOff>82234</xdr:colOff>
      <xdr:row>53</xdr:row>
      <xdr:rowOff>92934</xdr:rowOff>
    </xdr:from>
    <xdr:ext cx="789245" cy="1596717"/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23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234" y="50042034"/>
          <a:ext cx="789245" cy="1596717"/>
        </a:xfrm>
        <a:prstGeom prst="rect">
          <a:avLst/>
        </a:prstGeom>
      </xdr:spPr>
    </xdr:pic>
    <xdr:clientData/>
  </xdr:oneCellAnchor>
  <xdr:oneCellAnchor>
    <xdr:from>
      <xdr:col>0</xdr:col>
      <xdr:colOff>848827</xdr:colOff>
      <xdr:row>53</xdr:row>
      <xdr:rowOff>93848</xdr:rowOff>
    </xdr:from>
    <xdr:ext cx="741926" cy="1595804"/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23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48827" y="50042948"/>
          <a:ext cx="741926" cy="1595804"/>
        </a:xfrm>
        <a:prstGeom prst="rect">
          <a:avLst/>
        </a:prstGeom>
      </xdr:spPr>
    </xdr:pic>
    <xdr:clientData/>
  </xdr:oneCellAnchor>
  <xdr:oneCellAnchor>
    <xdr:from>
      <xdr:col>0</xdr:col>
      <xdr:colOff>94265</xdr:colOff>
      <xdr:row>55</xdr:row>
      <xdr:rowOff>103044</xdr:rowOff>
    </xdr:from>
    <xdr:ext cx="784998" cy="1543664"/>
    <xdr:pic>
      <xdr:nvPicPr>
        <xdr:cNvPr id="146" name="Рисунок 145">
          <a:extLst>
            <a:ext uri="{FF2B5EF4-FFF2-40B4-BE49-F238E27FC236}">
              <a16:creationId xmlns:a16="http://schemas.microsoft.com/office/drawing/2014/main" id="{00000000-0008-0000-23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4265" y="52100019"/>
          <a:ext cx="784998" cy="1543664"/>
        </a:xfrm>
        <a:prstGeom prst="rect">
          <a:avLst/>
        </a:prstGeom>
      </xdr:spPr>
    </xdr:pic>
    <xdr:clientData/>
  </xdr:oneCellAnchor>
  <xdr:oneCellAnchor>
    <xdr:from>
      <xdr:col>0</xdr:col>
      <xdr:colOff>871486</xdr:colOff>
      <xdr:row>55</xdr:row>
      <xdr:rowOff>95672</xdr:rowOff>
    </xdr:from>
    <xdr:ext cx="711594" cy="1552565"/>
    <xdr:pic>
      <xdr:nvPicPr>
        <xdr:cNvPr id="147" name="Рисунок 146">
          <a:extLst>
            <a:ext uri="{FF2B5EF4-FFF2-40B4-BE49-F238E27FC236}">
              <a16:creationId xmlns:a16="http://schemas.microsoft.com/office/drawing/2014/main" id="{00000000-0008-0000-23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71486" y="52092647"/>
          <a:ext cx="711594" cy="1552565"/>
        </a:xfrm>
        <a:prstGeom prst="rect">
          <a:avLst/>
        </a:prstGeom>
      </xdr:spPr>
    </xdr:pic>
    <xdr:clientData/>
  </xdr:oneCellAnchor>
  <xdr:oneCellAnchor>
    <xdr:from>
      <xdr:col>0</xdr:col>
      <xdr:colOff>99393</xdr:colOff>
      <xdr:row>59</xdr:row>
      <xdr:rowOff>101042</xdr:rowOff>
    </xdr:from>
    <xdr:ext cx="726050" cy="1555480"/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23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9393" y="56231867"/>
          <a:ext cx="726050" cy="1555480"/>
        </a:xfrm>
        <a:prstGeom prst="rect">
          <a:avLst/>
        </a:prstGeom>
      </xdr:spPr>
    </xdr:pic>
    <xdr:clientData/>
  </xdr:oneCellAnchor>
  <xdr:oneCellAnchor>
    <xdr:from>
      <xdr:col>0</xdr:col>
      <xdr:colOff>829175</xdr:colOff>
      <xdr:row>59</xdr:row>
      <xdr:rowOff>96653</xdr:rowOff>
    </xdr:from>
    <xdr:ext cx="752639" cy="1559870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23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9175" y="56227478"/>
          <a:ext cx="752639" cy="1559870"/>
        </a:xfrm>
        <a:prstGeom prst="rect">
          <a:avLst/>
        </a:prstGeom>
      </xdr:spPr>
    </xdr:pic>
    <xdr:clientData/>
  </xdr:oneCellAnchor>
  <xdr:oneCellAnchor>
    <xdr:from>
      <xdr:col>0</xdr:col>
      <xdr:colOff>91110</xdr:colOff>
      <xdr:row>137</xdr:row>
      <xdr:rowOff>102807</xdr:rowOff>
    </xdr:from>
    <xdr:ext cx="728867" cy="1661389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23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1110" y="135072057"/>
          <a:ext cx="728867" cy="1661389"/>
        </a:xfrm>
        <a:prstGeom prst="rect">
          <a:avLst/>
        </a:prstGeom>
      </xdr:spPr>
    </xdr:pic>
    <xdr:clientData/>
  </xdr:oneCellAnchor>
  <xdr:oneCellAnchor>
    <xdr:from>
      <xdr:col>0</xdr:col>
      <xdr:colOff>820893</xdr:colOff>
      <xdr:row>137</xdr:row>
      <xdr:rowOff>95436</xdr:rowOff>
    </xdr:from>
    <xdr:ext cx="791370" cy="1677043"/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23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0893" y="135064686"/>
          <a:ext cx="791370" cy="1677043"/>
        </a:xfrm>
        <a:prstGeom prst="rect">
          <a:avLst/>
        </a:prstGeom>
      </xdr:spPr>
    </xdr:pic>
    <xdr:clientData/>
  </xdr:oneCellAnchor>
  <xdr:oneCellAnchor>
    <xdr:from>
      <xdr:col>0</xdr:col>
      <xdr:colOff>92935</xdr:colOff>
      <xdr:row>139</xdr:row>
      <xdr:rowOff>93064</xdr:rowOff>
    </xdr:from>
    <xdr:ext cx="768456" cy="1627119"/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23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2935" y="137024464"/>
          <a:ext cx="768456" cy="1627119"/>
        </a:xfrm>
        <a:prstGeom prst="rect">
          <a:avLst/>
        </a:prstGeom>
      </xdr:spPr>
    </xdr:pic>
    <xdr:clientData/>
  </xdr:oneCellAnchor>
  <xdr:oneCellAnchor>
    <xdr:from>
      <xdr:col>0</xdr:col>
      <xdr:colOff>864133</xdr:colOff>
      <xdr:row>139</xdr:row>
      <xdr:rowOff>91109</xdr:rowOff>
    </xdr:from>
    <xdr:ext cx="750036" cy="1631673"/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23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64133" y="137022509"/>
          <a:ext cx="750036" cy="1631673"/>
        </a:xfrm>
        <a:prstGeom prst="rect">
          <a:avLst/>
        </a:prstGeom>
      </xdr:spPr>
    </xdr:pic>
    <xdr:clientData/>
  </xdr:oneCellAnchor>
  <xdr:oneCellAnchor>
    <xdr:from>
      <xdr:col>0</xdr:col>
      <xdr:colOff>99393</xdr:colOff>
      <xdr:row>143</xdr:row>
      <xdr:rowOff>56154</xdr:rowOff>
    </xdr:from>
    <xdr:ext cx="704020" cy="1641781"/>
    <xdr:pic>
      <xdr:nvPicPr>
        <xdr:cNvPr id="154" name="Рисунок 153">
          <a:extLst>
            <a:ext uri="{FF2B5EF4-FFF2-40B4-BE49-F238E27FC236}">
              <a16:creationId xmlns:a16="http://schemas.microsoft.com/office/drawing/2014/main" id="{00000000-0008-0000-23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9393" y="140911854"/>
          <a:ext cx="704020" cy="1641781"/>
        </a:xfrm>
        <a:prstGeom prst="rect">
          <a:avLst/>
        </a:prstGeom>
      </xdr:spPr>
    </xdr:pic>
    <xdr:clientData/>
  </xdr:oneCellAnchor>
  <xdr:oneCellAnchor>
    <xdr:from>
      <xdr:col>0</xdr:col>
      <xdr:colOff>820893</xdr:colOff>
      <xdr:row>141</xdr:row>
      <xdr:rowOff>140805</xdr:rowOff>
    </xdr:from>
    <xdr:ext cx="776324" cy="1540562"/>
    <xdr:pic>
      <xdr:nvPicPr>
        <xdr:cNvPr id="155" name="Рисунок 154">
          <a:extLst>
            <a:ext uri="{FF2B5EF4-FFF2-40B4-BE49-F238E27FC236}">
              <a16:creationId xmlns:a16="http://schemas.microsoft.com/office/drawing/2014/main" id="{00000000-0008-0000-23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0893" y="139034355"/>
          <a:ext cx="776324" cy="1540562"/>
        </a:xfrm>
        <a:prstGeom prst="rect">
          <a:avLst/>
        </a:prstGeom>
      </xdr:spPr>
    </xdr:pic>
    <xdr:clientData/>
  </xdr:oneCellAnchor>
  <xdr:oneCellAnchor>
    <xdr:from>
      <xdr:col>0</xdr:col>
      <xdr:colOff>68089</xdr:colOff>
      <xdr:row>141</xdr:row>
      <xdr:rowOff>140804</xdr:rowOff>
    </xdr:from>
    <xdr:ext cx="748842" cy="1540564"/>
    <xdr:pic>
      <xdr:nvPicPr>
        <xdr:cNvPr id="156" name="Рисунок 155">
          <a:extLst>
            <a:ext uri="{FF2B5EF4-FFF2-40B4-BE49-F238E27FC236}">
              <a16:creationId xmlns:a16="http://schemas.microsoft.com/office/drawing/2014/main" id="{00000000-0008-0000-23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8089" y="139034354"/>
          <a:ext cx="748842" cy="1540564"/>
        </a:xfrm>
        <a:prstGeom prst="rect">
          <a:avLst/>
        </a:prstGeom>
      </xdr:spPr>
    </xdr:pic>
    <xdr:clientData/>
  </xdr:oneCellAnchor>
  <xdr:oneCellAnchor>
    <xdr:from>
      <xdr:col>0</xdr:col>
      <xdr:colOff>789589</xdr:colOff>
      <xdr:row>143</xdr:row>
      <xdr:rowOff>60042</xdr:rowOff>
    </xdr:from>
    <xdr:ext cx="773465" cy="1646176"/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23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89589" y="140915742"/>
          <a:ext cx="773465" cy="1646176"/>
        </a:xfrm>
        <a:prstGeom prst="rect">
          <a:avLst/>
        </a:prstGeom>
      </xdr:spPr>
    </xdr:pic>
    <xdr:clientData/>
  </xdr:oneCellAnchor>
  <xdr:oneCellAnchor>
    <xdr:from>
      <xdr:col>0</xdr:col>
      <xdr:colOff>91109</xdr:colOff>
      <xdr:row>133</xdr:row>
      <xdr:rowOff>73083</xdr:rowOff>
    </xdr:from>
    <xdr:ext cx="708509" cy="1508896"/>
    <xdr:pic>
      <xdr:nvPicPr>
        <xdr:cNvPr id="158" name="Рисунок 157">
          <a:extLst>
            <a:ext uri="{FF2B5EF4-FFF2-40B4-BE49-F238E27FC236}">
              <a16:creationId xmlns:a16="http://schemas.microsoft.com/office/drawing/2014/main" id="{00000000-0008-0000-23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1109" y="131118033"/>
          <a:ext cx="708509" cy="1508896"/>
        </a:xfrm>
        <a:prstGeom prst="rect">
          <a:avLst/>
        </a:prstGeom>
      </xdr:spPr>
    </xdr:pic>
    <xdr:clientData/>
  </xdr:oneCellAnchor>
  <xdr:oneCellAnchor>
    <xdr:from>
      <xdr:col>0</xdr:col>
      <xdr:colOff>787762</xdr:colOff>
      <xdr:row>133</xdr:row>
      <xdr:rowOff>78351</xdr:rowOff>
    </xdr:from>
    <xdr:ext cx="705892" cy="1503628"/>
    <xdr:pic>
      <xdr:nvPicPr>
        <xdr:cNvPr id="159" name="Рисунок 158">
          <a:extLst>
            <a:ext uri="{FF2B5EF4-FFF2-40B4-BE49-F238E27FC236}">
              <a16:creationId xmlns:a16="http://schemas.microsoft.com/office/drawing/2014/main" id="{00000000-0008-0000-23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87762" y="131123301"/>
          <a:ext cx="705892" cy="1503628"/>
        </a:xfrm>
        <a:prstGeom prst="rect">
          <a:avLst/>
        </a:prstGeom>
      </xdr:spPr>
    </xdr:pic>
    <xdr:clientData/>
  </xdr:oneCellAnchor>
  <xdr:oneCellAnchor>
    <xdr:from>
      <xdr:col>0</xdr:col>
      <xdr:colOff>101220</xdr:colOff>
      <xdr:row>135</xdr:row>
      <xdr:rowOff>101279</xdr:rowOff>
    </xdr:from>
    <xdr:ext cx="696535" cy="1546959"/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23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1220" y="133108379"/>
          <a:ext cx="696535" cy="1546959"/>
        </a:xfrm>
        <a:prstGeom prst="rect">
          <a:avLst/>
        </a:prstGeom>
      </xdr:spPr>
    </xdr:pic>
    <xdr:clientData/>
  </xdr:oneCellAnchor>
  <xdr:oneCellAnchor>
    <xdr:from>
      <xdr:col>0</xdr:col>
      <xdr:colOff>797870</xdr:colOff>
      <xdr:row>135</xdr:row>
      <xdr:rowOff>99390</xdr:rowOff>
    </xdr:from>
    <xdr:ext cx="727387" cy="1548849"/>
    <xdr:pic>
      <xdr:nvPicPr>
        <xdr:cNvPr id="161" name="Рисунок 160">
          <a:extLst>
            <a:ext uri="{FF2B5EF4-FFF2-40B4-BE49-F238E27FC236}">
              <a16:creationId xmlns:a16="http://schemas.microsoft.com/office/drawing/2014/main" id="{00000000-0008-0000-23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97870" y="133106490"/>
          <a:ext cx="727387" cy="1548849"/>
        </a:xfrm>
        <a:prstGeom prst="rect">
          <a:avLst/>
        </a:prstGeom>
      </xdr:spPr>
    </xdr:pic>
    <xdr:clientData/>
  </xdr:oneCellAnchor>
  <xdr:oneCellAnchor>
    <xdr:from>
      <xdr:col>0</xdr:col>
      <xdr:colOff>74544</xdr:colOff>
      <xdr:row>47</xdr:row>
      <xdr:rowOff>75936</xdr:rowOff>
    </xdr:from>
    <xdr:ext cx="778564" cy="1696542"/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23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4544" y="43881411"/>
          <a:ext cx="778564" cy="1696542"/>
        </a:xfrm>
        <a:prstGeom prst="rect">
          <a:avLst/>
        </a:prstGeom>
      </xdr:spPr>
    </xdr:pic>
    <xdr:clientData/>
  </xdr:oneCellAnchor>
  <xdr:oneCellAnchor>
    <xdr:from>
      <xdr:col>0</xdr:col>
      <xdr:colOff>854024</xdr:colOff>
      <xdr:row>47</xdr:row>
      <xdr:rowOff>74540</xdr:rowOff>
    </xdr:from>
    <xdr:ext cx="769367" cy="1697917"/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23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54024" y="43880015"/>
          <a:ext cx="769367" cy="1697917"/>
        </a:xfrm>
        <a:prstGeom prst="rect">
          <a:avLst/>
        </a:prstGeom>
      </xdr:spPr>
    </xdr:pic>
    <xdr:clientData/>
  </xdr:oneCellAnchor>
  <xdr:oneCellAnchor>
    <xdr:from>
      <xdr:col>0</xdr:col>
      <xdr:colOff>82826</xdr:colOff>
      <xdr:row>41</xdr:row>
      <xdr:rowOff>65969</xdr:rowOff>
    </xdr:from>
    <xdr:ext cx="777659" cy="1582269"/>
    <xdr:pic>
      <xdr:nvPicPr>
        <xdr:cNvPr id="164" name="Рисунок 163">
          <a:extLst>
            <a:ext uri="{FF2B5EF4-FFF2-40B4-BE49-F238E27FC236}">
              <a16:creationId xmlns:a16="http://schemas.microsoft.com/office/drawing/2014/main" id="{00000000-0008-0000-23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826" y="37727819"/>
          <a:ext cx="777659" cy="1582269"/>
        </a:xfrm>
        <a:prstGeom prst="rect">
          <a:avLst/>
        </a:prstGeom>
      </xdr:spPr>
    </xdr:pic>
    <xdr:clientData/>
  </xdr:oneCellAnchor>
  <xdr:oneCellAnchor>
    <xdr:from>
      <xdr:col>0</xdr:col>
      <xdr:colOff>864133</xdr:colOff>
      <xdr:row>41</xdr:row>
      <xdr:rowOff>69240</xdr:rowOff>
    </xdr:from>
    <xdr:ext cx="726129" cy="1578997"/>
    <xdr:pic>
      <xdr:nvPicPr>
        <xdr:cNvPr id="165" name="Рисунок 164">
          <a:extLst>
            <a:ext uri="{FF2B5EF4-FFF2-40B4-BE49-F238E27FC236}">
              <a16:creationId xmlns:a16="http://schemas.microsoft.com/office/drawing/2014/main" id="{00000000-0008-0000-23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64133" y="37731090"/>
          <a:ext cx="726129" cy="1578997"/>
        </a:xfrm>
        <a:prstGeom prst="rect">
          <a:avLst/>
        </a:prstGeom>
      </xdr:spPr>
    </xdr:pic>
    <xdr:clientData/>
  </xdr:oneCellAnchor>
  <xdr:oneCellAnchor>
    <xdr:from>
      <xdr:col>0</xdr:col>
      <xdr:colOff>91110</xdr:colOff>
      <xdr:row>20</xdr:row>
      <xdr:rowOff>114441</xdr:rowOff>
    </xdr:from>
    <xdr:ext cx="753716" cy="1608341"/>
    <xdr:pic>
      <xdr:nvPicPr>
        <xdr:cNvPr id="166" name="Рисунок 165">
          <a:extLst>
            <a:ext uri="{FF2B5EF4-FFF2-40B4-BE49-F238E27FC236}">
              <a16:creationId xmlns:a16="http://schemas.microsoft.com/office/drawing/2014/main" id="{00000000-0008-0000-23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1110" y="16745091"/>
          <a:ext cx="753716" cy="1608341"/>
        </a:xfrm>
        <a:prstGeom prst="rect">
          <a:avLst/>
        </a:prstGeom>
      </xdr:spPr>
    </xdr:pic>
    <xdr:clientData/>
  </xdr:oneCellAnchor>
  <xdr:oneCellAnchor>
    <xdr:from>
      <xdr:col>0</xdr:col>
      <xdr:colOff>82826</xdr:colOff>
      <xdr:row>10</xdr:row>
      <xdr:rowOff>74544</xdr:rowOff>
    </xdr:from>
    <xdr:ext cx="761398" cy="1639956"/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000000-0008-0000-23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2826" y="6341994"/>
          <a:ext cx="761398" cy="1639956"/>
        </a:xfrm>
        <a:prstGeom prst="rect">
          <a:avLst/>
        </a:prstGeom>
      </xdr:spPr>
    </xdr:pic>
    <xdr:clientData/>
  </xdr:oneCellAnchor>
  <xdr:oneCellAnchor>
    <xdr:from>
      <xdr:col>0</xdr:col>
      <xdr:colOff>845740</xdr:colOff>
      <xdr:row>20</xdr:row>
      <xdr:rowOff>115955</xdr:rowOff>
    </xdr:from>
    <xdr:ext cx="782927" cy="1598545"/>
    <xdr:pic>
      <xdr:nvPicPr>
        <xdr:cNvPr id="168" name="Рисунок 167">
          <a:extLst>
            <a:ext uri="{FF2B5EF4-FFF2-40B4-BE49-F238E27FC236}">
              <a16:creationId xmlns:a16="http://schemas.microsoft.com/office/drawing/2014/main" id="{00000000-0008-0000-23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45740" y="16746605"/>
          <a:ext cx="782927" cy="1598545"/>
        </a:xfrm>
        <a:prstGeom prst="rect">
          <a:avLst/>
        </a:prstGeom>
      </xdr:spPr>
    </xdr:pic>
    <xdr:clientData/>
  </xdr:oneCellAnchor>
  <xdr:oneCellAnchor>
    <xdr:from>
      <xdr:col>0</xdr:col>
      <xdr:colOff>819980</xdr:colOff>
      <xdr:row>10</xdr:row>
      <xdr:rowOff>74543</xdr:rowOff>
    </xdr:from>
    <xdr:ext cx="770281" cy="1642110"/>
    <xdr:pic>
      <xdr:nvPicPr>
        <xdr:cNvPr id="169" name="Рисунок 168">
          <a:extLst>
            <a:ext uri="{FF2B5EF4-FFF2-40B4-BE49-F238E27FC236}">
              <a16:creationId xmlns:a16="http://schemas.microsoft.com/office/drawing/2014/main" id="{00000000-0008-0000-23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19980" y="6341993"/>
          <a:ext cx="770281" cy="1642110"/>
        </a:xfrm>
        <a:prstGeom prst="rect">
          <a:avLst/>
        </a:prstGeom>
      </xdr:spPr>
    </xdr:pic>
    <xdr:clientData/>
  </xdr:oneCellAnchor>
  <xdr:twoCellAnchor editAs="oneCell">
    <xdr:from>
      <xdr:col>0</xdr:col>
      <xdr:colOff>200025</xdr:colOff>
      <xdr:row>0</xdr:row>
      <xdr:rowOff>381001</xdr:rowOff>
    </xdr:from>
    <xdr:to>
      <xdr:col>0</xdr:col>
      <xdr:colOff>1615729</xdr:colOff>
      <xdr:row>0</xdr:row>
      <xdr:rowOff>723900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00000000-0008-0000-23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00025" y="381001"/>
          <a:ext cx="1415704" cy="342899"/>
        </a:xfrm>
        <a:prstGeom prst="rect">
          <a:avLst/>
        </a:prstGeom>
      </xdr:spPr>
    </xdr:pic>
    <xdr:clientData/>
  </xdr:twoCellAnchor>
  <xdr:twoCellAnchor editAs="oneCell">
    <xdr:from>
      <xdr:col>1</xdr:col>
      <xdr:colOff>3838575</xdr:colOff>
      <xdr:row>0</xdr:row>
      <xdr:rowOff>46682</xdr:rowOff>
    </xdr:from>
    <xdr:to>
      <xdr:col>1</xdr:col>
      <xdr:colOff>5067301</xdr:colOff>
      <xdr:row>0</xdr:row>
      <xdr:rowOff>863290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00000000-0008-0000-23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14975" y="46682"/>
          <a:ext cx="1228726" cy="816608"/>
        </a:xfrm>
        <a:prstGeom prst="rect">
          <a:avLst/>
        </a:prstGeom>
      </xdr:spPr>
    </xdr:pic>
    <xdr:clientData/>
  </xdr:twoCellAnchor>
  <xdr:twoCellAnchor editAs="oneCell">
    <xdr:from>
      <xdr:col>3</xdr:col>
      <xdr:colOff>26838</xdr:colOff>
      <xdr:row>0</xdr:row>
      <xdr:rowOff>57150</xdr:rowOff>
    </xdr:from>
    <xdr:to>
      <xdr:col>4</xdr:col>
      <xdr:colOff>529509</xdr:colOff>
      <xdr:row>0</xdr:row>
      <xdr:rowOff>885739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00000000-0008-0000-23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08763" y="57150"/>
          <a:ext cx="1083696" cy="828589"/>
        </a:xfrm>
        <a:prstGeom prst="rect">
          <a:avLst/>
        </a:prstGeom>
      </xdr:spPr>
    </xdr:pic>
    <xdr:clientData/>
  </xdr:twoCellAnchor>
  <xdr:twoCellAnchor editAs="oneCell">
    <xdr:from>
      <xdr:col>0</xdr:col>
      <xdr:colOff>809625</xdr:colOff>
      <xdr:row>22</xdr:row>
      <xdr:rowOff>104775</xdr:rowOff>
    </xdr:from>
    <xdr:to>
      <xdr:col>0</xdr:col>
      <xdr:colOff>1617361</xdr:colOff>
      <xdr:row>22</xdr:row>
      <xdr:rowOff>1834619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00000000-0008-0000-23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25" y="19078575"/>
          <a:ext cx="807736" cy="1729844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22</xdr:row>
      <xdr:rowOff>104775</xdr:rowOff>
    </xdr:from>
    <xdr:to>
      <xdr:col>0</xdr:col>
      <xdr:colOff>874038</xdr:colOff>
      <xdr:row>22</xdr:row>
      <xdr:rowOff>1834621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00000000-0008-0000-23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" y="19078575"/>
          <a:ext cx="797838" cy="1729846"/>
        </a:xfrm>
        <a:prstGeom prst="rect">
          <a:avLst/>
        </a:prstGeom>
      </xdr:spPr>
    </xdr:pic>
    <xdr:clientData/>
  </xdr:twoCellAnchor>
  <xdr:twoCellAnchor editAs="oneCell">
    <xdr:from>
      <xdr:col>1</xdr:col>
      <xdr:colOff>5095875</xdr:colOff>
      <xdr:row>0</xdr:row>
      <xdr:rowOff>10686</xdr:rowOff>
    </xdr:from>
    <xdr:to>
      <xdr:col>2</xdr:col>
      <xdr:colOff>590550</xdr:colOff>
      <xdr:row>0</xdr:row>
      <xdr:rowOff>886677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00000000-0008-0000-23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6772275" y="10686"/>
          <a:ext cx="962025" cy="875991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19050</xdr:rowOff>
    </xdr:from>
    <xdr:to>
      <xdr:col>1</xdr:col>
      <xdr:colOff>7454</xdr:colOff>
      <xdr:row>0</xdr:row>
      <xdr:rowOff>911087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2400-000002000000}"/>
            </a:ext>
          </a:extLst>
        </xdr:cNvPr>
        <xdr:cNvSpPr txBox="1"/>
      </xdr:nvSpPr>
      <xdr:spPr bwMode="auto">
        <a:xfrm>
          <a:off x="0" y="19050"/>
          <a:ext cx="1683854" cy="892037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defRPr/>
          </a:pPr>
          <a:endParaRPr/>
        </a:p>
      </xdr:txBody>
    </xdr:sp>
    <xdr:clientData/>
  </xdr:twoCellAnchor>
  <xdr:twoCellAnchor>
    <xdr:from>
      <xdr:col>1</xdr:col>
      <xdr:colOff>4671391</xdr:colOff>
      <xdr:row>0</xdr:row>
      <xdr:rowOff>2</xdr:rowOff>
    </xdr:from>
    <xdr:to>
      <xdr:col>5</xdr:col>
      <xdr:colOff>5798</xdr:colOff>
      <xdr:row>0</xdr:row>
      <xdr:rowOff>1242392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2400-000003000000}"/>
            </a:ext>
          </a:extLst>
        </xdr:cNvPr>
        <xdr:cNvSpPr txBox="1"/>
      </xdr:nvSpPr>
      <xdr:spPr bwMode="auto">
        <a:xfrm>
          <a:off x="6347791" y="2"/>
          <a:ext cx="2621032" cy="1070940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defRPr/>
          </a:pPr>
          <a:endParaRPr/>
        </a:p>
      </xdr:txBody>
    </xdr:sp>
    <xdr:clientData/>
  </xdr:twoCellAnchor>
  <xdr:oneCellAnchor>
    <xdr:from>
      <xdr:col>0</xdr:col>
      <xdr:colOff>464995</xdr:colOff>
      <xdr:row>6</xdr:row>
      <xdr:rowOff>137490</xdr:rowOff>
    </xdr:from>
    <xdr:ext cx="809036" cy="1634160"/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2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64995" y="2271090"/>
          <a:ext cx="809036" cy="1634160"/>
        </a:xfrm>
        <a:prstGeom prst="rect">
          <a:avLst/>
        </a:prstGeom>
      </xdr:spPr>
    </xdr:pic>
    <xdr:clientData/>
  </xdr:oneCellAnchor>
  <xdr:oneCellAnchor>
    <xdr:from>
      <xdr:col>0</xdr:col>
      <xdr:colOff>501334</xdr:colOff>
      <xdr:row>14</xdr:row>
      <xdr:rowOff>92934</xdr:rowOff>
    </xdr:from>
    <xdr:ext cx="789245" cy="1596717"/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24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01334" y="10684734"/>
          <a:ext cx="789245" cy="1596717"/>
        </a:xfrm>
        <a:prstGeom prst="rect">
          <a:avLst/>
        </a:prstGeom>
      </xdr:spPr>
    </xdr:pic>
    <xdr:clientData/>
  </xdr:oneCellAnchor>
  <xdr:oneCellAnchor>
    <xdr:from>
      <xdr:col>0</xdr:col>
      <xdr:colOff>510210</xdr:colOff>
      <xdr:row>10</xdr:row>
      <xdr:rowOff>114441</xdr:rowOff>
    </xdr:from>
    <xdr:ext cx="753716" cy="1608341"/>
    <xdr:pic>
      <xdr:nvPicPr>
        <xdr:cNvPr id="166" name="Рисунок 165">
          <a:extLst>
            <a:ext uri="{FF2B5EF4-FFF2-40B4-BE49-F238E27FC236}">
              <a16:creationId xmlns:a16="http://schemas.microsoft.com/office/drawing/2014/main" id="{00000000-0008-0000-24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0210" y="6505716"/>
          <a:ext cx="753716" cy="1608341"/>
        </a:xfrm>
        <a:prstGeom prst="rect">
          <a:avLst/>
        </a:prstGeom>
      </xdr:spPr>
    </xdr:pic>
    <xdr:clientData/>
  </xdr:oneCellAnchor>
  <xdr:oneCellAnchor>
    <xdr:from>
      <xdr:col>0</xdr:col>
      <xdr:colOff>476250</xdr:colOff>
      <xdr:row>8</xdr:row>
      <xdr:rowOff>74544</xdr:rowOff>
    </xdr:from>
    <xdr:ext cx="787074" cy="1639956"/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000000-0008-0000-24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76250" y="4341744"/>
          <a:ext cx="787074" cy="1639956"/>
        </a:xfrm>
        <a:prstGeom prst="rect">
          <a:avLst/>
        </a:prstGeom>
      </xdr:spPr>
    </xdr:pic>
    <xdr:clientData/>
  </xdr:oneCellAnchor>
  <xdr:twoCellAnchor editAs="oneCell">
    <xdr:from>
      <xdr:col>0</xdr:col>
      <xdr:colOff>190500</xdr:colOff>
      <xdr:row>0</xdr:row>
      <xdr:rowOff>295276</xdr:rowOff>
    </xdr:from>
    <xdr:to>
      <xdr:col>0</xdr:col>
      <xdr:colOff>1606204</xdr:colOff>
      <xdr:row>0</xdr:row>
      <xdr:rowOff>638175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00000000-0008-0000-24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90500" y="295276"/>
          <a:ext cx="1415704" cy="342899"/>
        </a:xfrm>
        <a:prstGeom prst="rect">
          <a:avLst/>
        </a:prstGeom>
      </xdr:spPr>
    </xdr:pic>
    <xdr:clientData/>
  </xdr:twoCellAnchor>
  <xdr:twoCellAnchor editAs="oneCell">
    <xdr:from>
      <xdr:col>1</xdr:col>
      <xdr:colOff>3476625</xdr:colOff>
      <xdr:row>0</xdr:row>
      <xdr:rowOff>56207</xdr:rowOff>
    </xdr:from>
    <xdr:to>
      <xdr:col>1</xdr:col>
      <xdr:colOff>4705351</xdr:colOff>
      <xdr:row>0</xdr:row>
      <xdr:rowOff>872815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00000000-0008-0000-24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53025" y="56207"/>
          <a:ext cx="1228726" cy="816608"/>
        </a:xfrm>
        <a:prstGeom prst="rect">
          <a:avLst/>
        </a:prstGeom>
      </xdr:spPr>
    </xdr:pic>
    <xdr:clientData/>
  </xdr:twoCellAnchor>
  <xdr:twoCellAnchor editAs="oneCell">
    <xdr:from>
      <xdr:col>3</xdr:col>
      <xdr:colOff>26838</xdr:colOff>
      <xdr:row>0</xdr:row>
      <xdr:rowOff>57150</xdr:rowOff>
    </xdr:from>
    <xdr:to>
      <xdr:col>4</xdr:col>
      <xdr:colOff>529509</xdr:colOff>
      <xdr:row>0</xdr:row>
      <xdr:rowOff>885739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00000000-0008-0000-24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08763" y="57150"/>
          <a:ext cx="1083696" cy="828589"/>
        </a:xfrm>
        <a:prstGeom prst="rect">
          <a:avLst/>
        </a:prstGeom>
      </xdr:spPr>
    </xdr:pic>
    <xdr:clientData/>
  </xdr:twoCellAnchor>
  <xdr:twoCellAnchor editAs="oneCell">
    <xdr:from>
      <xdr:col>1</xdr:col>
      <xdr:colOff>4733925</xdr:colOff>
      <xdr:row>0</xdr:row>
      <xdr:rowOff>38100</xdr:rowOff>
    </xdr:from>
    <xdr:to>
      <xdr:col>2</xdr:col>
      <xdr:colOff>627119</xdr:colOff>
      <xdr:row>0</xdr:row>
      <xdr:rowOff>895350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2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410325" y="38100"/>
          <a:ext cx="941444" cy="857250"/>
        </a:xfrm>
        <a:prstGeom prst="rect">
          <a:avLst/>
        </a:prstGeom>
      </xdr:spPr>
    </xdr:pic>
    <xdr:clientData/>
  </xdr:twoCellAnchor>
  <xdr:oneCellAnchor>
    <xdr:from>
      <xdr:col>0</xdr:col>
      <xdr:colOff>428625</xdr:colOff>
      <xdr:row>12</xdr:row>
      <xdr:rowOff>114300</xdr:rowOff>
    </xdr:from>
    <xdr:ext cx="777659" cy="1582269"/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2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28625" y="8505825"/>
          <a:ext cx="777659" cy="1582269"/>
        </a:xfrm>
        <a:prstGeom prst="rect">
          <a:avLst/>
        </a:prstGeom>
      </xdr:spPr>
    </xdr:pic>
    <xdr:clientData/>
  </xdr:one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19050</xdr:rowOff>
    </xdr:from>
    <xdr:to>
      <xdr:col>1</xdr:col>
      <xdr:colOff>7454</xdr:colOff>
      <xdr:row>0</xdr:row>
      <xdr:rowOff>911087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2500-000002000000}"/>
            </a:ext>
          </a:extLst>
        </xdr:cNvPr>
        <xdr:cNvSpPr txBox="1"/>
      </xdr:nvSpPr>
      <xdr:spPr bwMode="auto">
        <a:xfrm>
          <a:off x="0" y="19050"/>
          <a:ext cx="1683854" cy="892037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defRPr/>
          </a:pPr>
          <a:endParaRPr/>
        </a:p>
      </xdr:txBody>
    </xdr:sp>
    <xdr:clientData/>
  </xdr:twoCellAnchor>
  <xdr:twoCellAnchor>
    <xdr:from>
      <xdr:col>1</xdr:col>
      <xdr:colOff>4671391</xdr:colOff>
      <xdr:row>0</xdr:row>
      <xdr:rowOff>2</xdr:rowOff>
    </xdr:from>
    <xdr:to>
      <xdr:col>5</xdr:col>
      <xdr:colOff>5798</xdr:colOff>
      <xdr:row>0</xdr:row>
      <xdr:rowOff>1242392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2500-000003000000}"/>
            </a:ext>
          </a:extLst>
        </xdr:cNvPr>
        <xdr:cNvSpPr txBox="1"/>
      </xdr:nvSpPr>
      <xdr:spPr bwMode="auto">
        <a:xfrm>
          <a:off x="6347791" y="2"/>
          <a:ext cx="2201932" cy="1070940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defRPr/>
          </a:pPr>
          <a:endParaRPr/>
        </a:p>
      </xdr:txBody>
    </xdr:sp>
    <xdr:clientData/>
  </xdr:twoCellAnchor>
  <xdr:twoCellAnchor editAs="oneCell">
    <xdr:from>
      <xdr:col>0</xdr:col>
      <xdr:colOff>161925</xdr:colOff>
      <xdr:row>0</xdr:row>
      <xdr:rowOff>238126</xdr:rowOff>
    </xdr:from>
    <xdr:to>
      <xdr:col>0</xdr:col>
      <xdr:colOff>1577629</xdr:colOff>
      <xdr:row>0</xdr:row>
      <xdr:rowOff>581025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2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61925" y="238126"/>
          <a:ext cx="1415704" cy="342899"/>
        </a:xfrm>
        <a:prstGeom prst="rect">
          <a:avLst/>
        </a:prstGeom>
      </xdr:spPr>
    </xdr:pic>
    <xdr:clientData/>
  </xdr:twoCellAnchor>
  <xdr:twoCellAnchor editAs="oneCell">
    <xdr:from>
      <xdr:col>1</xdr:col>
      <xdr:colOff>2219325</xdr:colOff>
      <xdr:row>0</xdr:row>
      <xdr:rowOff>46682</xdr:rowOff>
    </xdr:from>
    <xdr:to>
      <xdr:col>1</xdr:col>
      <xdr:colOff>3448051</xdr:colOff>
      <xdr:row>0</xdr:row>
      <xdr:rowOff>863290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2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5725" y="46682"/>
          <a:ext cx="1228726" cy="816608"/>
        </a:xfrm>
        <a:prstGeom prst="rect">
          <a:avLst/>
        </a:prstGeom>
      </xdr:spPr>
    </xdr:pic>
    <xdr:clientData/>
  </xdr:twoCellAnchor>
  <xdr:twoCellAnchor editAs="oneCell">
    <xdr:from>
      <xdr:col>3</xdr:col>
      <xdr:colOff>55413</xdr:colOff>
      <xdr:row>0</xdr:row>
      <xdr:rowOff>38100</xdr:rowOff>
    </xdr:from>
    <xdr:to>
      <xdr:col>4</xdr:col>
      <xdr:colOff>558084</xdr:colOff>
      <xdr:row>0</xdr:row>
      <xdr:rowOff>866689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2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79988" y="38100"/>
          <a:ext cx="1083696" cy="828589"/>
        </a:xfrm>
        <a:prstGeom prst="rect">
          <a:avLst/>
        </a:prstGeom>
      </xdr:spPr>
    </xdr:pic>
    <xdr:clientData/>
  </xdr:twoCellAnchor>
  <xdr:twoCellAnchor editAs="oneCell">
    <xdr:from>
      <xdr:col>0</xdr:col>
      <xdr:colOff>374197</xdr:colOff>
      <xdr:row>6</xdr:row>
      <xdr:rowOff>88447</xdr:rowOff>
    </xdr:from>
    <xdr:to>
      <xdr:col>0</xdr:col>
      <xdr:colOff>1285875</xdr:colOff>
      <xdr:row>6</xdr:row>
      <xdr:rowOff>1777649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2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74197" y="2222047"/>
          <a:ext cx="911678" cy="1689202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8</xdr:row>
      <xdr:rowOff>57150</xdr:rowOff>
    </xdr:from>
    <xdr:to>
      <xdr:col>0</xdr:col>
      <xdr:colOff>1266882</xdr:colOff>
      <xdr:row>8</xdr:row>
      <xdr:rowOff>1771650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25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42900" y="4324350"/>
          <a:ext cx="923982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352424</xdr:colOff>
      <xdr:row>10</xdr:row>
      <xdr:rowOff>85724</xdr:rowOff>
    </xdr:from>
    <xdr:to>
      <xdr:col>0</xdr:col>
      <xdr:colOff>1240517</xdr:colOff>
      <xdr:row>10</xdr:row>
      <xdr:rowOff>1781175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25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52424" y="6476999"/>
          <a:ext cx="888093" cy="1695451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12</xdr:row>
      <xdr:rowOff>66675</xdr:rowOff>
    </xdr:from>
    <xdr:to>
      <xdr:col>0</xdr:col>
      <xdr:colOff>1270268</xdr:colOff>
      <xdr:row>12</xdr:row>
      <xdr:rowOff>1743075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25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71475" y="8610600"/>
          <a:ext cx="898793" cy="167640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14</xdr:row>
      <xdr:rowOff>57149</xdr:rowOff>
    </xdr:from>
    <xdr:to>
      <xdr:col>0</xdr:col>
      <xdr:colOff>1259695</xdr:colOff>
      <xdr:row>14</xdr:row>
      <xdr:rowOff>1762124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25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71475" y="10648949"/>
          <a:ext cx="888220" cy="1704975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352424</xdr:colOff>
      <xdr:row>16</xdr:row>
      <xdr:rowOff>28575</xdr:rowOff>
    </xdr:from>
    <xdr:to>
      <xdr:col>0</xdr:col>
      <xdr:colOff>1276349</xdr:colOff>
      <xdr:row>16</xdr:row>
      <xdr:rowOff>1802087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2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52424" y="12668250"/>
          <a:ext cx="923925" cy="1773512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18</xdr:row>
      <xdr:rowOff>104774</xdr:rowOff>
    </xdr:from>
    <xdr:to>
      <xdr:col>0</xdr:col>
      <xdr:colOff>1298443</xdr:colOff>
      <xdr:row>18</xdr:row>
      <xdr:rowOff>1828799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2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90525" y="14801849"/>
          <a:ext cx="907918" cy="1724025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20</xdr:row>
      <xdr:rowOff>78712</xdr:rowOff>
    </xdr:from>
    <xdr:to>
      <xdr:col>0</xdr:col>
      <xdr:colOff>1276350</xdr:colOff>
      <xdr:row>20</xdr:row>
      <xdr:rowOff>1822520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2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42900" y="16899862"/>
          <a:ext cx="933450" cy="1743808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22</xdr:row>
      <xdr:rowOff>95250</xdr:rowOff>
    </xdr:from>
    <xdr:to>
      <xdr:col>0</xdr:col>
      <xdr:colOff>1266825</xdr:colOff>
      <xdr:row>22</xdr:row>
      <xdr:rowOff>1852613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25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23850" y="19040475"/>
          <a:ext cx="942975" cy="1757363"/>
        </a:xfrm>
        <a:prstGeom prst="rect">
          <a:avLst/>
        </a:prstGeom>
      </xdr:spPr>
    </xdr:pic>
    <xdr:clientData/>
  </xdr:twoCellAnchor>
  <xdr:twoCellAnchor editAs="oneCell">
    <xdr:from>
      <xdr:col>1</xdr:col>
      <xdr:colOff>3495676</xdr:colOff>
      <xdr:row>0</xdr:row>
      <xdr:rowOff>28575</xdr:rowOff>
    </xdr:from>
    <xdr:to>
      <xdr:col>2</xdr:col>
      <xdr:colOff>627120</xdr:colOff>
      <xdr:row>1</xdr:row>
      <xdr:rowOff>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2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72076" y="28575"/>
          <a:ext cx="941444" cy="857250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19050</xdr:rowOff>
    </xdr:from>
    <xdr:to>
      <xdr:col>1</xdr:col>
      <xdr:colOff>7454</xdr:colOff>
      <xdr:row>0</xdr:row>
      <xdr:rowOff>911087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2600-000002000000}"/>
            </a:ext>
          </a:extLst>
        </xdr:cNvPr>
        <xdr:cNvSpPr txBox="1"/>
      </xdr:nvSpPr>
      <xdr:spPr bwMode="auto">
        <a:xfrm>
          <a:off x="0" y="19050"/>
          <a:ext cx="2245829" cy="892037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defRPr/>
          </a:pPr>
          <a:endParaRPr lang="ru-RU" sz="750" b="1">
            <a:latin typeface="Arial"/>
            <a:cs typeface="Arial"/>
          </a:endParaRPr>
        </a:p>
      </xdr:txBody>
    </xdr:sp>
    <xdr:clientData/>
  </xdr:twoCellAnchor>
  <xdr:twoCellAnchor>
    <xdr:from>
      <xdr:col>1</xdr:col>
      <xdr:colOff>5284304</xdr:colOff>
      <xdr:row>0</xdr:row>
      <xdr:rowOff>2</xdr:rowOff>
    </xdr:from>
    <xdr:to>
      <xdr:col>5</xdr:col>
      <xdr:colOff>0</xdr:colOff>
      <xdr:row>0</xdr:row>
      <xdr:rowOff>1242392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2600-000003000000}"/>
            </a:ext>
          </a:extLst>
        </xdr:cNvPr>
        <xdr:cNvSpPr txBox="1"/>
      </xdr:nvSpPr>
      <xdr:spPr bwMode="auto">
        <a:xfrm>
          <a:off x="7132154" y="2"/>
          <a:ext cx="3231046" cy="966165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defRPr/>
          </a:pPr>
          <a:endParaRPr lang="ru-RU" sz="750">
            <a:latin typeface="Arial"/>
            <a:cs typeface="Arial"/>
          </a:endParaRPr>
        </a:p>
      </xdr:txBody>
    </xdr:sp>
    <xdr:clientData/>
  </xdr:twoCellAnchor>
  <xdr:twoCellAnchor>
    <xdr:from>
      <xdr:col>0</xdr:col>
      <xdr:colOff>0</xdr:colOff>
      <xdr:row>0</xdr:row>
      <xdr:rowOff>19050</xdr:rowOff>
    </xdr:from>
    <xdr:to>
      <xdr:col>1</xdr:col>
      <xdr:colOff>7454</xdr:colOff>
      <xdr:row>0</xdr:row>
      <xdr:rowOff>911087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2600-000004000000}"/>
            </a:ext>
          </a:extLst>
        </xdr:cNvPr>
        <xdr:cNvSpPr txBox="1"/>
      </xdr:nvSpPr>
      <xdr:spPr bwMode="auto">
        <a:xfrm>
          <a:off x="0" y="19050"/>
          <a:ext cx="2245829" cy="892037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defRPr/>
          </a:pPr>
          <a:endParaRPr/>
        </a:p>
      </xdr:txBody>
    </xdr:sp>
    <xdr:clientData/>
  </xdr:twoCellAnchor>
  <xdr:twoCellAnchor>
    <xdr:from>
      <xdr:col>1</xdr:col>
      <xdr:colOff>4671391</xdr:colOff>
      <xdr:row>0</xdr:row>
      <xdr:rowOff>2</xdr:rowOff>
    </xdr:from>
    <xdr:to>
      <xdr:col>5</xdr:col>
      <xdr:colOff>0</xdr:colOff>
      <xdr:row>0</xdr:row>
      <xdr:rowOff>1242392</xdr:rowOff>
    </xdr:to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2600-000005000000}"/>
            </a:ext>
          </a:extLst>
        </xdr:cNvPr>
        <xdr:cNvSpPr txBox="1"/>
      </xdr:nvSpPr>
      <xdr:spPr bwMode="auto">
        <a:xfrm>
          <a:off x="6909766" y="2"/>
          <a:ext cx="3453434" cy="966165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defRPr/>
          </a:pPr>
          <a:endParaRPr/>
        </a:p>
      </xdr:txBody>
    </xdr:sp>
    <xdr:clientData/>
  </xdr:twoCellAnchor>
  <xdr:twoCellAnchor editAs="oneCell">
    <xdr:from>
      <xdr:col>0</xdr:col>
      <xdr:colOff>161925</xdr:colOff>
      <xdr:row>0</xdr:row>
      <xdr:rowOff>343844</xdr:rowOff>
    </xdr:from>
    <xdr:to>
      <xdr:col>0</xdr:col>
      <xdr:colOff>1577629</xdr:colOff>
      <xdr:row>0</xdr:row>
      <xdr:rowOff>686743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2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61925" y="343844"/>
          <a:ext cx="1415704" cy="342899"/>
        </a:xfrm>
        <a:prstGeom prst="rect">
          <a:avLst/>
        </a:prstGeom>
      </xdr:spPr>
    </xdr:pic>
    <xdr:clientData/>
  </xdr:twoCellAnchor>
  <xdr:twoCellAnchor editAs="oneCell">
    <xdr:from>
      <xdr:col>1</xdr:col>
      <xdr:colOff>4600575</xdr:colOff>
      <xdr:row>0</xdr:row>
      <xdr:rowOff>47625</xdr:rowOff>
    </xdr:from>
    <xdr:to>
      <xdr:col>2</xdr:col>
      <xdr:colOff>933451</xdr:colOff>
      <xdr:row>0</xdr:row>
      <xdr:rowOff>864233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2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91425" y="47625"/>
          <a:ext cx="1228726" cy="816608"/>
        </a:xfrm>
        <a:prstGeom prst="rect">
          <a:avLst/>
        </a:prstGeom>
      </xdr:spPr>
    </xdr:pic>
    <xdr:clientData/>
  </xdr:twoCellAnchor>
  <xdr:twoCellAnchor editAs="oneCell">
    <xdr:from>
      <xdr:col>3</xdr:col>
      <xdr:colOff>988863</xdr:colOff>
      <xdr:row>0</xdr:row>
      <xdr:rowOff>48568</xdr:rowOff>
    </xdr:from>
    <xdr:to>
      <xdr:col>4</xdr:col>
      <xdr:colOff>996234</xdr:colOff>
      <xdr:row>0</xdr:row>
      <xdr:rowOff>877157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2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99413" y="48568"/>
          <a:ext cx="1083696" cy="828589"/>
        </a:xfrm>
        <a:prstGeom prst="rect">
          <a:avLst/>
        </a:prstGeom>
      </xdr:spPr>
    </xdr:pic>
    <xdr:clientData/>
  </xdr:twoCellAnchor>
  <xdr:twoCellAnchor editAs="oneCell">
    <xdr:from>
      <xdr:col>0</xdr:col>
      <xdr:colOff>723900</xdr:colOff>
      <xdr:row>6</xdr:row>
      <xdr:rowOff>104775</xdr:rowOff>
    </xdr:from>
    <xdr:to>
      <xdr:col>0</xdr:col>
      <xdr:colOff>1493645</xdr:colOff>
      <xdr:row>6</xdr:row>
      <xdr:rowOff>1758016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2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23900" y="2143125"/>
          <a:ext cx="769745" cy="1653241"/>
        </a:xfrm>
        <a:prstGeom prst="rect">
          <a:avLst/>
        </a:prstGeom>
      </xdr:spPr>
    </xdr:pic>
    <xdr:clientData/>
  </xdr:twoCellAnchor>
  <xdr:twoCellAnchor editAs="oneCell">
    <xdr:from>
      <xdr:col>0</xdr:col>
      <xdr:colOff>1562971</xdr:colOff>
      <xdr:row>6</xdr:row>
      <xdr:rowOff>113927</xdr:rowOff>
    </xdr:from>
    <xdr:to>
      <xdr:col>0</xdr:col>
      <xdr:colOff>2358389</xdr:colOff>
      <xdr:row>6</xdr:row>
      <xdr:rowOff>1771277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2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562971" y="2152277"/>
          <a:ext cx="795418" cy="1657350"/>
        </a:xfrm>
        <a:prstGeom prst="rect">
          <a:avLst/>
        </a:prstGeom>
      </xdr:spPr>
    </xdr:pic>
    <xdr:clientData/>
  </xdr:twoCellAnchor>
  <xdr:twoCellAnchor>
    <xdr:from>
      <xdr:col>0</xdr:col>
      <xdr:colOff>685800</xdr:colOff>
      <xdr:row>8</xdr:row>
      <xdr:rowOff>114300</xdr:rowOff>
    </xdr:from>
    <xdr:to>
      <xdr:col>0</xdr:col>
      <xdr:colOff>1495586</xdr:colOff>
      <xdr:row>8</xdr:row>
      <xdr:rowOff>1790700</xdr:rowOff>
    </xdr:to>
    <xdr:pic>
      <xdr:nvPicPr>
        <xdr:cNvPr id="12" name="Рисунок 97">
          <a:extLst>
            <a:ext uri="{FF2B5EF4-FFF2-40B4-BE49-F238E27FC236}">
              <a16:creationId xmlns:a16="http://schemas.microsoft.com/office/drawing/2014/main" id="{00000000-0008-0000-26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4276725"/>
          <a:ext cx="809786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1533525</xdr:colOff>
      <xdr:row>8</xdr:row>
      <xdr:rowOff>114300</xdr:rowOff>
    </xdr:from>
    <xdr:to>
      <xdr:col>0</xdr:col>
      <xdr:colOff>2362200</xdr:colOff>
      <xdr:row>8</xdr:row>
      <xdr:rowOff>1790700</xdr:rowOff>
    </xdr:to>
    <xdr:pic>
      <xdr:nvPicPr>
        <xdr:cNvPr id="13" name="Рисунок 98">
          <a:extLst>
            <a:ext uri="{FF2B5EF4-FFF2-40B4-BE49-F238E27FC236}">
              <a16:creationId xmlns:a16="http://schemas.microsoft.com/office/drawing/2014/main" id="{00000000-0008-0000-26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33525" y="4276725"/>
          <a:ext cx="828675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695325</xdr:colOff>
      <xdr:row>10</xdr:row>
      <xdr:rowOff>161924</xdr:rowOff>
    </xdr:from>
    <xdr:to>
      <xdr:col>0</xdr:col>
      <xdr:colOff>1514475</xdr:colOff>
      <xdr:row>10</xdr:row>
      <xdr:rowOff>1864043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2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95325" y="6457949"/>
          <a:ext cx="819150" cy="1702119"/>
        </a:xfrm>
        <a:prstGeom prst="rect">
          <a:avLst/>
        </a:prstGeom>
      </xdr:spPr>
    </xdr:pic>
    <xdr:clientData/>
  </xdr:twoCellAnchor>
  <xdr:twoCellAnchor editAs="oneCell">
    <xdr:from>
      <xdr:col>0</xdr:col>
      <xdr:colOff>1613087</xdr:colOff>
      <xdr:row>10</xdr:row>
      <xdr:rowOff>152400</xdr:rowOff>
    </xdr:from>
    <xdr:to>
      <xdr:col>0</xdr:col>
      <xdr:colOff>2409824</xdr:colOff>
      <xdr:row>10</xdr:row>
      <xdr:rowOff>1866120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2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613087" y="6448425"/>
          <a:ext cx="796737" cy="1713720"/>
        </a:xfrm>
        <a:prstGeom prst="rect">
          <a:avLst/>
        </a:prstGeom>
      </xdr:spPr>
    </xdr:pic>
    <xdr:clientData/>
  </xdr:twoCellAnchor>
  <xdr:twoCellAnchor editAs="oneCell">
    <xdr:from>
      <xdr:col>0</xdr:col>
      <xdr:colOff>1616049</xdr:colOff>
      <xdr:row>12</xdr:row>
      <xdr:rowOff>104782</xdr:rowOff>
    </xdr:from>
    <xdr:to>
      <xdr:col>0</xdr:col>
      <xdr:colOff>2447925</xdr:colOff>
      <xdr:row>12</xdr:row>
      <xdr:rowOff>1952625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2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6049" y="8562982"/>
          <a:ext cx="831876" cy="1847843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12</xdr:row>
      <xdr:rowOff>95250</xdr:rowOff>
    </xdr:from>
    <xdr:to>
      <xdr:col>0</xdr:col>
      <xdr:colOff>1457465</xdr:colOff>
      <xdr:row>12</xdr:row>
      <xdr:rowOff>1943099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2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0" y="8553450"/>
          <a:ext cx="885965" cy="1847849"/>
        </a:xfrm>
        <a:prstGeom prst="rect">
          <a:avLst/>
        </a:prstGeom>
      </xdr:spPr>
    </xdr:pic>
    <xdr:clientData/>
  </xdr:twoCellAnchor>
  <xdr:twoCellAnchor editAs="oneCell">
    <xdr:from>
      <xdr:col>0</xdr:col>
      <xdr:colOff>676274</xdr:colOff>
      <xdr:row>14</xdr:row>
      <xdr:rowOff>76200</xdr:rowOff>
    </xdr:from>
    <xdr:to>
      <xdr:col>0</xdr:col>
      <xdr:colOff>1552095</xdr:colOff>
      <xdr:row>14</xdr:row>
      <xdr:rowOff>1906441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2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76274" y="10906125"/>
          <a:ext cx="875821" cy="1830241"/>
        </a:xfrm>
        <a:prstGeom prst="rect">
          <a:avLst/>
        </a:prstGeom>
      </xdr:spPr>
    </xdr:pic>
    <xdr:clientData/>
  </xdr:twoCellAnchor>
  <xdr:twoCellAnchor editAs="oneCell">
    <xdr:from>
      <xdr:col>0</xdr:col>
      <xdr:colOff>1646146</xdr:colOff>
      <xdr:row>14</xdr:row>
      <xdr:rowOff>70191</xdr:rowOff>
    </xdr:from>
    <xdr:to>
      <xdr:col>0</xdr:col>
      <xdr:colOff>2486025</xdr:colOff>
      <xdr:row>14</xdr:row>
      <xdr:rowOff>1911846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2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646146" y="10900116"/>
          <a:ext cx="839879" cy="1841655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16</xdr:row>
      <xdr:rowOff>66674</xdr:rowOff>
    </xdr:from>
    <xdr:to>
      <xdr:col>0</xdr:col>
      <xdr:colOff>1505821</xdr:colOff>
      <xdr:row>16</xdr:row>
      <xdr:rowOff>2261507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2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" y="13106399"/>
          <a:ext cx="1039096" cy="2194833"/>
        </a:xfrm>
        <a:prstGeom prst="rect">
          <a:avLst/>
        </a:prstGeom>
      </xdr:spPr>
    </xdr:pic>
    <xdr:clientData/>
  </xdr:twoCellAnchor>
  <xdr:twoCellAnchor editAs="oneCell">
    <xdr:from>
      <xdr:col>0</xdr:col>
      <xdr:colOff>1604227</xdr:colOff>
      <xdr:row>16</xdr:row>
      <xdr:rowOff>66676</xdr:rowOff>
    </xdr:from>
    <xdr:to>
      <xdr:col>0</xdr:col>
      <xdr:colOff>2619375</xdr:colOff>
      <xdr:row>16</xdr:row>
      <xdr:rowOff>2270186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2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4227" y="13106401"/>
          <a:ext cx="1015148" cy="2203510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98</xdr:row>
      <xdr:rowOff>0</xdr:rowOff>
    </xdr:from>
    <xdr:ext cx="304800" cy="304800"/>
    <xdr:sp macro="" textlink="">
      <xdr:nvSpPr>
        <xdr:cNvPr id="23" name="AutoShape 1" descr="http://bitrix.yurkas.by/desktop_app/show.file.php?fileId=111204&amp;fileName=garda-muar-venge-tobakko.jpg">
          <a:extLst>
            <a:ext uri="{FF2B5EF4-FFF2-40B4-BE49-F238E27FC236}">
              <a16:creationId xmlns:a16="http://schemas.microsoft.com/office/drawing/2014/main" id="{00000000-0008-0000-26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9715500" y="92144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98</xdr:row>
      <xdr:rowOff>0</xdr:rowOff>
    </xdr:from>
    <xdr:ext cx="304800" cy="304800"/>
    <xdr:sp macro="" textlink="">
      <xdr:nvSpPr>
        <xdr:cNvPr id="24" name="AutoShape 1" descr="http://bitrix.yurkas.by/desktop_app/show.file.php?fileId=111204&amp;fileName=garda-muar-venge-tobakko.jpg">
          <a:extLst>
            <a:ext uri="{FF2B5EF4-FFF2-40B4-BE49-F238E27FC236}">
              <a16:creationId xmlns:a16="http://schemas.microsoft.com/office/drawing/2014/main" id="{00000000-0008-0000-26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9715500" y="92144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</xdr:col>
      <xdr:colOff>0</xdr:colOff>
      <xdr:row>98</xdr:row>
      <xdr:rowOff>0</xdr:rowOff>
    </xdr:from>
    <xdr:ext cx="304800" cy="304800"/>
    <xdr:sp macro="" textlink="">
      <xdr:nvSpPr>
        <xdr:cNvPr id="25" name="AutoShape 1" descr="http://bitrix.yurkas.by/desktop_app/show.file.php?fileId=111204&amp;fileName=garda-muar-venge-tobakko.jpg">
          <a:extLst>
            <a:ext uri="{FF2B5EF4-FFF2-40B4-BE49-F238E27FC236}">
              <a16:creationId xmlns:a16="http://schemas.microsoft.com/office/drawing/2014/main" id="{00000000-0008-0000-26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7915275" y="92144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98</xdr:row>
      <xdr:rowOff>0</xdr:rowOff>
    </xdr:from>
    <xdr:ext cx="304800" cy="304800"/>
    <xdr:sp macro="" textlink="">
      <xdr:nvSpPr>
        <xdr:cNvPr id="26" name="AutoShape 1" descr="http://bitrix.yurkas.by/desktop_app/show.file.php?fileId=111204&amp;fileName=garda-muar-venge-tobakko.jpg">
          <a:extLst>
            <a:ext uri="{FF2B5EF4-FFF2-40B4-BE49-F238E27FC236}">
              <a16:creationId xmlns:a16="http://schemas.microsoft.com/office/drawing/2014/main" id="{00000000-0008-0000-26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0" y="921448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43</xdr:row>
      <xdr:rowOff>0</xdr:rowOff>
    </xdr:from>
    <xdr:ext cx="304800" cy="300878"/>
    <xdr:sp macro="" textlink="">
      <xdr:nvSpPr>
        <xdr:cNvPr id="39" name="AutoShape 1" descr="http://bitrix.yurkas.by/desktop_app/show.file.php?fileId=111204&amp;fileName=garda-muar-venge-tobakko.jpg">
          <a:extLst>
            <a:ext uri="{FF2B5EF4-FFF2-40B4-BE49-F238E27FC236}">
              <a16:creationId xmlns:a16="http://schemas.microsoft.com/office/drawing/2014/main" id="{00000000-0008-0000-26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9715500" y="27574875"/>
          <a:ext cx="304800" cy="300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43</xdr:row>
      <xdr:rowOff>0</xdr:rowOff>
    </xdr:from>
    <xdr:ext cx="304800" cy="300878"/>
    <xdr:sp macro="" textlink="">
      <xdr:nvSpPr>
        <xdr:cNvPr id="42" name="AutoShape 1" descr="http://bitrix.yurkas.by/desktop_app/show.file.php?fileId=111204&amp;fileName=garda-muar-venge-tobakko.jpg">
          <a:extLst>
            <a:ext uri="{FF2B5EF4-FFF2-40B4-BE49-F238E27FC236}">
              <a16:creationId xmlns:a16="http://schemas.microsoft.com/office/drawing/2014/main" id="{00000000-0008-0000-26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9715500" y="27574875"/>
          <a:ext cx="304800" cy="300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98</xdr:row>
      <xdr:rowOff>0</xdr:rowOff>
    </xdr:from>
    <xdr:ext cx="304800" cy="300878"/>
    <xdr:sp macro="" textlink="">
      <xdr:nvSpPr>
        <xdr:cNvPr id="43" name="AutoShape 1" descr="http://bitrix.yurkas.by/desktop_app/show.file.php?fileId=111204&amp;fileName=garda-muar-venge-tobakko.jpg">
          <a:extLst>
            <a:ext uri="{FF2B5EF4-FFF2-40B4-BE49-F238E27FC236}">
              <a16:creationId xmlns:a16="http://schemas.microsoft.com/office/drawing/2014/main" id="{00000000-0008-0000-26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9715500" y="92144850"/>
          <a:ext cx="304800" cy="300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98</xdr:row>
      <xdr:rowOff>0</xdr:rowOff>
    </xdr:from>
    <xdr:ext cx="304800" cy="300878"/>
    <xdr:sp macro="" textlink="">
      <xdr:nvSpPr>
        <xdr:cNvPr id="50" name="AutoShape 1" descr="http://bitrix.yurkas.by/desktop_app/show.file.php?fileId=111204&amp;fileName=garda-muar-venge-tobakko.jpg">
          <a:extLst>
            <a:ext uri="{FF2B5EF4-FFF2-40B4-BE49-F238E27FC236}">
              <a16:creationId xmlns:a16="http://schemas.microsoft.com/office/drawing/2014/main" id="{00000000-0008-0000-26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9715500" y="92144850"/>
          <a:ext cx="304800" cy="300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98</xdr:row>
      <xdr:rowOff>0</xdr:rowOff>
    </xdr:from>
    <xdr:ext cx="304800" cy="300878"/>
    <xdr:sp macro="" textlink="">
      <xdr:nvSpPr>
        <xdr:cNvPr id="51" name="AutoShape 1" descr="http://bitrix.yurkas.by/desktop_app/show.file.php?fileId=111204&amp;fileName=garda-muar-venge-tobakko.jpg">
          <a:extLst>
            <a:ext uri="{FF2B5EF4-FFF2-40B4-BE49-F238E27FC236}">
              <a16:creationId xmlns:a16="http://schemas.microsoft.com/office/drawing/2014/main" id="{00000000-0008-0000-26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9715500" y="92144850"/>
          <a:ext cx="304800" cy="300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40</xdr:row>
      <xdr:rowOff>0</xdr:rowOff>
    </xdr:from>
    <xdr:ext cx="304800" cy="300878"/>
    <xdr:sp macro="" textlink="">
      <xdr:nvSpPr>
        <xdr:cNvPr id="52" name="AutoShape 1" descr="http://bitrix.yurkas.by/desktop_app/show.file.php?fileId=111204&amp;fileName=garda-muar-venge-tobakko.jpg">
          <a:extLst>
            <a:ext uri="{FF2B5EF4-FFF2-40B4-BE49-F238E27FC236}">
              <a16:creationId xmlns:a16="http://schemas.microsoft.com/office/drawing/2014/main" id="{00000000-0008-0000-26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9715500" y="24974550"/>
          <a:ext cx="304800" cy="300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40</xdr:row>
      <xdr:rowOff>0</xdr:rowOff>
    </xdr:from>
    <xdr:ext cx="304800" cy="300878"/>
    <xdr:sp macro="" textlink="">
      <xdr:nvSpPr>
        <xdr:cNvPr id="53" name="AutoShape 1" descr="http://bitrix.yurkas.by/desktop_app/show.file.php?fileId=111204&amp;fileName=garda-muar-venge-tobakko.jpg">
          <a:extLst>
            <a:ext uri="{FF2B5EF4-FFF2-40B4-BE49-F238E27FC236}">
              <a16:creationId xmlns:a16="http://schemas.microsoft.com/office/drawing/2014/main" id="{00000000-0008-0000-26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9715500" y="24974550"/>
          <a:ext cx="304800" cy="300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0</xdr:col>
      <xdr:colOff>561974</xdr:colOff>
      <xdr:row>19</xdr:row>
      <xdr:rowOff>123825</xdr:rowOff>
    </xdr:from>
    <xdr:to>
      <xdr:col>0</xdr:col>
      <xdr:colOff>1525261</xdr:colOff>
      <xdr:row>19</xdr:row>
      <xdr:rowOff>1822533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26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974" y="15525750"/>
          <a:ext cx="963287" cy="1698708"/>
        </a:xfrm>
        <a:prstGeom prst="rect">
          <a:avLst/>
        </a:prstGeom>
      </xdr:spPr>
    </xdr:pic>
    <xdr:clientData/>
  </xdr:twoCellAnchor>
  <xdr:twoCellAnchor editAs="oneCell">
    <xdr:from>
      <xdr:col>0</xdr:col>
      <xdr:colOff>1576348</xdr:colOff>
      <xdr:row>19</xdr:row>
      <xdr:rowOff>123825</xdr:rowOff>
    </xdr:from>
    <xdr:to>
      <xdr:col>0</xdr:col>
      <xdr:colOff>2478394</xdr:colOff>
      <xdr:row>19</xdr:row>
      <xdr:rowOff>1819275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26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6348" y="15525750"/>
          <a:ext cx="902046" cy="1695450"/>
        </a:xfrm>
        <a:prstGeom prst="rect">
          <a:avLst/>
        </a:prstGeom>
      </xdr:spPr>
    </xdr:pic>
    <xdr:clientData/>
  </xdr:twoCellAnchor>
  <xdr:twoCellAnchor editAs="oneCell">
    <xdr:from>
      <xdr:col>0</xdr:col>
      <xdr:colOff>1565620</xdr:colOff>
      <xdr:row>21</xdr:row>
      <xdr:rowOff>62452</xdr:rowOff>
    </xdr:from>
    <xdr:to>
      <xdr:col>0</xdr:col>
      <xdr:colOff>2495549</xdr:colOff>
      <xdr:row>21</xdr:row>
      <xdr:rowOff>1915194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26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5620" y="17617027"/>
          <a:ext cx="929929" cy="1852742"/>
        </a:xfrm>
        <a:prstGeom prst="rect">
          <a:avLst/>
        </a:prstGeom>
      </xdr:spPr>
    </xdr:pic>
    <xdr:clientData/>
  </xdr:twoCellAnchor>
  <xdr:twoCellAnchor editAs="oneCell">
    <xdr:from>
      <xdr:col>0</xdr:col>
      <xdr:colOff>542924</xdr:colOff>
      <xdr:row>21</xdr:row>
      <xdr:rowOff>57150</xdr:rowOff>
    </xdr:from>
    <xdr:to>
      <xdr:col>0</xdr:col>
      <xdr:colOff>1490429</xdr:colOff>
      <xdr:row>21</xdr:row>
      <xdr:rowOff>1916652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26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2924" y="17611725"/>
          <a:ext cx="947505" cy="1859502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23</xdr:row>
      <xdr:rowOff>79560</xdr:rowOff>
    </xdr:from>
    <xdr:to>
      <xdr:col>0</xdr:col>
      <xdr:colOff>1534644</xdr:colOff>
      <xdr:row>25</xdr:row>
      <xdr:rowOff>421342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2600-000075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5250" y="19786785"/>
          <a:ext cx="1439394" cy="1599082"/>
        </a:xfrm>
        <a:prstGeom prst="rect">
          <a:avLst/>
        </a:prstGeom>
      </xdr:spPr>
    </xdr:pic>
    <xdr:clientData/>
  </xdr:twoCellAnchor>
  <xdr:twoCellAnchor editAs="oneCell">
    <xdr:from>
      <xdr:col>0</xdr:col>
      <xdr:colOff>2265008</xdr:colOff>
      <xdr:row>23</xdr:row>
      <xdr:rowOff>95250</xdr:rowOff>
    </xdr:from>
    <xdr:to>
      <xdr:col>0</xdr:col>
      <xdr:colOff>2942662</xdr:colOff>
      <xdr:row>25</xdr:row>
      <xdr:rowOff>429187</xdr:rowOff>
    </xdr:to>
    <xdr:pic>
      <xdr:nvPicPr>
        <xdr:cNvPr id="118" name="Picture 2" descr="http://yurkas.by/images/news/DVERI/garda-8-venge.png">
          <a:extLst>
            <a:ext uri="{FF2B5EF4-FFF2-40B4-BE49-F238E27FC236}">
              <a16:creationId xmlns:a16="http://schemas.microsoft.com/office/drawing/2014/main" id="{00000000-0008-0000-2600-00007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2265008" y="19802475"/>
          <a:ext cx="677654" cy="15912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1570821</xdr:colOff>
      <xdr:row>23</xdr:row>
      <xdr:rowOff>89405</xdr:rowOff>
    </xdr:from>
    <xdr:to>
      <xdr:col>0</xdr:col>
      <xdr:colOff>2241734</xdr:colOff>
      <xdr:row>25</xdr:row>
      <xdr:rowOff>419661</xdr:rowOff>
    </xdr:to>
    <xdr:pic>
      <xdr:nvPicPr>
        <xdr:cNvPr id="119" name="Picture 4" descr="Гарда, белый ясень">
          <a:extLst>
            <a:ext uri="{FF2B5EF4-FFF2-40B4-BE49-F238E27FC236}">
              <a16:creationId xmlns:a16="http://schemas.microsoft.com/office/drawing/2014/main" id="{00000000-0008-0000-2600-00007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1570821" y="19796630"/>
          <a:ext cx="670913" cy="15875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647700</xdr:colOff>
      <xdr:row>27</xdr:row>
      <xdr:rowOff>57150</xdr:rowOff>
    </xdr:from>
    <xdr:to>
      <xdr:col>0</xdr:col>
      <xdr:colOff>1390648</xdr:colOff>
      <xdr:row>28</xdr:row>
      <xdr:rowOff>825083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26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" y="21840825"/>
          <a:ext cx="742948" cy="1720433"/>
        </a:xfrm>
        <a:prstGeom prst="rect">
          <a:avLst/>
        </a:prstGeom>
      </xdr:spPr>
    </xdr:pic>
    <xdr:clientData/>
  </xdr:twoCellAnchor>
  <xdr:twoCellAnchor editAs="oneCell">
    <xdr:from>
      <xdr:col>0</xdr:col>
      <xdr:colOff>1563220</xdr:colOff>
      <xdr:row>27</xdr:row>
      <xdr:rowOff>57150</xdr:rowOff>
    </xdr:from>
    <xdr:to>
      <xdr:col>0</xdr:col>
      <xdr:colOff>2311613</xdr:colOff>
      <xdr:row>28</xdr:row>
      <xdr:rowOff>838200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26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3220" y="21840825"/>
          <a:ext cx="748393" cy="173355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30</xdr:row>
      <xdr:rowOff>138151</xdr:rowOff>
    </xdr:from>
    <xdr:to>
      <xdr:col>0</xdr:col>
      <xdr:colOff>996231</xdr:colOff>
      <xdr:row>32</xdr:row>
      <xdr:rowOff>2932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26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24017326"/>
          <a:ext cx="815256" cy="1769781"/>
        </a:xfrm>
        <a:prstGeom prst="rect">
          <a:avLst/>
        </a:prstGeom>
      </xdr:spPr>
    </xdr:pic>
    <xdr:clientData/>
  </xdr:twoCellAnchor>
  <xdr:twoCellAnchor editAs="oneCell">
    <xdr:from>
      <xdr:col>0</xdr:col>
      <xdr:colOff>1071842</xdr:colOff>
      <xdr:row>30</xdr:row>
      <xdr:rowOff>142875</xdr:rowOff>
    </xdr:from>
    <xdr:to>
      <xdr:col>0</xdr:col>
      <xdr:colOff>1888323</xdr:colOff>
      <xdr:row>32</xdr:row>
      <xdr:rowOff>12457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26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1842" y="24022050"/>
          <a:ext cx="816481" cy="1774582"/>
        </a:xfrm>
        <a:prstGeom prst="rect">
          <a:avLst/>
        </a:prstGeom>
      </xdr:spPr>
    </xdr:pic>
    <xdr:clientData/>
  </xdr:twoCellAnchor>
  <xdr:twoCellAnchor editAs="oneCell">
    <xdr:from>
      <xdr:col>0</xdr:col>
      <xdr:colOff>1948382</xdr:colOff>
      <xdr:row>30</xdr:row>
      <xdr:rowOff>146928</xdr:rowOff>
    </xdr:from>
    <xdr:to>
      <xdr:col>0</xdr:col>
      <xdr:colOff>2763842</xdr:colOff>
      <xdr:row>32</xdr:row>
      <xdr:rowOff>9525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26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8382" y="24026103"/>
          <a:ext cx="815460" cy="1767597"/>
        </a:xfrm>
        <a:prstGeom prst="rect">
          <a:avLst/>
        </a:prstGeom>
      </xdr:spPr>
    </xdr:pic>
    <xdr:clientData/>
  </xdr:twoCellAnchor>
  <xdr:twoCellAnchor editAs="oneCell">
    <xdr:from>
      <xdr:col>0</xdr:col>
      <xdr:colOff>2077563</xdr:colOff>
      <xdr:row>34</xdr:row>
      <xdr:rowOff>109869</xdr:rowOff>
    </xdr:from>
    <xdr:to>
      <xdr:col>0</xdr:col>
      <xdr:colOff>2819400</xdr:colOff>
      <xdr:row>35</xdr:row>
      <xdr:rowOff>914400</xdr:rowOff>
    </xdr:to>
    <xdr:pic>
      <xdr:nvPicPr>
        <xdr:cNvPr id="126" name="Рисунок 125" descr="Гарда муар, дуб сонома">
          <a:extLst>
            <a:ext uri="{FF2B5EF4-FFF2-40B4-BE49-F238E27FC236}">
              <a16:creationId xmlns:a16="http://schemas.microsoft.com/office/drawing/2014/main" id="{00000000-0008-0000-2600-00007E000000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077563" y="26275044"/>
          <a:ext cx="741837" cy="1757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1150838</xdr:colOff>
      <xdr:row>34</xdr:row>
      <xdr:rowOff>116541</xdr:rowOff>
    </xdr:from>
    <xdr:to>
      <xdr:col>0</xdr:col>
      <xdr:colOff>1924050</xdr:colOff>
      <xdr:row>35</xdr:row>
      <xdr:rowOff>923925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2600-00007F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0838" y="26281716"/>
          <a:ext cx="773212" cy="1759884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34</xdr:row>
      <xdr:rowOff>114300</xdr:rowOff>
    </xdr:from>
    <xdr:to>
      <xdr:col>0</xdr:col>
      <xdr:colOff>1000125</xdr:colOff>
      <xdr:row>35</xdr:row>
      <xdr:rowOff>914400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2600-00008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0" y="26279475"/>
          <a:ext cx="809625" cy="1752600"/>
        </a:xfrm>
        <a:prstGeom prst="rect">
          <a:avLst/>
        </a:prstGeom>
      </xdr:spPr>
    </xdr:pic>
    <xdr:clientData/>
  </xdr:twoCellAnchor>
  <xdr:oneCellAnchor>
    <xdr:from>
      <xdr:col>0</xdr:col>
      <xdr:colOff>571500</xdr:colOff>
      <xdr:row>38</xdr:row>
      <xdr:rowOff>76200</xdr:rowOff>
    </xdr:from>
    <xdr:ext cx="809908" cy="1723671"/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26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0" y="29003625"/>
          <a:ext cx="809908" cy="1723671"/>
        </a:xfrm>
        <a:prstGeom prst="rect">
          <a:avLst/>
        </a:prstGeom>
      </xdr:spPr>
    </xdr:pic>
    <xdr:clientData/>
  </xdr:oneCellAnchor>
  <xdr:oneCellAnchor>
    <xdr:from>
      <xdr:col>0</xdr:col>
      <xdr:colOff>1593475</xdr:colOff>
      <xdr:row>38</xdr:row>
      <xdr:rowOff>86636</xdr:rowOff>
    </xdr:from>
    <xdr:ext cx="754262" cy="1713589"/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26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3475" y="29014061"/>
          <a:ext cx="754262" cy="1713589"/>
        </a:xfrm>
        <a:prstGeom prst="rect">
          <a:avLst/>
        </a:prstGeom>
      </xdr:spPr>
    </xdr:pic>
    <xdr:clientData/>
  </xdr:oneCellAnchor>
  <xdr:twoCellAnchor editAs="oneCell">
    <xdr:from>
      <xdr:col>0</xdr:col>
      <xdr:colOff>1478776</xdr:colOff>
      <xdr:row>41</xdr:row>
      <xdr:rowOff>71620</xdr:rowOff>
    </xdr:from>
    <xdr:to>
      <xdr:col>0</xdr:col>
      <xdr:colOff>2403393</xdr:colOff>
      <xdr:row>42</xdr:row>
      <xdr:rowOff>47625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26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776" y="35552245"/>
          <a:ext cx="924617" cy="1938155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419101</xdr:colOff>
      <xdr:row>41</xdr:row>
      <xdr:rowOff>57150</xdr:rowOff>
    </xdr:from>
    <xdr:to>
      <xdr:col>0</xdr:col>
      <xdr:colOff>1350596</xdr:colOff>
      <xdr:row>42</xdr:row>
      <xdr:rowOff>38100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26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101" y="35537775"/>
          <a:ext cx="931495" cy="1943100"/>
        </a:xfrm>
        <a:prstGeom prst="rect">
          <a:avLst/>
        </a:prstGeom>
      </xdr:spPr>
    </xdr:pic>
    <xdr:clientData/>
  </xdr:twoCellAnchor>
  <xdr:twoCellAnchor editAs="oneCell">
    <xdr:from>
      <xdr:col>0</xdr:col>
      <xdr:colOff>1515036</xdr:colOff>
      <xdr:row>44</xdr:row>
      <xdr:rowOff>44261</xdr:rowOff>
    </xdr:from>
    <xdr:to>
      <xdr:col>0</xdr:col>
      <xdr:colOff>2409825</xdr:colOff>
      <xdr:row>44</xdr:row>
      <xdr:rowOff>2022835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26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5036" y="37868036"/>
          <a:ext cx="894789" cy="1978574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495300</xdr:colOff>
      <xdr:row>44</xdr:row>
      <xdr:rowOff>38100</xdr:rowOff>
    </xdr:from>
    <xdr:to>
      <xdr:col>0</xdr:col>
      <xdr:colOff>1455858</xdr:colOff>
      <xdr:row>44</xdr:row>
      <xdr:rowOff>2032799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26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5300" y="37861875"/>
          <a:ext cx="960558" cy="1994699"/>
        </a:xfrm>
        <a:prstGeom prst="rect">
          <a:avLst/>
        </a:prstGeom>
      </xdr:spPr>
    </xdr:pic>
    <xdr:clientData/>
  </xdr:twoCellAnchor>
  <xdr:oneCellAnchor>
    <xdr:from>
      <xdr:col>0</xdr:col>
      <xdr:colOff>1577856</xdr:colOff>
      <xdr:row>46</xdr:row>
      <xdr:rowOff>66676</xdr:rowOff>
    </xdr:from>
    <xdr:ext cx="955794" cy="2172624"/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26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7856" y="42529126"/>
          <a:ext cx="955794" cy="2172624"/>
        </a:xfrm>
        <a:prstGeom prst="rect">
          <a:avLst/>
        </a:prstGeom>
      </xdr:spPr>
    </xdr:pic>
    <xdr:clientData/>
  </xdr:oneCellAnchor>
  <xdr:oneCellAnchor>
    <xdr:from>
      <xdr:col>0</xdr:col>
      <xdr:colOff>476250</xdr:colOff>
      <xdr:row>46</xdr:row>
      <xdr:rowOff>64689</xdr:rowOff>
    </xdr:from>
    <xdr:ext cx="1021133" cy="2165280"/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26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" y="42527139"/>
          <a:ext cx="1021133" cy="2165280"/>
        </a:xfrm>
        <a:prstGeom prst="rect">
          <a:avLst/>
        </a:prstGeom>
      </xdr:spPr>
    </xdr:pic>
    <xdr:clientData/>
  </xdr:oneCellAnchor>
  <xdr:twoCellAnchor editAs="oneCell">
    <xdr:from>
      <xdr:col>0</xdr:col>
      <xdr:colOff>428625</xdr:colOff>
      <xdr:row>48</xdr:row>
      <xdr:rowOff>102131</xdr:rowOff>
    </xdr:from>
    <xdr:to>
      <xdr:col>0</xdr:col>
      <xdr:colOff>1472954</xdr:colOff>
      <xdr:row>48</xdr:row>
      <xdr:rowOff>2264796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26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625" y="45126806"/>
          <a:ext cx="1044329" cy="2162665"/>
        </a:xfrm>
        <a:prstGeom prst="rect">
          <a:avLst/>
        </a:prstGeom>
      </xdr:spPr>
    </xdr:pic>
    <xdr:clientData/>
  </xdr:twoCellAnchor>
  <xdr:twoCellAnchor editAs="oneCell">
    <xdr:from>
      <xdr:col>0</xdr:col>
      <xdr:colOff>1538971</xdr:colOff>
      <xdr:row>48</xdr:row>
      <xdr:rowOff>114300</xdr:rowOff>
    </xdr:from>
    <xdr:to>
      <xdr:col>0</xdr:col>
      <xdr:colOff>2600325</xdr:colOff>
      <xdr:row>48</xdr:row>
      <xdr:rowOff>2283580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26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8971" y="45138975"/>
          <a:ext cx="1061354" cy="216928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50</xdr:row>
      <xdr:rowOff>142875</xdr:rowOff>
    </xdr:from>
    <xdr:to>
      <xdr:col>0</xdr:col>
      <xdr:colOff>1363041</xdr:colOff>
      <xdr:row>50</xdr:row>
      <xdr:rowOff>2545257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00000000-0008-0000-26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50149125"/>
          <a:ext cx="1115391" cy="2402382"/>
        </a:xfrm>
        <a:prstGeom prst="rect">
          <a:avLst/>
        </a:prstGeom>
      </xdr:spPr>
    </xdr:pic>
    <xdr:clientData/>
  </xdr:twoCellAnchor>
  <xdr:twoCellAnchor editAs="oneCell">
    <xdr:from>
      <xdr:col>0</xdr:col>
      <xdr:colOff>1502551</xdr:colOff>
      <xdr:row>50</xdr:row>
      <xdr:rowOff>137673</xdr:rowOff>
    </xdr:from>
    <xdr:to>
      <xdr:col>0</xdr:col>
      <xdr:colOff>2621138</xdr:colOff>
      <xdr:row>50</xdr:row>
      <xdr:rowOff>2546937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26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2551" y="50143923"/>
          <a:ext cx="1118587" cy="2409264"/>
        </a:xfrm>
        <a:prstGeom prst="rect">
          <a:avLst/>
        </a:prstGeom>
      </xdr:spPr>
    </xdr:pic>
    <xdr:clientData/>
  </xdr:twoCellAnchor>
  <xdr:oneCellAnchor>
    <xdr:from>
      <xdr:col>0</xdr:col>
      <xdr:colOff>190500</xdr:colOff>
      <xdr:row>52</xdr:row>
      <xdr:rowOff>66675</xdr:rowOff>
    </xdr:from>
    <xdr:ext cx="862853" cy="1922971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26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52978050"/>
          <a:ext cx="862853" cy="1922971"/>
        </a:xfrm>
        <a:prstGeom prst="rect">
          <a:avLst/>
        </a:prstGeom>
      </xdr:spPr>
    </xdr:pic>
    <xdr:clientData/>
  </xdr:oneCellAnchor>
  <xdr:oneCellAnchor>
    <xdr:from>
      <xdr:col>0</xdr:col>
      <xdr:colOff>1100979</xdr:colOff>
      <xdr:row>52</xdr:row>
      <xdr:rowOff>66675</xdr:rowOff>
    </xdr:from>
    <xdr:ext cx="834907" cy="1927413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26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0979" y="52978050"/>
          <a:ext cx="834907" cy="1927413"/>
        </a:xfrm>
        <a:prstGeom prst="rect">
          <a:avLst/>
        </a:prstGeom>
      </xdr:spPr>
    </xdr:pic>
    <xdr:clientData/>
  </xdr:oneCellAnchor>
  <xdr:oneCellAnchor>
    <xdr:from>
      <xdr:col>0</xdr:col>
      <xdr:colOff>1979520</xdr:colOff>
      <xdr:row>52</xdr:row>
      <xdr:rowOff>66675</xdr:rowOff>
    </xdr:from>
    <xdr:ext cx="773205" cy="1927413"/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26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79520" y="52978050"/>
          <a:ext cx="773205" cy="1927413"/>
        </a:xfrm>
        <a:prstGeom prst="rect">
          <a:avLst/>
        </a:prstGeom>
      </xdr:spPr>
    </xdr:pic>
    <xdr:clientData/>
  </xdr:oneCellAnchor>
  <xdr:oneCellAnchor>
    <xdr:from>
      <xdr:col>0</xdr:col>
      <xdr:colOff>66675</xdr:colOff>
      <xdr:row>55</xdr:row>
      <xdr:rowOff>182702</xdr:rowOff>
    </xdr:from>
    <xdr:ext cx="957074" cy="2020580"/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26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5" y="55456277"/>
          <a:ext cx="957074" cy="2020580"/>
        </a:xfrm>
        <a:prstGeom prst="rect">
          <a:avLst/>
        </a:prstGeom>
      </xdr:spPr>
    </xdr:pic>
    <xdr:clientData/>
  </xdr:oneCellAnchor>
  <xdr:oneCellAnchor>
    <xdr:from>
      <xdr:col>0</xdr:col>
      <xdr:colOff>1065293</xdr:colOff>
      <xdr:row>55</xdr:row>
      <xdr:rowOff>190500</xdr:rowOff>
    </xdr:from>
    <xdr:ext cx="902169" cy="2022307"/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26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5293" y="55464075"/>
          <a:ext cx="902169" cy="2022307"/>
        </a:xfrm>
        <a:prstGeom prst="rect">
          <a:avLst/>
        </a:prstGeom>
      </xdr:spPr>
    </xdr:pic>
    <xdr:clientData/>
  </xdr:oneCellAnchor>
  <xdr:oneCellAnchor>
    <xdr:from>
      <xdr:col>0</xdr:col>
      <xdr:colOff>1996102</xdr:colOff>
      <xdr:row>55</xdr:row>
      <xdr:rowOff>191174</xdr:rowOff>
    </xdr:from>
    <xdr:ext cx="890871" cy="2021634"/>
    <xdr:pic>
      <xdr:nvPicPr>
        <xdr:cNvPr id="154" name="Рисунок 153">
          <a:extLst>
            <a:ext uri="{FF2B5EF4-FFF2-40B4-BE49-F238E27FC236}">
              <a16:creationId xmlns:a16="http://schemas.microsoft.com/office/drawing/2014/main" id="{00000000-0008-0000-26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96102" y="55464749"/>
          <a:ext cx="890871" cy="2021634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58</xdr:row>
      <xdr:rowOff>38100</xdr:rowOff>
    </xdr:from>
    <xdr:ext cx="874058" cy="2039472"/>
    <xdr:pic>
      <xdr:nvPicPr>
        <xdr:cNvPr id="155" name="Рисунок 154">
          <a:extLst>
            <a:ext uri="{FF2B5EF4-FFF2-40B4-BE49-F238E27FC236}">
              <a16:creationId xmlns:a16="http://schemas.microsoft.com/office/drawing/2014/main" id="{00000000-0008-0000-26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" y="57921525"/>
          <a:ext cx="874058" cy="2039472"/>
        </a:xfrm>
        <a:prstGeom prst="rect">
          <a:avLst/>
        </a:prstGeom>
      </xdr:spPr>
    </xdr:pic>
    <xdr:clientData/>
  </xdr:oneCellAnchor>
  <xdr:oneCellAnchor>
    <xdr:from>
      <xdr:col>0</xdr:col>
      <xdr:colOff>1016934</xdr:colOff>
      <xdr:row>58</xdr:row>
      <xdr:rowOff>57150</xdr:rowOff>
    </xdr:from>
    <xdr:ext cx="874102" cy="2039472"/>
    <xdr:pic>
      <xdr:nvPicPr>
        <xdr:cNvPr id="156" name="Рисунок 155">
          <a:extLst>
            <a:ext uri="{FF2B5EF4-FFF2-40B4-BE49-F238E27FC236}">
              <a16:creationId xmlns:a16="http://schemas.microsoft.com/office/drawing/2014/main" id="{00000000-0008-0000-26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6934" y="57940575"/>
          <a:ext cx="874102" cy="2039472"/>
        </a:xfrm>
        <a:prstGeom prst="rect">
          <a:avLst/>
        </a:prstGeom>
      </xdr:spPr>
    </xdr:pic>
    <xdr:clientData/>
  </xdr:oneCellAnchor>
  <xdr:oneCellAnchor>
    <xdr:from>
      <xdr:col>0</xdr:col>
      <xdr:colOff>1948143</xdr:colOff>
      <xdr:row>58</xdr:row>
      <xdr:rowOff>66676</xdr:rowOff>
    </xdr:from>
    <xdr:ext cx="818028" cy="2039471"/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26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8143" y="57950101"/>
          <a:ext cx="818028" cy="2039471"/>
        </a:xfrm>
        <a:prstGeom prst="rect">
          <a:avLst/>
        </a:prstGeom>
      </xdr:spPr>
    </xdr:pic>
    <xdr:clientData/>
  </xdr:oneCellAnchor>
  <xdr:twoCellAnchor editAs="oneCell">
    <xdr:from>
      <xdr:col>0</xdr:col>
      <xdr:colOff>409575</xdr:colOff>
      <xdr:row>61</xdr:row>
      <xdr:rowOff>92607</xdr:rowOff>
    </xdr:from>
    <xdr:to>
      <xdr:col>0</xdr:col>
      <xdr:colOff>1441404</xdr:colOff>
      <xdr:row>61</xdr:row>
      <xdr:rowOff>2315010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00000000-0008-0000-26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60328707"/>
          <a:ext cx="1031829" cy="2222403"/>
        </a:xfrm>
        <a:prstGeom prst="rect">
          <a:avLst/>
        </a:prstGeom>
      </xdr:spPr>
    </xdr:pic>
    <xdr:clientData/>
  </xdr:twoCellAnchor>
  <xdr:twoCellAnchor editAs="oneCell">
    <xdr:from>
      <xdr:col>0</xdr:col>
      <xdr:colOff>1478458</xdr:colOff>
      <xdr:row>61</xdr:row>
      <xdr:rowOff>85725</xdr:rowOff>
    </xdr:from>
    <xdr:to>
      <xdr:col>0</xdr:col>
      <xdr:colOff>2513281</xdr:colOff>
      <xdr:row>61</xdr:row>
      <xdr:rowOff>2314575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00000000-0008-0000-26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458" y="60321825"/>
          <a:ext cx="1034823" cy="222885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63</xdr:row>
      <xdr:rowOff>152400</xdr:rowOff>
    </xdr:from>
    <xdr:to>
      <xdr:col>0</xdr:col>
      <xdr:colOff>1421038</xdr:colOff>
      <xdr:row>63</xdr:row>
      <xdr:rowOff>2381198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26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63036450"/>
          <a:ext cx="1068613" cy="2228798"/>
        </a:xfrm>
        <a:prstGeom prst="rect">
          <a:avLst/>
        </a:prstGeom>
      </xdr:spPr>
    </xdr:pic>
    <xdr:clientData/>
  </xdr:twoCellAnchor>
  <xdr:twoCellAnchor editAs="oneCell">
    <xdr:from>
      <xdr:col>0</xdr:col>
      <xdr:colOff>1477334</xdr:colOff>
      <xdr:row>63</xdr:row>
      <xdr:rowOff>153584</xdr:rowOff>
    </xdr:from>
    <xdr:to>
      <xdr:col>0</xdr:col>
      <xdr:colOff>2448300</xdr:colOff>
      <xdr:row>63</xdr:row>
      <xdr:rowOff>2381250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00000000-0008-0000-26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34" y="63037634"/>
          <a:ext cx="970966" cy="2227666"/>
        </a:xfrm>
        <a:prstGeom prst="rect">
          <a:avLst/>
        </a:prstGeom>
      </xdr:spPr>
    </xdr:pic>
    <xdr:clientData/>
  </xdr:twoCellAnchor>
  <xdr:oneCellAnchor>
    <xdr:from>
      <xdr:col>0</xdr:col>
      <xdr:colOff>419101</xdr:colOff>
      <xdr:row>65</xdr:row>
      <xdr:rowOff>76200</xdr:rowOff>
    </xdr:from>
    <xdr:ext cx="933865" cy="1948041"/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26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101" y="65703450"/>
          <a:ext cx="933865" cy="1948041"/>
        </a:xfrm>
        <a:prstGeom prst="rect">
          <a:avLst/>
        </a:prstGeom>
      </xdr:spPr>
    </xdr:pic>
    <xdr:clientData/>
  </xdr:oneCellAnchor>
  <xdr:oneCellAnchor>
    <xdr:from>
      <xdr:col>0</xdr:col>
      <xdr:colOff>1528482</xdr:colOff>
      <xdr:row>65</xdr:row>
      <xdr:rowOff>76201</xdr:rowOff>
    </xdr:from>
    <xdr:ext cx="905566" cy="1952624"/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26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8482" y="65703451"/>
          <a:ext cx="905566" cy="1952624"/>
        </a:xfrm>
        <a:prstGeom prst="rect">
          <a:avLst/>
        </a:prstGeom>
      </xdr:spPr>
    </xdr:pic>
    <xdr:clientData/>
  </xdr:oneCellAnchor>
  <xdr:twoCellAnchor editAs="oneCell">
    <xdr:from>
      <xdr:col>0</xdr:col>
      <xdr:colOff>333376</xdr:colOff>
      <xdr:row>67</xdr:row>
      <xdr:rowOff>95250</xdr:rowOff>
    </xdr:from>
    <xdr:to>
      <xdr:col>0</xdr:col>
      <xdr:colOff>1350308</xdr:colOff>
      <xdr:row>67</xdr:row>
      <xdr:rowOff>2285565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00000000-0008-0000-26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6" y="68065650"/>
          <a:ext cx="1016932" cy="2190315"/>
        </a:xfrm>
        <a:prstGeom prst="rect">
          <a:avLst/>
        </a:prstGeom>
      </xdr:spPr>
    </xdr:pic>
    <xdr:clientData/>
  </xdr:twoCellAnchor>
  <xdr:twoCellAnchor editAs="oneCell">
    <xdr:from>
      <xdr:col>0</xdr:col>
      <xdr:colOff>1469493</xdr:colOff>
      <xdr:row>67</xdr:row>
      <xdr:rowOff>99574</xdr:rowOff>
    </xdr:from>
    <xdr:to>
      <xdr:col>0</xdr:col>
      <xdr:colOff>2484619</xdr:colOff>
      <xdr:row>67</xdr:row>
      <xdr:rowOff>2286000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00000000-0008-0000-26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9493" y="68069974"/>
          <a:ext cx="1015126" cy="2186426"/>
        </a:xfrm>
        <a:prstGeom prst="rect">
          <a:avLst/>
        </a:prstGeom>
      </xdr:spPr>
    </xdr:pic>
    <xdr:clientData/>
  </xdr:twoCellAnchor>
  <xdr:twoCellAnchor editAs="oneCell">
    <xdr:from>
      <xdr:col>0</xdr:col>
      <xdr:colOff>1485498</xdr:colOff>
      <xdr:row>69</xdr:row>
      <xdr:rowOff>85725</xdr:rowOff>
    </xdr:from>
    <xdr:to>
      <xdr:col>0</xdr:col>
      <xdr:colOff>2502631</xdr:colOff>
      <xdr:row>69</xdr:row>
      <xdr:rowOff>2276475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id="{00000000-0008-0000-26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5498" y="70694550"/>
          <a:ext cx="1017133" cy="219075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69</xdr:row>
      <xdr:rowOff>99573</xdr:rowOff>
    </xdr:from>
    <xdr:to>
      <xdr:col>0</xdr:col>
      <xdr:colOff>1367608</xdr:colOff>
      <xdr:row>69</xdr:row>
      <xdr:rowOff>2286120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000000-0008-0000-26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70708398"/>
          <a:ext cx="1015183" cy="2186547"/>
        </a:xfrm>
        <a:prstGeom prst="rect">
          <a:avLst/>
        </a:prstGeom>
      </xdr:spPr>
    </xdr:pic>
    <xdr:clientData/>
  </xdr:twoCellAnchor>
  <xdr:oneCellAnchor>
    <xdr:from>
      <xdr:col>0</xdr:col>
      <xdr:colOff>266700</xdr:colOff>
      <xdr:row>71</xdr:row>
      <xdr:rowOff>81711</xdr:rowOff>
    </xdr:from>
    <xdr:ext cx="1034688" cy="2183559"/>
    <xdr:pic>
      <xdr:nvPicPr>
        <xdr:cNvPr id="168" name="Рисунок 167">
          <a:extLst>
            <a:ext uri="{FF2B5EF4-FFF2-40B4-BE49-F238E27FC236}">
              <a16:creationId xmlns:a16="http://schemas.microsoft.com/office/drawing/2014/main" id="{00000000-0008-0000-26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73319436"/>
          <a:ext cx="1034688" cy="2183559"/>
        </a:xfrm>
        <a:prstGeom prst="rect">
          <a:avLst/>
        </a:prstGeom>
      </xdr:spPr>
    </xdr:pic>
    <xdr:clientData/>
  </xdr:oneCellAnchor>
  <xdr:oneCellAnchor>
    <xdr:from>
      <xdr:col>0</xdr:col>
      <xdr:colOff>1431997</xdr:colOff>
      <xdr:row>71</xdr:row>
      <xdr:rowOff>95250</xdr:rowOff>
    </xdr:from>
    <xdr:ext cx="1020557" cy="2189070"/>
    <xdr:pic>
      <xdr:nvPicPr>
        <xdr:cNvPr id="169" name="Рисунок 168">
          <a:extLst>
            <a:ext uri="{FF2B5EF4-FFF2-40B4-BE49-F238E27FC236}">
              <a16:creationId xmlns:a16="http://schemas.microsoft.com/office/drawing/2014/main" id="{00000000-0008-0000-26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1997" y="73332975"/>
          <a:ext cx="1020557" cy="2189070"/>
        </a:xfrm>
        <a:prstGeom prst="rect">
          <a:avLst/>
        </a:prstGeom>
      </xdr:spPr>
    </xdr:pic>
    <xdr:clientData/>
  </xdr:oneCellAnchor>
  <xdr:oneCellAnchor>
    <xdr:from>
      <xdr:col>0</xdr:col>
      <xdr:colOff>276225</xdr:colOff>
      <xdr:row>73</xdr:row>
      <xdr:rowOff>180975</xdr:rowOff>
    </xdr:from>
    <xdr:ext cx="1042106" cy="2209780"/>
    <xdr:pic>
      <xdr:nvPicPr>
        <xdr:cNvPr id="170" name="Рисунок 169">
          <a:extLst>
            <a:ext uri="{FF2B5EF4-FFF2-40B4-BE49-F238E27FC236}">
              <a16:creationId xmlns:a16="http://schemas.microsoft.com/office/drawing/2014/main" id="{00000000-0008-0000-26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76038075"/>
          <a:ext cx="1042106" cy="2209780"/>
        </a:xfrm>
        <a:prstGeom prst="rect">
          <a:avLst/>
        </a:prstGeom>
      </xdr:spPr>
    </xdr:pic>
    <xdr:clientData/>
  </xdr:oneCellAnchor>
  <xdr:oneCellAnchor>
    <xdr:from>
      <xdr:col>0</xdr:col>
      <xdr:colOff>1440207</xdr:colOff>
      <xdr:row>73</xdr:row>
      <xdr:rowOff>185183</xdr:rowOff>
    </xdr:from>
    <xdr:ext cx="996299" cy="2205592"/>
    <xdr:pic>
      <xdr:nvPicPr>
        <xdr:cNvPr id="171" name="Рисунок 170">
          <a:extLst>
            <a:ext uri="{FF2B5EF4-FFF2-40B4-BE49-F238E27FC236}">
              <a16:creationId xmlns:a16="http://schemas.microsoft.com/office/drawing/2014/main" id="{00000000-0008-0000-26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0207" y="76042283"/>
          <a:ext cx="996299" cy="2205592"/>
        </a:xfrm>
        <a:prstGeom prst="rect">
          <a:avLst/>
        </a:prstGeom>
      </xdr:spPr>
    </xdr:pic>
    <xdr:clientData/>
  </xdr:oneCellAnchor>
  <xdr:oneCellAnchor>
    <xdr:from>
      <xdr:col>0</xdr:col>
      <xdr:colOff>95251</xdr:colOff>
      <xdr:row>76</xdr:row>
      <xdr:rowOff>200025</xdr:rowOff>
    </xdr:from>
    <xdr:ext cx="1327070" cy="2152641"/>
    <xdr:pic>
      <xdr:nvPicPr>
        <xdr:cNvPr id="172" name="Рисунок 171">
          <a:extLst>
            <a:ext uri="{FF2B5EF4-FFF2-40B4-BE49-F238E27FC236}">
              <a16:creationId xmlns:a16="http://schemas.microsoft.com/office/drawing/2014/main" id="{00000000-0008-0000-26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1" y="78828900"/>
          <a:ext cx="1327070" cy="2152641"/>
        </a:xfrm>
        <a:prstGeom prst="rect">
          <a:avLst/>
        </a:prstGeom>
      </xdr:spPr>
    </xdr:pic>
    <xdr:clientData/>
  </xdr:oneCellAnchor>
  <xdr:oneCellAnchor>
    <xdr:from>
      <xdr:col>0</xdr:col>
      <xdr:colOff>1485066</xdr:colOff>
      <xdr:row>76</xdr:row>
      <xdr:rowOff>221627</xdr:rowOff>
    </xdr:from>
    <xdr:ext cx="1225105" cy="2150098"/>
    <xdr:pic>
      <xdr:nvPicPr>
        <xdr:cNvPr id="173" name="Рисунок 172">
          <a:extLst>
            <a:ext uri="{FF2B5EF4-FFF2-40B4-BE49-F238E27FC236}">
              <a16:creationId xmlns:a16="http://schemas.microsoft.com/office/drawing/2014/main" id="{00000000-0008-0000-26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5066" y="78850502"/>
          <a:ext cx="1225105" cy="2150098"/>
        </a:xfrm>
        <a:prstGeom prst="rect">
          <a:avLst/>
        </a:prstGeom>
      </xdr:spPr>
    </xdr:pic>
    <xdr:clientData/>
  </xdr:oneCellAnchor>
  <xdr:oneCellAnchor>
    <xdr:from>
      <xdr:col>0</xdr:col>
      <xdr:colOff>447675</xdr:colOff>
      <xdr:row>79</xdr:row>
      <xdr:rowOff>95250</xdr:rowOff>
    </xdr:from>
    <xdr:ext cx="1004376" cy="2129391"/>
    <xdr:pic>
      <xdr:nvPicPr>
        <xdr:cNvPr id="174" name="Рисунок 173">
          <a:extLst>
            <a:ext uri="{FF2B5EF4-FFF2-40B4-BE49-F238E27FC236}">
              <a16:creationId xmlns:a16="http://schemas.microsoft.com/office/drawing/2014/main" id="{00000000-0008-0000-26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5" y="81600675"/>
          <a:ext cx="1004376" cy="2129391"/>
        </a:xfrm>
        <a:prstGeom prst="rect">
          <a:avLst/>
        </a:prstGeom>
      </xdr:spPr>
    </xdr:pic>
    <xdr:clientData/>
  </xdr:oneCellAnchor>
  <xdr:oneCellAnchor>
    <xdr:from>
      <xdr:col>0</xdr:col>
      <xdr:colOff>1508782</xdr:colOff>
      <xdr:row>79</xdr:row>
      <xdr:rowOff>99459</xdr:rowOff>
    </xdr:from>
    <xdr:ext cx="923632" cy="2129391"/>
    <xdr:pic>
      <xdr:nvPicPr>
        <xdr:cNvPr id="175" name="Рисунок 174">
          <a:extLst>
            <a:ext uri="{FF2B5EF4-FFF2-40B4-BE49-F238E27FC236}">
              <a16:creationId xmlns:a16="http://schemas.microsoft.com/office/drawing/2014/main" id="{00000000-0008-0000-26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8782" y="81604884"/>
          <a:ext cx="923632" cy="2129391"/>
        </a:xfrm>
        <a:prstGeom prst="rect">
          <a:avLst/>
        </a:prstGeom>
      </xdr:spPr>
    </xdr:pic>
    <xdr:clientData/>
  </xdr:oneCellAnchor>
  <xdr:oneCellAnchor>
    <xdr:from>
      <xdr:col>0</xdr:col>
      <xdr:colOff>161925</xdr:colOff>
      <xdr:row>82</xdr:row>
      <xdr:rowOff>118866</xdr:rowOff>
    </xdr:from>
    <xdr:ext cx="1280784" cy="2044453"/>
    <xdr:pic>
      <xdr:nvPicPr>
        <xdr:cNvPr id="176" name="Рисунок 175">
          <a:extLst>
            <a:ext uri="{FF2B5EF4-FFF2-40B4-BE49-F238E27FC236}">
              <a16:creationId xmlns:a16="http://schemas.microsoft.com/office/drawing/2014/main" id="{00000000-0008-0000-26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84196041"/>
          <a:ext cx="1280784" cy="2044453"/>
        </a:xfrm>
        <a:prstGeom prst="rect">
          <a:avLst/>
        </a:prstGeom>
      </xdr:spPr>
    </xdr:pic>
    <xdr:clientData/>
  </xdr:oneCellAnchor>
  <xdr:oneCellAnchor>
    <xdr:from>
      <xdr:col>0</xdr:col>
      <xdr:colOff>1514614</xdr:colOff>
      <xdr:row>82</xdr:row>
      <xdr:rowOff>114300</xdr:rowOff>
    </xdr:from>
    <xdr:ext cx="1209174" cy="2057400"/>
    <xdr:pic>
      <xdr:nvPicPr>
        <xdr:cNvPr id="177" name="Рисунок 176">
          <a:extLst>
            <a:ext uri="{FF2B5EF4-FFF2-40B4-BE49-F238E27FC236}">
              <a16:creationId xmlns:a16="http://schemas.microsoft.com/office/drawing/2014/main" id="{00000000-0008-0000-26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4614" y="84191475"/>
          <a:ext cx="1209174" cy="2057400"/>
        </a:xfrm>
        <a:prstGeom prst="rect">
          <a:avLst/>
        </a:prstGeom>
      </xdr:spPr>
    </xdr:pic>
    <xdr:clientData/>
  </xdr:oneCellAnchor>
  <xdr:oneCellAnchor>
    <xdr:from>
      <xdr:col>0</xdr:col>
      <xdr:colOff>457200</xdr:colOff>
      <xdr:row>85</xdr:row>
      <xdr:rowOff>48684</xdr:rowOff>
    </xdr:from>
    <xdr:ext cx="1001994" cy="2113565"/>
    <xdr:pic>
      <xdr:nvPicPr>
        <xdr:cNvPr id="178" name="Рисунок 177">
          <a:extLst>
            <a:ext uri="{FF2B5EF4-FFF2-40B4-BE49-F238E27FC236}">
              <a16:creationId xmlns:a16="http://schemas.microsoft.com/office/drawing/2014/main" id="{00000000-0008-0000-26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200" y="86592834"/>
          <a:ext cx="1001994" cy="2113565"/>
        </a:xfrm>
        <a:prstGeom prst="rect">
          <a:avLst/>
        </a:prstGeom>
      </xdr:spPr>
    </xdr:pic>
    <xdr:clientData/>
  </xdr:oneCellAnchor>
  <xdr:oneCellAnchor>
    <xdr:from>
      <xdr:col>0</xdr:col>
      <xdr:colOff>1548951</xdr:colOff>
      <xdr:row>85</xdr:row>
      <xdr:rowOff>47625</xdr:rowOff>
    </xdr:from>
    <xdr:ext cx="933838" cy="2114550"/>
    <xdr:pic>
      <xdr:nvPicPr>
        <xdr:cNvPr id="179" name="Рисунок 178">
          <a:extLst>
            <a:ext uri="{FF2B5EF4-FFF2-40B4-BE49-F238E27FC236}">
              <a16:creationId xmlns:a16="http://schemas.microsoft.com/office/drawing/2014/main" id="{00000000-0008-0000-26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8951" y="86591775"/>
          <a:ext cx="933838" cy="2114550"/>
        </a:xfrm>
        <a:prstGeom prst="rect">
          <a:avLst/>
        </a:prstGeom>
      </xdr:spPr>
    </xdr:pic>
    <xdr:clientData/>
  </xdr:oneCellAnchor>
  <xdr:oneCellAnchor>
    <xdr:from>
      <xdr:col>0</xdr:col>
      <xdr:colOff>409575</xdr:colOff>
      <xdr:row>88</xdr:row>
      <xdr:rowOff>114300</xdr:rowOff>
    </xdr:from>
    <xdr:ext cx="978723" cy="2133453"/>
    <xdr:pic>
      <xdr:nvPicPr>
        <xdr:cNvPr id="180" name="Рисунок 179">
          <a:extLst>
            <a:ext uri="{FF2B5EF4-FFF2-40B4-BE49-F238E27FC236}">
              <a16:creationId xmlns:a16="http://schemas.microsoft.com/office/drawing/2014/main" id="{00000000-0008-0000-26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89077800"/>
          <a:ext cx="978723" cy="2133453"/>
        </a:xfrm>
        <a:prstGeom prst="rect">
          <a:avLst/>
        </a:prstGeom>
      </xdr:spPr>
    </xdr:pic>
    <xdr:clientData/>
  </xdr:oneCellAnchor>
  <xdr:oneCellAnchor>
    <xdr:from>
      <xdr:col>0</xdr:col>
      <xdr:colOff>1555434</xdr:colOff>
      <xdr:row>88</xdr:row>
      <xdr:rowOff>128033</xdr:rowOff>
    </xdr:from>
    <xdr:ext cx="953111" cy="2129392"/>
    <xdr:pic>
      <xdr:nvPicPr>
        <xdr:cNvPr id="181" name="Рисунок 180">
          <a:extLst>
            <a:ext uri="{FF2B5EF4-FFF2-40B4-BE49-F238E27FC236}">
              <a16:creationId xmlns:a16="http://schemas.microsoft.com/office/drawing/2014/main" id="{00000000-0008-0000-26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5434" y="89091533"/>
          <a:ext cx="953111" cy="2129392"/>
        </a:xfrm>
        <a:prstGeom prst="rect">
          <a:avLst/>
        </a:prstGeom>
      </xdr:spPr>
    </xdr:pic>
    <xdr:clientData/>
  </xdr:oneCellAnchor>
  <xdr:oneCellAnchor>
    <xdr:from>
      <xdr:col>0</xdr:col>
      <xdr:colOff>438150</xdr:colOff>
      <xdr:row>91</xdr:row>
      <xdr:rowOff>243637</xdr:rowOff>
    </xdr:from>
    <xdr:ext cx="984690" cy="2146224"/>
    <xdr:pic>
      <xdr:nvPicPr>
        <xdr:cNvPr id="182" name="Рисунок 181">
          <a:extLst>
            <a:ext uri="{FF2B5EF4-FFF2-40B4-BE49-F238E27FC236}">
              <a16:creationId xmlns:a16="http://schemas.microsoft.com/office/drawing/2014/main" id="{00000000-0008-0000-26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0" y="91845562"/>
          <a:ext cx="984690" cy="2146224"/>
        </a:xfrm>
        <a:prstGeom prst="rect">
          <a:avLst/>
        </a:prstGeom>
      </xdr:spPr>
    </xdr:pic>
    <xdr:clientData/>
  </xdr:oneCellAnchor>
  <xdr:oneCellAnchor>
    <xdr:from>
      <xdr:col>0</xdr:col>
      <xdr:colOff>1470099</xdr:colOff>
      <xdr:row>91</xdr:row>
      <xdr:rowOff>238125</xdr:rowOff>
    </xdr:from>
    <xdr:ext cx="978750" cy="2152650"/>
    <xdr:pic>
      <xdr:nvPicPr>
        <xdr:cNvPr id="183" name="Рисунок 182">
          <a:extLst>
            <a:ext uri="{FF2B5EF4-FFF2-40B4-BE49-F238E27FC236}">
              <a16:creationId xmlns:a16="http://schemas.microsoft.com/office/drawing/2014/main" id="{00000000-0008-0000-26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0099" y="91840050"/>
          <a:ext cx="978750" cy="2152650"/>
        </a:xfrm>
        <a:prstGeom prst="rect">
          <a:avLst/>
        </a:prstGeom>
      </xdr:spPr>
    </xdr:pic>
    <xdr:clientData/>
  </xdr:oneCellAnchor>
  <xdr:twoCellAnchor editAs="oneCell">
    <xdr:from>
      <xdr:col>0</xdr:col>
      <xdr:colOff>95251</xdr:colOff>
      <xdr:row>94</xdr:row>
      <xdr:rowOff>234111</xdr:rowOff>
    </xdr:from>
    <xdr:to>
      <xdr:col>0</xdr:col>
      <xdr:colOff>1010052</xdr:colOff>
      <xdr:row>94</xdr:row>
      <xdr:rowOff>2215995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00000000-0008-0000-26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1" y="94626861"/>
          <a:ext cx="914801" cy="1981884"/>
        </a:xfrm>
        <a:prstGeom prst="rect">
          <a:avLst/>
        </a:prstGeom>
      </xdr:spPr>
    </xdr:pic>
    <xdr:clientData/>
  </xdr:twoCellAnchor>
  <xdr:twoCellAnchor editAs="oneCell">
    <xdr:from>
      <xdr:col>0</xdr:col>
      <xdr:colOff>1075400</xdr:colOff>
      <xdr:row>94</xdr:row>
      <xdr:rowOff>228601</xdr:rowOff>
    </xdr:from>
    <xdr:to>
      <xdr:col>0</xdr:col>
      <xdr:colOff>1889479</xdr:colOff>
      <xdr:row>94</xdr:row>
      <xdr:rowOff>2218841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00000000-0008-0000-26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5400" y="94621351"/>
          <a:ext cx="814079" cy="1990240"/>
        </a:xfrm>
        <a:prstGeom prst="rect">
          <a:avLst/>
        </a:prstGeom>
      </xdr:spPr>
    </xdr:pic>
    <xdr:clientData/>
  </xdr:twoCellAnchor>
  <xdr:twoCellAnchor editAs="oneCell">
    <xdr:from>
      <xdr:col>0</xdr:col>
      <xdr:colOff>1939145</xdr:colOff>
      <xdr:row>94</xdr:row>
      <xdr:rowOff>232810</xdr:rowOff>
    </xdr:from>
    <xdr:to>
      <xdr:col>0</xdr:col>
      <xdr:colOff>2759336</xdr:colOff>
      <xdr:row>94</xdr:row>
      <xdr:rowOff>2219325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00000000-0008-0000-26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9145" y="94625560"/>
          <a:ext cx="820191" cy="1986515"/>
        </a:xfrm>
        <a:prstGeom prst="rect">
          <a:avLst/>
        </a:prstGeom>
      </xdr:spPr>
    </xdr:pic>
    <xdr:clientData/>
  </xdr:twoCellAnchor>
  <xdr:oneCellAnchor>
    <xdr:from>
      <xdr:col>0</xdr:col>
      <xdr:colOff>476251</xdr:colOff>
      <xdr:row>96</xdr:row>
      <xdr:rowOff>171450</xdr:rowOff>
    </xdr:from>
    <xdr:ext cx="975642" cy="2057396"/>
    <xdr:pic>
      <xdr:nvPicPr>
        <xdr:cNvPr id="187" name="Рисунок 186">
          <a:extLst>
            <a:ext uri="{FF2B5EF4-FFF2-40B4-BE49-F238E27FC236}">
              <a16:creationId xmlns:a16="http://schemas.microsoft.com/office/drawing/2014/main" id="{00000000-0008-0000-26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1" y="97326450"/>
          <a:ext cx="975642" cy="2057396"/>
        </a:xfrm>
        <a:prstGeom prst="rect">
          <a:avLst/>
        </a:prstGeom>
      </xdr:spPr>
    </xdr:pic>
    <xdr:clientData/>
  </xdr:oneCellAnchor>
  <xdr:oneCellAnchor>
    <xdr:from>
      <xdr:col>0</xdr:col>
      <xdr:colOff>1542867</xdr:colOff>
      <xdr:row>96</xdr:row>
      <xdr:rowOff>171485</xdr:rowOff>
    </xdr:from>
    <xdr:ext cx="909857" cy="2057365"/>
    <xdr:pic>
      <xdr:nvPicPr>
        <xdr:cNvPr id="188" name="Рисунок 187">
          <a:extLst>
            <a:ext uri="{FF2B5EF4-FFF2-40B4-BE49-F238E27FC236}">
              <a16:creationId xmlns:a16="http://schemas.microsoft.com/office/drawing/2014/main" id="{00000000-0008-0000-26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2867" y="97326485"/>
          <a:ext cx="909857" cy="2057365"/>
        </a:xfrm>
        <a:prstGeom prst="rect">
          <a:avLst/>
        </a:prstGeom>
      </xdr:spPr>
    </xdr:pic>
    <xdr:clientData/>
  </xdr:oneCellAnchor>
  <xdr:oneCellAnchor>
    <xdr:from>
      <xdr:col>0</xdr:col>
      <xdr:colOff>1499781</xdr:colOff>
      <xdr:row>99</xdr:row>
      <xdr:rowOff>133350</xdr:rowOff>
    </xdr:from>
    <xdr:ext cx="904878" cy="2009775"/>
    <xdr:pic>
      <xdr:nvPicPr>
        <xdr:cNvPr id="189" name="Рисунок 188">
          <a:extLst>
            <a:ext uri="{FF2B5EF4-FFF2-40B4-BE49-F238E27FC236}">
              <a16:creationId xmlns:a16="http://schemas.microsoft.com/office/drawing/2014/main" id="{00000000-0008-0000-26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99781" y="99850575"/>
          <a:ext cx="904878" cy="2009775"/>
        </a:xfrm>
        <a:prstGeom prst="rect">
          <a:avLst/>
        </a:prstGeom>
      </xdr:spPr>
    </xdr:pic>
    <xdr:clientData/>
  </xdr:oneCellAnchor>
  <xdr:oneCellAnchor>
    <xdr:from>
      <xdr:col>0</xdr:col>
      <xdr:colOff>476250</xdr:colOff>
      <xdr:row>99</xdr:row>
      <xdr:rowOff>144278</xdr:rowOff>
    </xdr:from>
    <xdr:ext cx="919422" cy="1999997"/>
    <xdr:pic>
      <xdr:nvPicPr>
        <xdr:cNvPr id="190" name="Рисунок 189">
          <a:extLst>
            <a:ext uri="{FF2B5EF4-FFF2-40B4-BE49-F238E27FC236}">
              <a16:creationId xmlns:a16="http://schemas.microsoft.com/office/drawing/2014/main" id="{00000000-0008-0000-26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" y="99861503"/>
          <a:ext cx="919422" cy="1999997"/>
        </a:xfrm>
        <a:prstGeom prst="rect">
          <a:avLst/>
        </a:prstGeom>
      </xdr:spPr>
    </xdr:pic>
    <xdr:clientData/>
  </xdr:oneCellAnchor>
  <xdr:twoCellAnchor editAs="oneCell">
    <xdr:from>
      <xdr:col>2</xdr:col>
      <xdr:colOff>981076</xdr:colOff>
      <xdr:row>0</xdr:row>
      <xdr:rowOff>28575</xdr:rowOff>
    </xdr:from>
    <xdr:to>
      <xdr:col>3</xdr:col>
      <xdr:colOff>846195</xdr:colOff>
      <xdr:row>0</xdr:row>
      <xdr:rowOff>885825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26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8867776" y="28575"/>
          <a:ext cx="941444" cy="857250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45</xdr:row>
      <xdr:rowOff>0</xdr:rowOff>
    </xdr:from>
    <xdr:ext cx="304800" cy="300878"/>
    <xdr:sp macro="" textlink="">
      <xdr:nvSpPr>
        <xdr:cNvPr id="8" name="AutoShape 1" descr="http://bitrix.yurkas.by/desktop_app/show.file.php?fileId=111204&amp;fileName=garda-muar-venge-tobakko.jpg">
          <a:extLst>
            <a:ext uri="{FF2B5EF4-FFF2-40B4-BE49-F238E27FC236}">
              <a16:creationId xmlns:a16="http://schemas.microsoft.com/office/drawing/2014/main" id="{00000000-0008-0000-26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10039350" y="33147000"/>
          <a:ext cx="304800" cy="300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45</xdr:row>
      <xdr:rowOff>0</xdr:rowOff>
    </xdr:from>
    <xdr:ext cx="304800" cy="300878"/>
    <xdr:sp macro="" textlink="">
      <xdr:nvSpPr>
        <xdr:cNvPr id="22" name="AutoShape 1" descr="http://bitrix.yurkas.by/desktop_app/show.file.php?fileId=111204&amp;fileName=garda-muar-venge-tobakko.jpg">
          <a:extLst>
            <a:ext uri="{FF2B5EF4-FFF2-40B4-BE49-F238E27FC236}">
              <a16:creationId xmlns:a16="http://schemas.microsoft.com/office/drawing/2014/main" id="{00000000-0008-0000-26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10039350" y="33147000"/>
          <a:ext cx="304800" cy="300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47</xdr:row>
      <xdr:rowOff>0</xdr:rowOff>
    </xdr:from>
    <xdr:ext cx="304800" cy="300878"/>
    <xdr:sp macro="" textlink="">
      <xdr:nvSpPr>
        <xdr:cNvPr id="28" name="AutoShape 1" descr="http://bitrix.yurkas.by/desktop_app/show.file.php?fileId=111204&amp;fileName=garda-muar-venge-tobakko.jpg">
          <a:extLst>
            <a:ext uri="{FF2B5EF4-FFF2-40B4-BE49-F238E27FC236}">
              <a16:creationId xmlns:a16="http://schemas.microsoft.com/office/drawing/2014/main" id="{00000000-0008-0000-26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10039350" y="33147000"/>
          <a:ext cx="304800" cy="300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47</xdr:row>
      <xdr:rowOff>0</xdr:rowOff>
    </xdr:from>
    <xdr:ext cx="304800" cy="300878"/>
    <xdr:sp macro="" textlink="">
      <xdr:nvSpPr>
        <xdr:cNvPr id="29" name="AutoShape 1" descr="http://bitrix.yurkas.by/desktop_app/show.file.php?fileId=111204&amp;fileName=garda-muar-venge-tobakko.jpg">
          <a:extLst>
            <a:ext uri="{FF2B5EF4-FFF2-40B4-BE49-F238E27FC236}">
              <a16:creationId xmlns:a16="http://schemas.microsoft.com/office/drawing/2014/main" id="{00000000-0008-0000-26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10039350" y="33147000"/>
          <a:ext cx="304800" cy="300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49</xdr:row>
      <xdr:rowOff>0</xdr:rowOff>
    </xdr:from>
    <xdr:ext cx="304800" cy="300878"/>
    <xdr:sp macro="" textlink="">
      <xdr:nvSpPr>
        <xdr:cNvPr id="30" name="AutoShape 1" descr="http://bitrix.yurkas.by/desktop_app/show.file.php?fileId=111204&amp;fileName=garda-muar-venge-tobakko.jpg">
          <a:extLst>
            <a:ext uri="{FF2B5EF4-FFF2-40B4-BE49-F238E27FC236}">
              <a16:creationId xmlns:a16="http://schemas.microsoft.com/office/drawing/2014/main" id="{00000000-0008-0000-26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10039350" y="33147000"/>
          <a:ext cx="304800" cy="300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49</xdr:row>
      <xdr:rowOff>0</xdr:rowOff>
    </xdr:from>
    <xdr:ext cx="304800" cy="300878"/>
    <xdr:sp macro="" textlink="">
      <xdr:nvSpPr>
        <xdr:cNvPr id="31" name="AutoShape 1" descr="http://bitrix.yurkas.by/desktop_app/show.file.php?fileId=111204&amp;fileName=garda-muar-venge-tobakko.jpg">
          <a:extLst>
            <a:ext uri="{FF2B5EF4-FFF2-40B4-BE49-F238E27FC236}">
              <a16:creationId xmlns:a16="http://schemas.microsoft.com/office/drawing/2014/main" id="{00000000-0008-0000-26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10039350" y="33147000"/>
          <a:ext cx="304800" cy="300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300878"/>
    <xdr:sp macro="" textlink="">
      <xdr:nvSpPr>
        <xdr:cNvPr id="32" name="AutoShape 1" descr="http://bitrix.yurkas.by/desktop_app/show.file.php?fileId=111204&amp;fileName=garda-muar-venge-tobakko.jpg">
          <a:extLst>
            <a:ext uri="{FF2B5EF4-FFF2-40B4-BE49-F238E27FC236}">
              <a16:creationId xmlns:a16="http://schemas.microsoft.com/office/drawing/2014/main" id="{00000000-0008-0000-26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10039350" y="33147000"/>
          <a:ext cx="304800" cy="300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4</xdr:col>
      <xdr:colOff>0</xdr:colOff>
      <xdr:row>51</xdr:row>
      <xdr:rowOff>0</xdr:rowOff>
    </xdr:from>
    <xdr:ext cx="304800" cy="300878"/>
    <xdr:sp macro="" textlink="">
      <xdr:nvSpPr>
        <xdr:cNvPr id="33" name="AutoShape 1" descr="http://bitrix.yurkas.by/desktop_app/show.file.php?fileId=111204&amp;fileName=garda-muar-venge-tobakko.jpg">
          <a:extLst>
            <a:ext uri="{FF2B5EF4-FFF2-40B4-BE49-F238E27FC236}">
              <a16:creationId xmlns:a16="http://schemas.microsoft.com/office/drawing/2014/main" id="{00000000-0008-0000-26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10039350" y="33147000"/>
          <a:ext cx="304800" cy="300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3</xdr:row>
      <xdr:rowOff>0</xdr:rowOff>
    </xdr:from>
    <xdr:to>
      <xdr:col>1</xdr:col>
      <xdr:colOff>0</xdr:colOff>
      <xdr:row>3</xdr:row>
      <xdr:rowOff>0</xdr:rowOff>
    </xdr:to>
    <xdr:pic>
      <xdr:nvPicPr>
        <xdr:cNvPr id="2" name="Picture 34" descr="Ручки-защелки дверные Сириус-Стар (Россия) - Модель ">
          <a:extLst>
            <a:ext uri="{FF2B5EF4-FFF2-40B4-BE49-F238E27FC236}">
              <a16:creationId xmlns:a16="http://schemas.microsoft.com/office/drawing/2014/main" id="{00000000-0008-0000-27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1333500" y="1457325"/>
          <a:ext cx="0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33618</xdr:colOff>
      <xdr:row>0</xdr:row>
      <xdr:rowOff>0</xdr:rowOff>
    </xdr:from>
    <xdr:to>
      <xdr:col>1</xdr:col>
      <xdr:colOff>425823</xdr:colOff>
      <xdr:row>0</xdr:row>
      <xdr:rowOff>1692087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2700-000003000000}"/>
            </a:ext>
          </a:extLst>
        </xdr:cNvPr>
        <xdr:cNvSpPr txBox="1"/>
      </xdr:nvSpPr>
      <xdr:spPr bwMode="auto">
        <a:xfrm>
          <a:off x="33618" y="0"/>
          <a:ext cx="1725705" cy="1206312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l">
            <a:defRPr/>
          </a:pPr>
          <a:endParaRPr lang="ru-RU" sz="900" b="1">
            <a:latin typeface="Arial"/>
            <a:cs typeface="Arial"/>
          </a:endParaRPr>
        </a:p>
      </xdr:txBody>
    </xdr:sp>
    <xdr:clientData/>
  </xdr:twoCellAnchor>
  <xdr:twoCellAnchor editAs="oneCell">
    <xdr:from>
      <xdr:col>2</xdr:col>
      <xdr:colOff>659109</xdr:colOff>
      <xdr:row>0</xdr:row>
      <xdr:rowOff>515471</xdr:rowOff>
    </xdr:from>
    <xdr:to>
      <xdr:col>3</xdr:col>
      <xdr:colOff>26073</xdr:colOff>
      <xdr:row>0</xdr:row>
      <xdr:rowOff>1120590</xdr:rowOff>
    </xdr:to>
    <xdr:pic>
      <xdr:nvPicPr>
        <xdr:cNvPr id="4" name="Рисунок 10" descr="Картинки по запросу aehybnehf oro&amp;oro лого">
          <a:extLst>
            <a:ext uri="{FF2B5EF4-FFF2-40B4-BE49-F238E27FC236}">
              <a16:creationId xmlns:a16="http://schemas.microsoft.com/office/drawing/2014/main" id="{00000000-0008-0000-27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697584" y="515471"/>
          <a:ext cx="1214814" cy="60511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0</xdr:colOff>
      <xdr:row>72</xdr:row>
      <xdr:rowOff>0</xdr:rowOff>
    </xdr:from>
    <xdr:to>
      <xdr:col>1</xdr:col>
      <xdr:colOff>304800</xdr:colOff>
      <xdr:row>72</xdr:row>
      <xdr:rowOff>304800</xdr:rowOff>
    </xdr:to>
    <xdr:sp macro="" textlink="">
      <xdr:nvSpPr>
        <xdr:cNvPr id="5" name="AutoShape 1" descr="https://bitrix.yurkas.by/bitrix/services/main/ajax.php?action=disk.api.file.showImage&amp;SITE_ID=s1&amp;humanRE=1&amp;width=640&amp;height=640&amp;signature=ee7a12c98a3e7b1ff967cc50d3696554922eaa5d2b1265c85f5b6bcf0172d63c&amp;fileId=1143056&amp;fileName=handled_105CR-16E%2520GP_1080_1920_80.jpg">
          <a:extLst>
            <a:ext uri="{FF2B5EF4-FFF2-40B4-BE49-F238E27FC236}">
              <a16:creationId xmlns:a16="http://schemas.microsoft.com/office/drawing/2014/main" id="{00000000-0008-0000-27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1333500" y="439959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1</xdr:col>
      <xdr:colOff>0</xdr:colOff>
      <xdr:row>70</xdr:row>
      <xdr:rowOff>0</xdr:rowOff>
    </xdr:from>
    <xdr:to>
      <xdr:col>1</xdr:col>
      <xdr:colOff>304800</xdr:colOff>
      <xdr:row>70</xdr:row>
      <xdr:rowOff>304800</xdr:rowOff>
    </xdr:to>
    <xdr:sp macro="" textlink="">
      <xdr:nvSpPr>
        <xdr:cNvPr id="6" name="AutoShape 1" descr="https://bitrix.yurkas.by/bitrix/services/main/ajax.php?action=disk.api.file.showImage&amp;SITE_ID=s1&amp;humanRE=1&amp;width=640&amp;height=640&amp;signature=ee7a12c98a3e7b1ff967cc50d3696554922eaa5d2b1265c85f5b6bcf0172d63c&amp;fileId=1143056&amp;fileName=handled_105CR-16E%2520GP_1080_1920_80.jpg">
          <a:extLst>
            <a:ext uri="{FF2B5EF4-FFF2-40B4-BE49-F238E27FC236}">
              <a16:creationId xmlns:a16="http://schemas.microsoft.com/office/drawing/2014/main" id="{00000000-0008-0000-27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1333500" y="42329100"/>
          <a:ext cx="304800" cy="304800"/>
        </a:xfrm>
        <a:prstGeom prst="rect">
          <a:avLst/>
        </a:prstGeom>
        <a:noFill/>
        <a:ln>
          <a:noFill/>
        </a:ln>
      </xdr:spPr>
    </xdr:sp>
    <xdr:clientData/>
  </xdr:twoCellAnchor>
  <xdr:twoCellAnchor editAs="oneCell">
    <xdr:from>
      <xdr:col>1</xdr:col>
      <xdr:colOff>170089</xdr:colOff>
      <xdr:row>22</xdr:row>
      <xdr:rowOff>70757</xdr:rowOff>
    </xdr:from>
    <xdr:to>
      <xdr:col>1</xdr:col>
      <xdr:colOff>1379764</xdr:colOff>
      <xdr:row>22</xdr:row>
      <xdr:rowOff>518432</xdr:rowOff>
    </xdr:to>
    <xdr:pic>
      <xdr:nvPicPr>
        <xdr:cNvPr id="7" name="Рисунок 11" descr="Ручка Quattro 106-15E msn">
          <a:extLst>
            <a:ext uri="{FF2B5EF4-FFF2-40B4-BE49-F238E27FC236}">
              <a16:creationId xmlns:a16="http://schemas.microsoft.com/office/drawing/2014/main" id="{00000000-0008-0000-27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503589" y="11319782"/>
          <a:ext cx="1209675" cy="4476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156481</xdr:colOff>
      <xdr:row>23</xdr:row>
      <xdr:rowOff>63953</xdr:rowOff>
    </xdr:from>
    <xdr:to>
      <xdr:col>1</xdr:col>
      <xdr:colOff>1366156</xdr:colOff>
      <xdr:row>23</xdr:row>
      <xdr:rowOff>521153</xdr:rowOff>
    </xdr:to>
    <xdr:pic>
      <xdr:nvPicPr>
        <xdr:cNvPr id="8" name="Рисунок 13" descr="Ручка Quattro 106-15E sch">
          <a:extLst>
            <a:ext uri="{FF2B5EF4-FFF2-40B4-BE49-F238E27FC236}">
              <a16:creationId xmlns:a16="http://schemas.microsoft.com/office/drawing/2014/main" id="{00000000-0008-0000-27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89981" y="11913053"/>
          <a:ext cx="1209675" cy="457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180976</xdr:colOff>
      <xdr:row>27</xdr:row>
      <xdr:rowOff>104775</xdr:rowOff>
    </xdr:from>
    <xdr:to>
      <xdr:col>1</xdr:col>
      <xdr:colOff>1390651</xdr:colOff>
      <xdr:row>27</xdr:row>
      <xdr:rowOff>590549</xdr:rowOff>
    </xdr:to>
    <xdr:pic>
      <xdr:nvPicPr>
        <xdr:cNvPr id="9" name="Рисунок 15" descr="Ручка Tecno 042-15E titanium/gp">
          <a:extLst>
            <a:ext uri="{FF2B5EF4-FFF2-40B4-BE49-F238E27FC236}">
              <a16:creationId xmlns:a16="http://schemas.microsoft.com/office/drawing/2014/main" id="{00000000-0008-0000-27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514476" y="14392275"/>
          <a:ext cx="1209675" cy="4857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104775</xdr:colOff>
      <xdr:row>31</xdr:row>
      <xdr:rowOff>28575</xdr:rowOff>
    </xdr:from>
    <xdr:to>
      <xdr:col>1</xdr:col>
      <xdr:colOff>1438275</xdr:colOff>
      <xdr:row>31</xdr:row>
      <xdr:rowOff>619125</xdr:rowOff>
    </xdr:to>
    <xdr:pic>
      <xdr:nvPicPr>
        <xdr:cNvPr id="10" name="Рисунок 16" descr="Ручка Alba 068-15E msn/cp">
          <a:extLst>
            <a:ext uri="{FF2B5EF4-FFF2-40B4-BE49-F238E27FC236}">
              <a16:creationId xmlns:a16="http://schemas.microsoft.com/office/drawing/2014/main" id="{00000000-0008-0000-27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38275" y="17021175"/>
          <a:ext cx="1333500" cy="5905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104775</xdr:colOff>
      <xdr:row>32</xdr:row>
      <xdr:rowOff>85725</xdr:rowOff>
    </xdr:from>
    <xdr:to>
      <xdr:col>1</xdr:col>
      <xdr:colOff>1438275</xdr:colOff>
      <xdr:row>32</xdr:row>
      <xdr:rowOff>619125</xdr:rowOff>
    </xdr:to>
    <xdr:pic>
      <xdr:nvPicPr>
        <xdr:cNvPr id="11" name="Рисунок 17">
          <a:extLst>
            <a:ext uri="{FF2B5EF4-FFF2-40B4-BE49-F238E27FC236}">
              <a16:creationId xmlns:a16="http://schemas.microsoft.com/office/drawing/2014/main" id="{00000000-0008-0000-27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38275" y="17726025"/>
          <a:ext cx="1333500" cy="533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104775</xdr:colOff>
      <xdr:row>34</xdr:row>
      <xdr:rowOff>123824</xdr:rowOff>
    </xdr:from>
    <xdr:to>
      <xdr:col>1</xdr:col>
      <xdr:colOff>1314450</xdr:colOff>
      <xdr:row>34</xdr:row>
      <xdr:rowOff>600075</xdr:rowOff>
    </xdr:to>
    <xdr:pic>
      <xdr:nvPicPr>
        <xdr:cNvPr id="12" name="Рисунок 18" descr="Ручка Vigore 066-15E black/cp">
          <a:extLst>
            <a:ext uri="{FF2B5EF4-FFF2-40B4-BE49-F238E27FC236}">
              <a16:creationId xmlns:a16="http://schemas.microsoft.com/office/drawing/2014/main" id="{00000000-0008-0000-27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38275" y="19059524"/>
          <a:ext cx="1209675" cy="47625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104775</xdr:colOff>
      <xdr:row>33</xdr:row>
      <xdr:rowOff>161924</xdr:rowOff>
    </xdr:from>
    <xdr:to>
      <xdr:col>1</xdr:col>
      <xdr:colOff>1314450</xdr:colOff>
      <xdr:row>33</xdr:row>
      <xdr:rowOff>628649</xdr:rowOff>
    </xdr:to>
    <xdr:pic>
      <xdr:nvPicPr>
        <xdr:cNvPr id="13" name="Рисунок 19" descr="Ручка Vigore 066-15E msn/cp">
          <a:extLst>
            <a:ext uri="{FF2B5EF4-FFF2-40B4-BE49-F238E27FC236}">
              <a16:creationId xmlns:a16="http://schemas.microsoft.com/office/drawing/2014/main" id="{00000000-0008-0000-27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38275" y="18449924"/>
          <a:ext cx="1209675" cy="466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170089</xdr:colOff>
      <xdr:row>37</xdr:row>
      <xdr:rowOff>46263</xdr:rowOff>
    </xdr:from>
    <xdr:to>
      <xdr:col>1</xdr:col>
      <xdr:colOff>1379764</xdr:colOff>
      <xdr:row>37</xdr:row>
      <xdr:rowOff>608239</xdr:rowOff>
    </xdr:to>
    <xdr:pic>
      <xdr:nvPicPr>
        <xdr:cNvPr id="14" name="Рисунок 20" descr="Ручка Timeless 044-15E white">
          <a:extLst>
            <a:ext uri="{FF2B5EF4-FFF2-40B4-BE49-F238E27FC236}">
              <a16:creationId xmlns:a16="http://schemas.microsoft.com/office/drawing/2014/main" id="{00000000-0008-0000-27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503589" y="20925063"/>
          <a:ext cx="1209675" cy="56197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180975</xdr:colOff>
      <xdr:row>35</xdr:row>
      <xdr:rowOff>130629</xdr:rowOff>
    </xdr:from>
    <xdr:to>
      <xdr:col>1</xdr:col>
      <xdr:colOff>1390650</xdr:colOff>
      <xdr:row>35</xdr:row>
      <xdr:rowOff>597354</xdr:rowOff>
    </xdr:to>
    <xdr:pic>
      <xdr:nvPicPr>
        <xdr:cNvPr id="15" name="Рисунок 21" descr="Ручка Timeless 044-15E msn">
          <a:extLst>
            <a:ext uri="{FF2B5EF4-FFF2-40B4-BE49-F238E27FC236}">
              <a16:creationId xmlns:a16="http://schemas.microsoft.com/office/drawing/2014/main" id="{00000000-0008-0000-27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514475" y="19714029"/>
          <a:ext cx="1209675" cy="466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137432</xdr:colOff>
      <xdr:row>36</xdr:row>
      <xdr:rowOff>117022</xdr:rowOff>
    </xdr:from>
    <xdr:to>
      <xdr:col>1</xdr:col>
      <xdr:colOff>1347107</xdr:colOff>
      <xdr:row>36</xdr:row>
      <xdr:rowOff>574222</xdr:rowOff>
    </xdr:to>
    <xdr:pic>
      <xdr:nvPicPr>
        <xdr:cNvPr id="16" name="Рисунок 22" descr="Ручка Timeless 044-15E cp">
          <a:extLst>
            <a:ext uri="{FF2B5EF4-FFF2-40B4-BE49-F238E27FC236}">
              <a16:creationId xmlns:a16="http://schemas.microsoft.com/office/drawing/2014/main" id="{00000000-0008-0000-27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70932" y="20348122"/>
          <a:ext cx="1209675" cy="457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180975</xdr:colOff>
      <xdr:row>41</xdr:row>
      <xdr:rowOff>133350</xdr:rowOff>
    </xdr:from>
    <xdr:to>
      <xdr:col>1</xdr:col>
      <xdr:colOff>1436914</xdr:colOff>
      <xdr:row>41</xdr:row>
      <xdr:rowOff>590549</xdr:rowOff>
    </xdr:to>
    <xdr:pic>
      <xdr:nvPicPr>
        <xdr:cNvPr id="17" name="Рисунок 23" descr="Ручка Unica 065-15E cp">
          <a:extLst>
            <a:ext uri="{FF2B5EF4-FFF2-40B4-BE49-F238E27FC236}">
              <a16:creationId xmlns:a16="http://schemas.microsoft.com/office/drawing/2014/main" id="{00000000-0008-0000-27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514475" y="25133674"/>
          <a:ext cx="1255939" cy="4571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202746</xdr:colOff>
      <xdr:row>42</xdr:row>
      <xdr:rowOff>66675</xdr:rowOff>
    </xdr:from>
    <xdr:to>
      <xdr:col>1</xdr:col>
      <xdr:colOff>1491344</xdr:colOff>
      <xdr:row>42</xdr:row>
      <xdr:rowOff>542925</xdr:rowOff>
    </xdr:to>
    <xdr:pic>
      <xdr:nvPicPr>
        <xdr:cNvPr id="18" name="Рисунок 24" descr="Ручка Unica 065-15E black">
          <a:extLst>
            <a:ext uri="{FF2B5EF4-FFF2-40B4-BE49-F238E27FC236}">
              <a16:creationId xmlns:a16="http://schemas.microsoft.com/office/drawing/2014/main" id="{00000000-0008-0000-27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536246" y="24183975"/>
          <a:ext cx="1288598" cy="4762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202745</xdr:colOff>
      <xdr:row>43</xdr:row>
      <xdr:rowOff>95250</xdr:rowOff>
    </xdr:from>
    <xdr:to>
      <xdr:col>1</xdr:col>
      <xdr:colOff>1480457</xdr:colOff>
      <xdr:row>43</xdr:row>
      <xdr:rowOff>561975</xdr:rowOff>
    </xdr:to>
    <xdr:pic>
      <xdr:nvPicPr>
        <xdr:cNvPr id="19" name="Рисунок 25" descr="Ручка Unica 065-15E sch">
          <a:extLst>
            <a:ext uri="{FF2B5EF4-FFF2-40B4-BE49-F238E27FC236}">
              <a16:creationId xmlns:a16="http://schemas.microsoft.com/office/drawing/2014/main" id="{00000000-0008-0000-27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536245" y="24860250"/>
          <a:ext cx="1277712" cy="466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104775</xdr:colOff>
      <xdr:row>49</xdr:row>
      <xdr:rowOff>66675</xdr:rowOff>
    </xdr:from>
    <xdr:to>
      <xdr:col>1</xdr:col>
      <xdr:colOff>1426029</xdr:colOff>
      <xdr:row>49</xdr:row>
      <xdr:rowOff>619125</xdr:rowOff>
    </xdr:to>
    <xdr:pic>
      <xdr:nvPicPr>
        <xdr:cNvPr id="20" name="Рисунок 26" descr="Ручка Diamond 062-15E msn">
          <a:extLst>
            <a:ext uri="{FF2B5EF4-FFF2-40B4-BE49-F238E27FC236}">
              <a16:creationId xmlns:a16="http://schemas.microsoft.com/office/drawing/2014/main" id="{00000000-0008-0000-27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38275" y="28717875"/>
          <a:ext cx="1321254" cy="5524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104775</xdr:colOff>
      <xdr:row>50</xdr:row>
      <xdr:rowOff>142875</xdr:rowOff>
    </xdr:from>
    <xdr:to>
      <xdr:col>1</xdr:col>
      <xdr:colOff>1438275</xdr:colOff>
      <xdr:row>50</xdr:row>
      <xdr:rowOff>619125</xdr:rowOff>
    </xdr:to>
    <xdr:pic>
      <xdr:nvPicPr>
        <xdr:cNvPr id="21" name="Рисунок 27" descr="Ручка Diamond 062-15E cp">
          <a:extLst>
            <a:ext uri="{FF2B5EF4-FFF2-40B4-BE49-F238E27FC236}">
              <a16:creationId xmlns:a16="http://schemas.microsoft.com/office/drawing/2014/main" id="{00000000-0008-0000-27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38275" y="29441775"/>
          <a:ext cx="1333500" cy="4762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137430</xdr:colOff>
      <xdr:row>39</xdr:row>
      <xdr:rowOff>57149</xdr:rowOff>
    </xdr:from>
    <xdr:to>
      <xdr:col>1</xdr:col>
      <xdr:colOff>1470930</xdr:colOff>
      <xdr:row>39</xdr:row>
      <xdr:rowOff>619124</xdr:rowOff>
    </xdr:to>
    <xdr:pic>
      <xdr:nvPicPr>
        <xdr:cNvPr id="22" name="Рисунок 28" descr="Ручка Brick 017-15E msn/cp">
          <a:extLst>
            <a:ext uri="{FF2B5EF4-FFF2-40B4-BE49-F238E27FC236}">
              <a16:creationId xmlns:a16="http://schemas.microsoft.com/office/drawing/2014/main" id="{00000000-0008-0000-27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70930" y="22231349"/>
          <a:ext cx="1333500" cy="5619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180975</xdr:colOff>
      <xdr:row>40</xdr:row>
      <xdr:rowOff>83005</xdr:rowOff>
    </xdr:from>
    <xdr:to>
      <xdr:col>1</xdr:col>
      <xdr:colOff>1513114</xdr:colOff>
      <xdr:row>40</xdr:row>
      <xdr:rowOff>555173</xdr:rowOff>
    </xdr:to>
    <xdr:pic>
      <xdr:nvPicPr>
        <xdr:cNvPr id="23" name="Рисунок 29" descr="Ручка Brick 017-15E titanium/cp">
          <a:extLst>
            <a:ext uri="{FF2B5EF4-FFF2-40B4-BE49-F238E27FC236}">
              <a16:creationId xmlns:a16="http://schemas.microsoft.com/office/drawing/2014/main" id="{00000000-0008-0000-27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514475" y="22904905"/>
          <a:ext cx="1332139" cy="47216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104775</xdr:colOff>
      <xdr:row>53</xdr:row>
      <xdr:rowOff>66675</xdr:rowOff>
    </xdr:from>
    <xdr:to>
      <xdr:col>1</xdr:col>
      <xdr:colOff>1314450</xdr:colOff>
      <xdr:row>53</xdr:row>
      <xdr:rowOff>542925</xdr:rowOff>
    </xdr:to>
    <xdr:pic>
      <xdr:nvPicPr>
        <xdr:cNvPr id="24" name="Рисунок 30" descr="Ручка Bee 029-16E msn/black">
          <a:extLst>
            <a:ext uri="{FF2B5EF4-FFF2-40B4-BE49-F238E27FC236}">
              <a16:creationId xmlns:a16="http://schemas.microsoft.com/office/drawing/2014/main" id="{00000000-0008-0000-27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38275" y="31308675"/>
          <a:ext cx="1209675" cy="4762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104775</xdr:colOff>
      <xdr:row>54</xdr:row>
      <xdr:rowOff>123824</xdr:rowOff>
    </xdr:from>
    <xdr:to>
      <xdr:col>1</xdr:col>
      <xdr:colOff>1438275</xdr:colOff>
      <xdr:row>54</xdr:row>
      <xdr:rowOff>600075</xdr:rowOff>
    </xdr:to>
    <xdr:pic>
      <xdr:nvPicPr>
        <xdr:cNvPr id="25" name="Рисунок 31" descr="Ручка Margherita 067-16E black/cp">
          <a:extLst>
            <a:ext uri="{FF2B5EF4-FFF2-40B4-BE49-F238E27FC236}">
              <a16:creationId xmlns:a16="http://schemas.microsoft.com/office/drawing/2014/main" id="{00000000-0008-0000-27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38275" y="32013524"/>
          <a:ext cx="1333500" cy="47625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104775</xdr:colOff>
      <xdr:row>55</xdr:row>
      <xdr:rowOff>161924</xdr:rowOff>
    </xdr:from>
    <xdr:to>
      <xdr:col>1</xdr:col>
      <xdr:colOff>1419225</xdr:colOff>
      <xdr:row>55</xdr:row>
      <xdr:rowOff>643617</xdr:rowOff>
    </xdr:to>
    <xdr:pic>
      <xdr:nvPicPr>
        <xdr:cNvPr id="26" name="Рисунок 32" descr="Ручка Forma 072-16E cp">
          <a:extLst>
            <a:ext uri="{FF2B5EF4-FFF2-40B4-BE49-F238E27FC236}">
              <a16:creationId xmlns:a16="http://schemas.microsoft.com/office/drawing/2014/main" id="{00000000-0008-0000-27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38275" y="32699324"/>
          <a:ext cx="1314450" cy="48169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104775</xdr:colOff>
      <xdr:row>60</xdr:row>
      <xdr:rowOff>85725</xdr:rowOff>
    </xdr:from>
    <xdr:to>
      <xdr:col>1</xdr:col>
      <xdr:colOff>1438275</xdr:colOff>
      <xdr:row>60</xdr:row>
      <xdr:rowOff>638175</xdr:rowOff>
    </xdr:to>
    <xdr:pic>
      <xdr:nvPicPr>
        <xdr:cNvPr id="27" name="Рисунок 33" descr="Ручка Gilda 047-16E gp">
          <a:extLst>
            <a:ext uri="{FF2B5EF4-FFF2-40B4-BE49-F238E27FC236}">
              <a16:creationId xmlns:a16="http://schemas.microsoft.com/office/drawing/2014/main" id="{00000000-0008-0000-27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38275" y="35861625"/>
          <a:ext cx="1333500" cy="5524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104775</xdr:colOff>
      <xdr:row>58</xdr:row>
      <xdr:rowOff>171450</xdr:rowOff>
    </xdr:from>
    <xdr:to>
      <xdr:col>1</xdr:col>
      <xdr:colOff>1438275</xdr:colOff>
      <xdr:row>58</xdr:row>
      <xdr:rowOff>638175</xdr:rowOff>
    </xdr:to>
    <xdr:pic>
      <xdr:nvPicPr>
        <xdr:cNvPr id="28" name="Рисунок 34" descr="Ручка Gilda 047-16E msn">
          <a:extLst>
            <a:ext uri="{FF2B5EF4-FFF2-40B4-BE49-F238E27FC236}">
              <a16:creationId xmlns:a16="http://schemas.microsoft.com/office/drawing/2014/main" id="{00000000-0008-0000-27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38275" y="34651950"/>
          <a:ext cx="1333500" cy="466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85725</xdr:colOff>
      <xdr:row>65</xdr:row>
      <xdr:rowOff>57150</xdr:rowOff>
    </xdr:from>
    <xdr:to>
      <xdr:col>1</xdr:col>
      <xdr:colOff>1502229</xdr:colOff>
      <xdr:row>65</xdr:row>
      <xdr:rowOff>590549</xdr:rowOff>
    </xdr:to>
    <xdr:pic>
      <xdr:nvPicPr>
        <xdr:cNvPr id="29" name="Рисунок 35" descr="Ручка Lupa 073-16E msn/cp">
          <a:extLst>
            <a:ext uri="{FF2B5EF4-FFF2-40B4-BE49-F238E27FC236}">
              <a16:creationId xmlns:a16="http://schemas.microsoft.com/office/drawing/2014/main" id="{00000000-0008-0000-27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19225" y="39147750"/>
          <a:ext cx="1416504" cy="53339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104774</xdr:colOff>
      <xdr:row>66</xdr:row>
      <xdr:rowOff>28575</xdr:rowOff>
    </xdr:from>
    <xdr:to>
      <xdr:col>1</xdr:col>
      <xdr:colOff>1469571</xdr:colOff>
      <xdr:row>66</xdr:row>
      <xdr:rowOff>600075</xdr:rowOff>
    </xdr:to>
    <xdr:pic>
      <xdr:nvPicPr>
        <xdr:cNvPr id="30" name="Рисунок 36" descr="Ручка Lupa 073-16E mab/gp">
          <a:extLst>
            <a:ext uri="{FF2B5EF4-FFF2-40B4-BE49-F238E27FC236}">
              <a16:creationId xmlns:a16="http://schemas.microsoft.com/office/drawing/2014/main" id="{00000000-0008-0000-27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38274" y="39766875"/>
          <a:ext cx="1364797" cy="571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180973</xdr:colOff>
      <xdr:row>18</xdr:row>
      <xdr:rowOff>23131</xdr:rowOff>
    </xdr:from>
    <xdr:to>
      <xdr:col>1</xdr:col>
      <xdr:colOff>1514473</xdr:colOff>
      <xdr:row>18</xdr:row>
      <xdr:rowOff>537481</xdr:rowOff>
    </xdr:to>
    <xdr:pic>
      <xdr:nvPicPr>
        <xdr:cNvPr id="31" name="Рисунок 37" descr="Ручка Prestige line 204-15E Black/Prestige">
          <a:extLst>
            <a:ext uri="{FF2B5EF4-FFF2-40B4-BE49-F238E27FC236}">
              <a16:creationId xmlns:a16="http://schemas.microsoft.com/office/drawing/2014/main" id="{00000000-0008-0000-27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807"/>
        <a:stretch/>
      </xdr:blipFill>
      <xdr:spPr bwMode="auto">
        <a:xfrm>
          <a:off x="1514473" y="9424306"/>
          <a:ext cx="1333500" cy="5143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104775</xdr:colOff>
      <xdr:row>70</xdr:row>
      <xdr:rowOff>76200</xdr:rowOff>
    </xdr:from>
    <xdr:to>
      <xdr:col>1</xdr:col>
      <xdr:colOff>1571625</xdr:colOff>
      <xdr:row>70</xdr:row>
      <xdr:rowOff>609600</xdr:rowOff>
    </xdr:to>
    <xdr:pic>
      <xdr:nvPicPr>
        <xdr:cNvPr id="32" name="Рисунок 39" descr="Ручка Fly Swarovski 105CR-16E cp">
          <a:extLst>
            <a:ext uri="{FF2B5EF4-FFF2-40B4-BE49-F238E27FC236}">
              <a16:creationId xmlns:a16="http://schemas.microsoft.com/office/drawing/2014/main" id="{00000000-0008-0000-27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38275" y="42405300"/>
          <a:ext cx="1466850" cy="5334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390525</xdr:colOff>
      <xdr:row>129</xdr:row>
      <xdr:rowOff>76200</xdr:rowOff>
    </xdr:from>
    <xdr:to>
      <xdr:col>1</xdr:col>
      <xdr:colOff>1314450</xdr:colOff>
      <xdr:row>131</xdr:row>
      <xdr:rowOff>19050</xdr:rowOff>
    </xdr:to>
    <xdr:pic>
      <xdr:nvPicPr>
        <xdr:cNvPr id="33" name="Picture 14329" descr="DS 523">
          <a:extLst>
            <a:ext uri="{FF2B5EF4-FFF2-40B4-BE49-F238E27FC236}">
              <a16:creationId xmlns:a16="http://schemas.microsoft.com/office/drawing/2014/main" id="{00000000-0008-0000-27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1724025" y="68941950"/>
          <a:ext cx="923925" cy="8953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447675</xdr:colOff>
      <xdr:row>134</xdr:row>
      <xdr:rowOff>152400</xdr:rowOff>
    </xdr:from>
    <xdr:to>
      <xdr:col>1</xdr:col>
      <xdr:colOff>1143000</xdr:colOff>
      <xdr:row>136</xdr:row>
      <xdr:rowOff>228602</xdr:rowOff>
    </xdr:to>
    <xdr:pic>
      <xdr:nvPicPr>
        <xdr:cNvPr id="34" name="Picture 14328" descr="DS 522">
          <a:extLst>
            <a:ext uri="{FF2B5EF4-FFF2-40B4-BE49-F238E27FC236}">
              <a16:creationId xmlns:a16="http://schemas.microsoft.com/office/drawing/2014/main" id="{00000000-0008-0000-27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1781175" y="71351775"/>
          <a:ext cx="695325" cy="93345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231321</xdr:colOff>
      <xdr:row>116</xdr:row>
      <xdr:rowOff>27214</xdr:rowOff>
    </xdr:from>
    <xdr:to>
      <xdr:col>1</xdr:col>
      <xdr:colOff>1440995</xdr:colOff>
      <xdr:row>117</xdr:row>
      <xdr:rowOff>112940</xdr:rowOff>
    </xdr:to>
    <xdr:pic>
      <xdr:nvPicPr>
        <xdr:cNvPr id="35" name="Picture 177" descr="WC 31WC-15E копия">
          <a:extLst>
            <a:ext uri="{FF2B5EF4-FFF2-40B4-BE49-F238E27FC236}">
              <a16:creationId xmlns:a16="http://schemas.microsoft.com/office/drawing/2014/main" id="{00000000-0008-0000-27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564821" y="65167008"/>
          <a:ext cx="1209674" cy="56757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228600</xdr:colOff>
      <xdr:row>123</xdr:row>
      <xdr:rowOff>47625</xdr:rowOff>
    </xdr:from>
    <xdr:to>
      <xdr:col>1</xdr:col>
      <xdr:colOff>1390650</xdr:colOff>
      <xdr:row>124</xdr:row>
      <xdr:rowOff>171450</xdr:rowOff>
    </xdr:to>
    <xdr:pic>
      <xdr:nvPicPr>
        <xdr:cNvPr id="36" name="Picture 1567" descr="PZ 15E">
          <a:extLst>
            <a:ext uri="{FF2B5EF4-FFF2-40B4-BE49-F238E27FC236}">
              <a16:creationId xmlns:a16="http://schemas.microsoft.com/office/drawing/2014/main" id="{00000000-0008-0000-27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562100" y="66265425"/>
          <a:ext cx="1162050" cy="5619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223157</xdr:colOff>
      <xdr:row>103</xdr:row>
      <xdr:rowOff>268059</xdr:rowOff>
    </xdr:from>
    <xdr:to>
      <xdr:col>1</xdr:col>
      <xdr:colOff>1480457</xdr:colOff>
      <xdr:row>104</xdr:row>
      <xdr:rowOff>363310</xdr:rowOff>
    </xdr:to>
    <xdr:pic>
      <xdr:nvPicPr>
        <xdr:cNvPr id="37" name="Picture 1568" descr="PZ 16 E">
          <a:extLst>
            <a:ext uri="{FF2B5EF4-FFF2-40B4-BE49-F238E27FC236}">
              <a16:creationId xmlns:a16="http://schemas.microsoft.com/office/drawing/2014/main" id="{00000000-0008-0000-27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556657" y="57522834"/>
          <a:ext cx="1257300" cy="571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208189</xdr:colOff>
      <xdr:row>44</xdr:row>
      <xdr:rowOff>106135</xdr:rowOff>
    </xdr:from>
    <xdr:to>
      <xdr:col>1</xdr:col>
      <xdr:colOff>1447800</xdr:colOff>
      <xdr:row>44</xdr:row>
      <xdr:rowOff>506185</xdr:rowOff>
    </xdr:to>
    <xdr:pic>
      <xdr:nvPicPr>
        <xdr:cNvPr id="38" name="Рисунок 1">
          <a:extLst>
            <a:ext uri="{FF2B5EF4-FFF2-40B4-BE49-F238E27FC236}">
              <a16:creationId xmlns:a16="http://schemas.microsoft.com/office/drawing/2014/main" id="{00000000-0008-0000-27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541689" y="25518835"/>
          <a:ext cx="1239611" cy="4000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133350</xdr:colOff>
      <xdr:row>25</xdr:row>
      <xdr:rowOff>57150</xdr:rowOff>
    </xdr:from>
    <xdr:to>
      <xdr:col>1</xdr:col>
      <xdr:colOff>1276350</xdr:colOff>
      <xdr:row>25</xdr:row>
      <xdr:rowOff>523875</xdr:rowOff>
    </xdr:to>
    <xdr:pic>
      <xdr:nvPicPr>
        <xdr:cNvPr id="39" name="Рисунок 2">
          <a:extLst>
            <a:ext uri="{FF2B5EF4-FFF2-40B4-BE49-F238E27FC236}">
              <a16:creationId xmlns:a16="http://schemas.microsoft.com/office/drawing/2014/main" id="{00000000-0008-0000-27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466850" y="13106400"/>
          <a:ext cx="1143000" cy="466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152400</xdr:colOff>
      <xdr:row>59</xdr:row>
      <xdr:rowOff>104775</xdr:rowOff>
    </xdr:from>
    <xdr:to>
      <xdr:col>1</xdr:col>
      <xdr:colOff>1390650</xdr:colOff>
      <xdr:row>59</xdr:row>
      <xdr:rowOff>552449</xdr:rowOff>
    </xdr:to>
    <xdr:pic>
      <xdr:nvPicPr>
        <xdr:cNvPr id="40" name="Рисунок 3">
          <a:extLst>
            <a:ext uri="{FF2B5EF4-FFF2-40B4-BE49-F238E27FC236}">
              <a16:creationId xmlns:a16="http://schemas.microsoft.com/office/drawing/2014/main" id="{00000000-0008-0000-27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485900" y="35232975"/>
          <a:ext cx="1238250" cy="4476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133350</xdr:colOff>
      <xdr:row>56</xdr:row>
      <xdr:rowOff>95250</xdr:rowOff>
    </xdr:from>
    <xdr:to>
      <xdr:col>1</xdr:col>
      <xdr:colOff>1343025</xdr:colOff>
      <xdr:row>56</xdr:row>
      <xdr:rowOff>561975</xdr:rowOff>
    </xdr:to>
    <xdr:pic>
      <xdr:nvPicPr>
        <xdr:cNvPr id="41" name="Рисунок 4">
          <a:extLst>
            <a:ext uri="{FF2B5EF4-FFF2-40B4-BE49-F238E27FC236}">
              <a16:creationId xmlns:a16="http://schemas.microsoft.com/office/drawing/2014/main" id="{00000000-0008-0000-27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466850" y="33280350"/>
          <a:ext cx="1209675" cy="466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257175</xdr:colOff>
      <xdr:row>96</xdr:row>
      <xdr:rowOff>356507</xdr:rowOff>
    </xdr:from>
    <xdr:to>
      <xdr:col>1</xdr:col>
      <xdr:colOff>1466850</xdr:colOff>
      <xdr:row>98</xdr:row>
      <xdr:rowOff>65317</xdr:rowOff>
    </xdr:to>
    <xdr:pic>
      <xdr:nvPicPr>
        <xdr:cNvPr id="42" name="Picture 178" descr="WC 30WC-16E копия">
          <a:extLst>
            <a:ext uri="{FF2B5EF4-FFF2-40B4-BE49-F238E27FC236}">
              <a16:creationId xmlns:a16="http://schemas.microsoft.com/office/drawing/2014/main" id="{00000000-0008-0000-27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590675" y="54439457"/>
          <a:ext cx="1209675" cy="6136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126546</xdr:colOff>
      <xdr:row>45</xdr:row>
      <xdr:rowOff>38100</xdr:rowOff>
    </xdr:from>
    <xdr:to>
      <xdr:col>1</xdr:col>
      <xdr:colOff>1479095</xdr:colOff>
      <xdr:row>45</xdr:row>
      <xdr:rowOff>611504</xdr:rowOff>
    </xdr:to>
    <xdr:pic>
      <xdr:nvPicPr>
        <xdr:cNvPr id="43" name="Рисунок 1">
          <a:extLst>
            <a:ext uri="{FF2B5EF4-FFF2-40B4-BE49-F238E27FC236}">
              <a16:creationId xmlns:a16="http://schemas.microsoft.com/office/drawing/2014/main" id="{00000000-0008-0000-27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-1472"/>
        <a:stretch/>
      </xdr:blipFill>
      <xdr:spPr bwMode="auto">
        <a:xfrm>
          <a:off x="1460046" y="26098500"/>
          <a:ext cx="1352549" cy="57340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129267</xdr:colOff>
      <xdr:row>46</xdr:row>
      <xdr:rowOff>55787</xdr:rowOff>
    </xdr:from>
    <xdr:to>
      <xdr:col>1</xdr:col>
      <xdr:colOff>1462768</xdr:colOff>
      <xdr:row>46</xdr:row>
      <xdr:rowOff>627288</xdr:rowOff>
    </xdr:to>
    <xdr:pic>
      <xdr:nvPicPr>
        <xdr:cNvPr id="44" name="Рисунок 2">
          <a:extLst>
            <a:ext uri="{FF2B5EF4-FFF2-40B4-BE49-F238E27FC236}">
              <a16:creationId xmlns:a16="http://schemas.microsoft.com/office/drawing/2014/main" id="{00000000-0008-0000-27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62767" y="26763887"/>
          <a:ext cx="1333501" cy="57150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110218</xdr:colOff>
      <xdr:row>47</xdr:row>
      <xdr:rowOff>17690</xdr:rowOff>
    </xdr:from>
    <xdr:to>
      <xdr:col>1</xdr:col>
      <xdr:colOff>1443718</xdr:colOff>
      <xdr:row>47</xdr:row>
      <xdr:rowOff>598715</xdr:rowOff>
    </xdr:to>
    <xdr:pic>
      <xdr:nvPicPr>
        <xdr:cNvPr id="45" name="Рисунок 3">
          <a:extLst>
            <a:ext uri="{FF2B5EF4-FFF2-40B4-BE49-F238E27FC236}">
              <a16:creationId xmlns:a16="http://schemas.microsoft.com/office/drawing/2014/main" id="{00000000-0008-0000-27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43718" y="27373490"/>
          <a:ext cx="1333500" cy="5810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148317</xdr:colOff>
      <xdr:row>48</xdr:row>
      <xdr:rowOff>43544</xdr:rowOff>
    </xdr:from>
    <xdr:to>
      <xdr:col>1</xdr:col>
      <xdr:colOff>1434193</xdr:colOff>
      <xdr:row>48</xdr:row>
      <xdr:rowOff>605519</xdr:rowOff>
    </xdr:to>
    <xdr:pic>
      <xdr:nvPicPr>
        <xdr:cNvPr id="46" name="Рисунок 4">
          <a:extLst>
            <a:ext uri="{FF2B5EF4-FFF2-40B4-BE49-F238E27FC236}">
              <a16:creationId xmlns:a16="http://schemas.microsoft.com/office/drawing/2014/main" id="{00000000-0008-0000-27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81817" y="28047044"/>
          <a:ext cx="1285876" cy="5619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142875</xdr:colOff>
      <xdr:row>28</xdr:row>
      <xdr:rowOff>66675</xdr:rowOff>
    </xdr:from>
    <xdr:to>
      <xdr:col>1</xdr:col>
      <xdr:colOff>1457325</xdr:colOff>
      <xdr:row>28</xdr:row>
      <xdr:rowOff>628649</xdr:rowOff>
    </xdr:to>
    <xdr:pic>
      <xdr:nvPicPr>
        <xdr:cNvPr id="47" name="Рисунок 5">
          <a:extLst>
            <a:ext uri="{FF2B5EF4-FFF2-40B4-BE49-F238E27FC236}">
              <a16:creationId xmlns:a16="http://schemas.microsoft.com/office/drawing/2014/main" id="{00000000-0008-0000-27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76375" y="15001875"/>
          <a:ext cx="1314450" cy="5619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76200</xdr:colOff>
      <xdr:row>72</xdr:row>
      <xdr:rowOff>95250</xdr:rowOff>
    </xdr:from>
    <xdr:to>
      <xdr:col>1</xdr:col>
      <xdr:colOff>962025</xdr:colOff>
      <xdr:row>74</xdr:row>
      <xdr:rowOff>382120</xdr:rowOff>
    </xdr:to>
    <xdr:pic>
      <xdr:nvPicPr>
        <xdr:cNvPr id="48" name="Рисунок 2">
          <a:extLst>
            <a:ext uri="{FF2B5EF4-FFF2-40B4-BE49-F238E27FC236}">
              <a16:creationId xmlns:a16="http://schemas.microsoft.com/office/drawing/2014/main" id="{00000000-0008-0000-27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409700" y="44091225"/>
          <a:ext cx="885825" cy="119174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723900</xdr:colOff>
      <xdr:row>74</xdr:row>
      <xdr:rowOff>85725</xdr:rowOff>
    </xdr:from>
    <xdr:to>
      <xdr:col>1</xdr:col>
      <xdr:colOff>1628775</xdr:colOff>
      <xdr:row>76</xdr:row>
      <xdr:rowOff>372594</xdr:rowOff>
    </xdr:to>
    <xdr:pic>
      <xdr:nvPicPr>
        <xdr:cNvPr id="49" name="Рисунок 3">
          <a:extLst>
            <a:ext uri="{FF2B5EF4-FFF2-40B4-BE49-F238E27FC236}">
              <a16:creationId xmlns:a16="http://schemas.microsoft.com/office/drawing/2014/main" id="{00000000-0008-0000-27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057400" y="44986575"/>
          <a:ext cx="904875" cy="123936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148317</xdr:colOff>
      <xdr:row>38</xdr:row>
      <xdr:rowOff>6802</xdr:rowOff>
    </xdr:from>
    <xdr:to>
      <xdr:col>1</xdr:col>
      <xdr:colOff>1405618</xdr:colOff>
      <xdr:row>38</xdr:row>
      <xdr:rowOff>578303</xdr:rowOff>
    </xdr:to>
    <xdr:pic>
      <xdr:nvPicPr>
        <xdr:cNvPr id="50" name="Рисунок 1">
          <a:extLst>
            <a:ext uri="{FF2B5EF4-FFF2-40B4-BE49-F238E27FC236}">
              <a16:creationId xmlns:a16="http://schemas.microsoft.com/office/drawing/2014/main" id="{00000000-0008-0000-27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81817" y="21533302"/>
          <a:ext cx="1257301" cy="57150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152400</xdr:colOff>
      <xdr:row>57</xdr:row>
      <xdr:rowOff>66675</xdr:rowOff>
    </xdr:from>
    <xdr:to>
      <xdr:col>1</xdr:col>
      <xdr:colOff>1371600</xdr:colOff>
      <xdr:row>57</xdr:row>
      <xdr:rowOff>590549</xdr:rowOff>
    </xdr:to>
    <xdr:pic>
      <xdr:nvPicPr>
        <xdr:cNvPr id="51" name="Рисунок 1">
          <a:extLst>
            <a:ext uri="{FF2B5EF4-FFF2-40B4-BE49-F238E27FC236}">
              <a16:creationId xmlns:a16="http://schemas.microsoft.com/office/drawing/2014/main" id="{00000000-0008-0000-27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85900" y="33899475"/>
          <a:ext cx="1219200" cy="5238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114300</xdr:colOff>
      <xdr:row>4</xdr:row>
      <xdr:rowOff>19050</xdr:rowOff>
    </xdr:from>
    <xdr:to>
      <xdr:col>1</xdr:col>
      <xdr:colOff>1381125</xdr:colOff>
      <xdr:row>4</xdr:row>
      <xdr:rowOff>390525</xdr:rowOff>
    </xdr:to>
    <xdr:pic>
      <xdr:nvPicPr>
        <xdr:cNvPr id="52" name="Рисунок 1">
          <a:extLst>
            <a:ext uri="{FF2B5EF4-FFF2-40B4-BE49-F238E27FC236}">
              <a16:creationId xmlns:a16="http://schemas.microsoft.com/office/drawing/2014/main" id="{00000000-0008-0000-27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47800" y="1933575"/>
          <a:ext cx="1266825" cy="3714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180975</xdr:colOff>
      <xdr:row>6</xdr:row>
      <xdr:rowOff>76200</xdr:rowOff>
    </xdr:from>
    <xdr:to>
      <xdr:col>1</xdr:col>
      <xdr:colOff>1476374</xdr:colOff>
      <xdr:row>6</xdr:row>
      <xdr:rowOff>466725</xdr:rowOff>
    </xdr:to>
    <xdr:pic>
      <xdr:nvPicPr>
        <xdr:cNvPr id="53" name="Рисунок 2">
          <a:extLst>
            <a:ext uri="{FF2B5EF4-FFF2-40B4-BE49-F238E27FC236}">
              <a16:creationId xmlns:a16="http://schemas.microsoft.com/office/drawing/2014/main" id="{00000000-0008-0000-27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514475" y="3067050"/>
          <a:ext cx="1295399" cy="390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180975</xdr:colOff>
      <xdr:row>5</xdr:row>
      <xdr:rowOff>66675</xdr:rowOff>
    </xdr:from>
    <xdr:to>
      <xdr:col>1</xdr:col>
      <xdr:colOff>1466850</xdr:colOff>
      <xdr:row>5</xdr:row>
      <xdr:rowOff>485775</xdr:rowOff>
    </xdr:to>
    <xdr:pic>
      <xdr:nvPicPr>
        <xdr:cNvPr id="54" name="Рисунок 3">
          <a:extLst>
            <a:ext uri="{FF2B5EF4-FFF2-40B4-BE49-F238E27FC236}">
              <a16:creationId xmlns:a16="http://schemas.microsoft.com/office/drawing/2014/main" id="{00000000-0008-0000-27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514475" y="2505075"/>
          <a:ext cx="1285875" cy="419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200025</xdr:colOff>
      <xdr:row>7</xdr:row>
      <xdr:rowOff>47625</xdr:rowOff>
    </xdr:from>
    <xdr:to>
      <xdr:col>1</xdr:col>
      <xdr:colOff>1524000</xdr:colOff>
      <xdr:row>7</xdr:row>
      <xdr:rowOff>504825</xdr:rowOff>
    </xdr:to>
    <xdr:pic>
      <xdr:nvPicPr>
        <xdr:cNvPr id="55" name="Рисунок 4">
          <a:extLst>
            <a:ext uri="{FF2B5EF4-FFF2-40B4-BE49-F238E27FC236}">
              <a16:creationId xmlns:a16="http://schemas.microsoft.com/office/drawing/2014/main" id="{00000000-0008-0000-27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533525" y="3571875"/>
          <a:ext cx="1323975" cy="457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180975</xdr:colOff>
      <xdr:row>8</xdr:row>
      <xdr:rowOff>47625</xdr:rowOff>
    </xdr:from>
    <xdr:to>
      <xdr:col>1</xdr:col>
      <xdr:colOff>1571625</xdr:colOff>
      <xdr:row>8</xdr:row>
      <xdr:rowOff>514350</xdr:rowOff>
    </xdr:to>
    <xdr:pic>
      <xdr:nvPicPr>
        <xdr:cNvPr id="56" name="Рисунок 5">
          <a:extLst>
            <a:ext uri="{FF2B5EF4-FFF2-40B4-BE49-F238E27FC236}">
              <a16:creationId xmlns:a16="http://schemas.microsoft.com/office/drawing/2014/main" id="{00000000-0008-0000-27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514475" y="4124325"/>
          <a:ext cx="1390650" cy="466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209550</xdr:colOff>
      <xdr:row>9</xdr:row>
      <xdr:rowOff>57150</xdr:rowOff>
    </xdr:from>
    <xdr:to>
      <xdr:col>1</xdr:col>
      <xdr:colOff>1581150</xdr:colOff>
      <xdr:row>9</xdr:row>
      <xdr:rowOff>523875</xdr:rowOff>
    </xdr:to>
    <xdr:pic>
      <xdr:nvPicPr>
        <xdr:cNvPr id="57" name="Рисунок 6">
          <a:extLst>
            <a:ext uri="{FF2B5EF4-FFF2-40B4-BE49-F238E27FC236}">
              <a16:creationId xmlns:a16="http://schemas.microsoft.com/office/drawing/2014/main" id="{00000000-0008-0000-27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543050" y="4686300"/>
          <a:ext cx="1371600" cy="466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219075</xdr:colOff>
      <xdr:row>10</xdr:row>
      <xdr:rowOff>76200</xdr:rowOff>
    </xdr:from>
    <xdr:to>
      <xdr:col>1</xdr:col>
      <xdr:colOff>1590675</xdr:colOff>
      <xdr:row>10</xdr:row>
      <xdr:rowOff>523875</xdr:rowOff>
    </xdr:to>
    <xdr:pic>
      <xdr:nvPicPr>
        <xdr:cNvPr id="58" name="Рисунок 7">
          <a:extLst>
            <a:ext uri="{FF2B5EF4-FFF2-40B4-BE49-F238E27FC236}">
              <a16:creationId xmlns:a16="http://schemas.microsoft.com/office/drawing/2014/main" id="{00000000-0008-0000-27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552575" y="5276850"/>
          <a:ext cx="1371600" cy="4476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161924</xdr:colOff>
      <xdr:row>11</xdr:row>
      <xdr:rowOff>76200</xdr:rowOff>
    </xdr:from>
    <xdr:to>
      <xdr:col>1</xdr:col>
      <xdr:colOff>1590675</xdr:colOff>
      <xdr:row>11</xdr:row>
      <xdr:rowOff>485775</xdr:rowOff>
    </xdr:to>
    <xdr:pic>
      <xdr:nvPicPr>
        <xdr:cNvPr id="59" name="Рисунок 1">
          <a:extLst>
            <a:ext uri="{FF2B5EF4-FFF2-40B4-BE49-F238E27FC236}">
              <a16:creationId xmlns:a16="http://schemas.microsoft.com/office/drawing/2014/main" id="{00000000-0008-0000-27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95424" y="5876925"/>
          <a:ext cx="1428751" cy="4095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190500</xdr:colOff>
      <xdr:row>12</xdr:row>
      <xdr:rowOff>104775</xdr:rowOff>
    </xdr:from>
    <xdr:to>
      <xdr:col>1</xdr:col>
      <xdr:colOff>1581150</xdr:colOff>
      <xdr:row>12</xdr:row>
      <xdr:rowOff>485775</xdr:rowOff>
    </xdr:to>
    <xdr:pic>
      <xdr:nvPicPr>
        <xdr:cNvPr id="60" name="Рисунок 2">
          <a:extLst>
            <a:ext uri="{FF2B5EF4-FFF2-40B4-BE49-F238E27FC236}">
              <a16:creationId xmlns:a16="http://schemas.microsoft.com/office/drawing/2014/main" id="{00000000-0008-0000-27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524000" y="6505575"/>
          <a:ext cx="139065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152400</xdr:colOff>
      <xdr:row>13</xdr:row>
      <xdr:rowOff>76200</xdr:rowOff>
    </xdr:from>
    <xdr:to>
      <xdr:col>1</xdr:col>
      <xdr:colOff>1590675</xdr:colOff>
      <xdr:row>13</xdr:row>
      <xdr:rowOff>485775</xdr:rowOff>
    </xdr:to>
    <xdr:pic>
      <xdr:nvPicPr>
        <xdr:cNvPr id="61" name="Рисунок 3">
          <a:extLst>
            <a:ext uri="{FF2B5EF4-FFF2-40B4-BE49-F238E27FC236}">
              <a16:creationId xmlns:a16="http://schemas.microsoft.com/office/drawing/2014/main" id="{00000000-0008-0000-27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85900" y="7077075"/>
          <a:ext cx="1438275" cy="4095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190500</xdr:colOff>
      <xdr:row>14</xdr:row>
      <xdr:rowOff>104775</xdr:rowOff>
    </xdr:from>
    <xdr:to>
      <xdr:col>1</xdr:col>
      <xdr:colOff>1628775</xdr:colOff>
      <xdr:row>14</xdr:row>
      <xdr:rowOff>504825</xdr:rowOff>
    </xdr:to>
    <xdr:pic>
      <xdr:nvPicPr>
        <xdr:cNvPr id="62" name="Рисунок 4">
          <a:extLst>
            <a:ext uri="{FF2B5EF4-FFF2-40B4-BE49-F238E27FC236}">
              <a16:creationId xmlns:a16="http://schemas.microsoft.com/office/drawing/2014/main" id="{00000000-0008-0000-27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524000" y="7705725"/>
          <a:ext cx="1438275" cy="4000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180975</xdr:colOff>
      <xdr:row>16</xdr:row>
      <xdr:rowOff>104775</xdr:rowOff>
    </xdr:from>
    <xdr:to>
      <xdr:col>1</xdr:col>
      <xdr:colOff>1609725</xdr:colOff>
      <xdr:row>16</xdr:row>
      <xdr:rowOff>542925</xdr:rowOff>
    </xdr:to>
    <xdr:pic>
      <xdr:nvPicPr>
        <xdr:cNvPr id="63" name="Рисунок 1">
          <a:extLst>
            <a:ext uri="{FF2B5EF4-FFF2-40B4-BE49-F238E27FC236}">
              <a16:creationId xmlns:a16="http://schemas.microsoft.com/office/drawing/2014/main" id="{00000000-0008-0000-27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514475" y="8305800"/>
          <a:ext cx="1428750" cy="4381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152400</xdr:colOff>
      <xdr:row>17</xdr:row>
      <xdr:rowOff>95250</xdr:rowOff>
    </xdr:from>
    <xdr:to>
      <xdr:col>1</xdr:col>
      <xdr:colOff>1619250</xdr:colOff>
      <xdr:row>17</xdr:row>
      <xdr:rowOff>533400</xdr:rowOff>
    </xdr:to>
    <xdr:pic>
      <xdr:nvPicPr>
        <xdr:cNvPr id="64" name="Рисунок 2">
          <a:extLst>
            <a:ext uri="{FF2B5EF4-FFF2-40B4-BE49-F238E27FC236}">
              <a16:creationId xmlns:a16="http://schemas.microsoft.com/office/drawing/2014/main" id="{00000000-0008-0000-27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85900" y="8896350"/>
          <a:ext cx="1466850" cy="4381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198663</xdr:colOff>
      <xdr:row>21</xdr:row>
      <xdr:rowOff>50346</xdr:rowOff>
    </xdr:from>
    <xdr:to>
      <xdr:col>1</xdr:col>
      <xdr:colOff>1570263</xdr:colOff>
      <xdr:row>21</xdr:row>
      <xdr:rowOff>555171</xdr:rowOff>
    </xdr:to>
    <xdr:pic>
      <xdr:nvPicPr>
        <xdr:cNvPr id="65" name="Рисунок 1">
          <a:extLst>
            <a:ext uri="{FF2B5EF4-FFF2-40B4-BE49-F238E27FC236}">
              <a16:creationId xmlns:a16="http://schemas.microsoft.com/office/drawing/2014/main" id="{00000000-0008-0000-2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532163" y="10699296"/>
          <a:ext cx="1371600" cy="5048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185057</xdr:colOff>
      <xdr:row>20</xdr:row>
      <xdr:rowOff>47625</xdr:rowOff>
    </xdr:from>
    <xdr:to>
      <xdr:col>1</xdr:col>
      <xdr:colOff>1575707</xdr:colOff>
      <xdr:row>20</xdr:row>
      <xdr:rowOff>571500</xdr:rowOff>
    </xdr:to>
    <xdr:pic>
      <xdr:nvPicPr>
        <xdr:cNvPr id="66" name="Рисунок 2">
          <a:extLst>
            <a:ext uri="{FF2B5EF4-FFF2-40B4-BE49-F238E27FC236}">
              <a16:creationId xmlns:a16="http://schemas.microsoft.com/office/drawing/2014/main" id="{00000000-0008-0000-27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518557" y="10096500"/>
          <a:ext cx="1390650" cy="5238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148317</xdr:colOff>
      <xdr:row>52</xdr:row>
      <xdr:rowOff>125187</xdr:rowOff>
    </xdr:from>
    <xdr:to>
      <xdr:col>1</xdr:col>
      <xdr:colOff>1491343</xdr:colOff>
      <xdr:row>52</xdr:row>
      <xdr:rowOff>620487</xdr:rowOff>
    </xdr:to>
    <xdr:pic>
      <xdr:nvPicPr>
        <xdr:cNvPr id="67" name="Рисунок 3">
          <a:extLst>
            <a:ext uri="{FF2B5EF4-FFF2-40B4-BE49-F238E27FC236}">
              <a16:creationId xmlns:a16="http://schemas.microsoft.com/office/drawing/2014/main" id="{00000000-0008-0000-27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81817" y="30719487"/>
          <a:ext cx="1343026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179615</xdr:colOff>
      <xdr:row>51</xdr:row>
      <xdr:rowOff>65315</xdr:rowOff>
    </xdr:from>
    <xdr:to>
      <xdr:col>1</xdr:col>
      <xdr:colOff>1494064</xdr:colOff>
      <xdr:row>51</xdr:row>
      <xdr:rowOff>570139</xdr:rowOff>
    </xdr:to>
    <xdr:pic>
      <xdr:nvPicPr>
        <xdr:cNvPr id="68" name="Рисунок 4">
          <a:extLst>
            <a:ext uri="{FF2B5EF4-FFF2-40B4-BE49-F238E27FC236}">
              <a16:creationId xmlns:a16="http://schemas.microsoft.com/office/drawing/2014/main" id="{00000000-0008-0000-27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513115" y="30011915"/>
          <a:ext cx="1314449" cy="5048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0</xdr:colOff>
      <xdr:row>71</xdr:row>
      <xdr:rowOff>0</xdr:rowOff>
    </xdr:from>
    <xdr:to>
      <xdr:col>1</xdr:col>
      <xdr:colOff>304800</xdr:colOff>
      <xdr:row>71</xdr:row>
      <xdr:rowOff>304800</xdr:rowOff>
    </xdr:to>
    <xdr:sp macro="" textlink="">
      <xdr:nvSpPr>
        <xdr:cNvPr id="69" name="AutoShape 1" descr="https://bitrix.yurkas.by/bitrix/services/main/ajax.php?action=disk.api.file.showImage&amp;SITE_ID=s1&amp;humanRE=1&amp;width=640&amp;height=640&amp;signature=ee7a12c98a3e7b1ff967cc50d3696554922eaa5d2b1265c85f5b6bcf0172d63c&amp;fileId=1143056&amp;fileName=handled_105CR-16E%2520GP_1080_1920_80.jpg">
          <a:extLst>
            <a:ext uri="{FF2B5EF4-FFF2-40B4-BE49-F238E27FC236}">
              <a16:creationId xmlns:a16="http://schemas.microsoft.com/office/drawing/2014/main" id="{00000000-0008-0000-27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1333500" y="4297680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1</xdr:col>
      <xdr:colOff>139957</xdr:colOff>
      <xdr:row>71</xdr:row>
      <xdr:rowOff>41685</xdr:rowOff>
    </xdr:from>
    <xdr:to>
      <xdr:col>1</xdr:col>
      <xdr:colOff>1474234</xdr:colOff>
      <xdr:row>71</xdr:row>
      <xdr:rowOff>901960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27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473457" y="43018485"/>
          <a:ext cx="1334277" cy="860275"/>
        </a:xfrm>
        <a:prstGeom prst="rect">
          <a:avLst/>
        </a:prstGeom>
      </xdr:spPr>
    </xdr:pic>
    <xdr:clientData/>
  </xdr:twoCellAnchor>
  <xdr:twoCellAnchor editAs="oneCell">
    <xdr:from>
      <xdr:col>1</xdr:col>
      <xdr:colOff>174172</xdr:colOff>
      <xdr:row>29</xdr:row>
      <xdr:rowOff>54429</xdr:rowOff>
    </xdr:from>
    <xdr:to>
      <xdr:col>1</xdr:col>
      <xdr:colOff>1556657</xdr:colOff>
      <xdr:row>29</xdr:row>
      <xdr:rowOff>631372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27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507672" y="15675429"/>
          <a:ext cx="1382485" cy="576943"/>
        </a:xfrm>
        <a:prstGeom prst="rect">
          <a:avLst/>
        </a:prstGeom>
      </xdr:spPr>
    </xdr:pic>
    <xdr:clientData/>
  </xdr:twoCellAnchor>
  <xdr:twoCellAnchor editAs="oneCell">
    <xdr:from>
      <xdr:col>1</xdr:col>
      <xdr:colOff>87084</xdr:colOff>
      <xdr:row>30</xdr:row>
      <xdr:rowOff>32656</xdr:rowOff>
    </xdr:from>
    <xdr:to>
      <xdr:col>1</xdr:col>
      <xdr:colOff>1654628</xdr:colOff>
      <xdr:row>30</xdr:row>
      <xdr:rowOff>631371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27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20584" y="16339456"/>
          <a:ext cx="1567544" cy="598715"/>
        </a:xfrm>
        <a:prstGeom prst="rect">
          <a:avLst/>
        </a:prstGeom>
      </xdr:spPr>
    </xdr:pic>
    <xdr:clientData/>
  </xdr:twoCellAnchor>
  <xdr:twoCellAnchor editAs="oneCell">
    <xdr:from>
      <xdr:col>1</xdr:col>
      <xdr:colOff>157845</xdr:colOff>
      <xdr:row>63</xdr:row>
      <xdr:rowOff>130629</xdr:rowOff>
    </xdr:from>
    <xdr:to>
      <xdr:col>1</xdr:col>
      <xdr:colOff>1556657</xdr:colOff>
      <xdr:row>63</xdr:row>
      <xdr:rowOff>674914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27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-2878"/>
        <a:stretch/>
      </xdr:blipFill>
      <xdr:spPr bwMode="auto">
        <a:xfrm>
          <a:off x="1491345" y="37849629"/>
          <a:ext cx="1398812" cy="544285"/>
        </a:xfrm>
        <a:prstGeom prst="rect">
          <a:avLst/>
        </a:prstGeom>
      </xdr:spPr>
    </xdr:pic>
    <xdr:clientData/>
  </xdr:twoCellAnchor>
  <xdr:twoCellAnchor editAs="oneCell">
    <xdr:from>
      <xdr:col>1</xdr:col>
      <xdr:colOff>87086</xdr:colOff>
      <xdr:row>64</xdr:row>
      <xdr:rowOff>54429</xdr:rowOff>
    </xdr:from>
    <xdr:to>
      <xdr:col>1</xdr:col>
      <xdr:colOff>1567543</xdr:colOff>
      <xdr:row>64</xdr:row>
      <xdr:rowOff>598714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27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20586" y="38497329"/>
          <a:ext cx="1480457" cy="544285"/>
        </a:xfrm>
        <a:prstGeom prst="rect">
          <a:avLst/>
        </a:prstGeom>
      </xdr:spPr>
    </xdr:pic>
    <xdr:clientData/>
  </xdr:twoCellAnchor>
  <xdr:twoCellAnchor editAs="oneCell">
    <xdr:from>
      <xdr:col>1</xdr:col>
      <xdr:colOff>119741</xdr:colOff>
      <xdr:row>62</xdr:row>
      <xdr:rowOff>62273</xdr:rowOff>
    </xdr:from>
    <xdr:to>
      <xdr:col>1</xdr:col>
      <xdr:colOff>1491343</xdr:colOff>
      <xdr:row>62</xdr:row>
      <xdr:rowOff>587829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27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-1"/>
        <a:stretch/>
      </xdr:blipFill>
      <xdr:spPr bwMode="auto">
        <a:xfrm>
          <a:off x="1453241" y="37133573"/>
          <a:ext cx="1371602" cy="525556"/>
        </a:xfrm>
        <a:prstGeom prst="rect">
          <a:avLst/>
        </a:prstGeom>
      </xdr:spPr>
    </xdr:pic>
    <xdr:clientData/>
  </xdr:twoCellAnchor>
  <xdr:twoCellAnchor editAs="oneCell">
    <xdr:from>
      <xdr:col>1</xdr:col>
      <xdr:colOff>152398</xdr:colOff>
      <xdr:row>61</xdr:row>
      <xdr:rowOff>43544</xdr:rowOff>
    </xdr:from>
    <xdr:to>
      <xdr:col>1</xdr:col>
      <xdr:colOff>1545772</xdr:colOff>
      <xdr:row>61</xdr:row>
      <xdr:rowOff>587830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27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85898" y="36467144"/>
          <a:ext cx="1393374" cy="544286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67</xdr:row>
      <xdr:rowOff>43542</xdr:rowOff>
    </xdr:from>
    <xdr:to>
      <xdr:col>1</xdr:col>
      <xdr:colOff>1600200</xdr:colOff>
      <xdr:row>67</xdr:row>
      <xdr:rowOff>631371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27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85900" y="40429542"/>
          <a:ext cx="1447800" cy="587829"/>
        </a:xfrm>
        <a:prstGeom prst="rect">
          <a:avLst/>
        </a:prstGeom>
      </xdr:spPr>
    </xdr:pic>
    <xdr:clientData/>
  </xdr:twoCellAnchor>
  <xdr:twoCellAnchor editAs="oneCell">
    <xdr:from>
      <xdr:col>1</xdr:col>
      <xdr:colOff>97972</xdr:colOff>
      <xdr:row>68</xdr:row>
      <xdr:rowOff>10886</xdr:rowOff>
    </xdr:from>
    <xdr:to>
      <xdr:col>1</xdr:col>
      <xdr:colOff>1545770</xdr:colOff>
      <xdr:row>69</xdr:row>
      <xdr:rowOff>1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27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31472" y="41044586"/>
          <a:ext cx="1447798" cy="636816"/>
        </a:xfrm>
        <a:prstGeom prst="rect">
          <a:avLst/>
        </a:prstGeom>
      </xdr:spPr>
    </xdr:pic>
    <xdr:clientData/>
  </xdr:twoCellAnchor>
  <xdr:twoCellAnchor editAs="oneCell">
    <xdr:from>
      <xdr:col>1</xdr:col>
      <xdr:colOff>97971</xdr:colOff>
      <xdr:row>69</xdr:row>
      <xdr:rowOff>21771</xdr:rowOff>
    </xdr:from>
    <xdr:to>
      <xdr:col>1</xdr:col>
      <xdr:colOff>1611085</xdr:colOff>
      <xdr:row>69</xdr:row>
      <xdr:rowOff>555171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27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31471" y="41703171"/>
          <a:ext cx="1513114" cy="533400"/>
        </a:xfrm>
        <a:prstGeom prst="rect">
          <a:avLst/>
        </a:prstGeom>
      </xdr:spPr>
    </xdr:pic>
    <xdr:clientData/>
  </xdr:twoCellAnchor>
  <xdr:twoCellAnchor editAs="oneCell">
    <xdr:from>
      <xdr:col>1</xdr:col>
      <xdr:colOff>65312</xdr:colOff>
      <xdr:row>26</xdr:row>
      <xdr:rowOff>21198</xdr:rowOff>
    </xdr:from>
    <xdr:to>
      <xdr:col>1</xdr:col>
      <xdr:colOff>1632855</xdr:colOff>
      <xdr:row>26</xdr:row>
      <xdr:rowOff>598715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27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398812" y="13670523"/>
          <a:ext cx="1567543" cy="577517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152401</xdr:colOff>
      <xdr:row>24</xdr:row>
      <xdr:rowOff>21941</xdr:rowOff>
    </xdr:from>
    <xdr:to>
      <xdr:col>1</xdr:col>
      <xdr:colOff>1545772</xdr:colOff>
      <xdr:row>24</xdr:row>
      <xdr:rowOff>533400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27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-1"/>
        <a:stretch/>
      </xdr:blipFill>
      <xdr:spPr bwMode="auto">
        <a:xfrm>
          <a:off x="1485901" y="12471116"/>
          <a:ext cx="1393371" cy="511459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77</xdr:row>
      <xdr:rowOff>76200</xdr:rowOff>
    </xdr:from>
    <xdr:to>
      <xdr:col>1</xdr:col>
      <xdr:colOff>925285</xdr:colOff>
      <xdr:row>80</xdr:row>
      <xdr:rowOff>163288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27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09700" y="46405800"/>
          <a:ext cx="849085" cy="1372963"/>
        </a:xfrm>
        <a:prstGeom prst="rect">
          <a:avLst/>
        </a:prstGeom>
      </xdr:spPr>
    </xdr:pic>
    <xdr:clientData/>
  </xdr:twoCellAnchor>
  <xdr:twoCellAnchor editAs="oneCell">
    <xdr:from>
      <xdr:col>1</xdr:col>
      <xdr:colOff>664028</xdr:colOff>
      <xdr:row>78</xdr:row>
      <xdr:rowOff>163286</xdr:rowOff>
    </xdr:from>
    <xdr:to>
      <xdr:col>1</xdr:col>
      <xdr:colOff>1632856</xdr:colOff>
      <xdr:row>81</xdr:row>
      <xdr:rowOff>391884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27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997528" y="46921511"/>
          <a:ext cx="968828" cy="1514473"/>
        </a:xfrm>
        <a:prstGeom prst="rect">
          <a:avLst/>
        </a:prstGeom>
      </xdr:spPr>
    </xdr:pic>
    <xdr:clientData/>
  </xdr:twoCellAnchor>
  <xdr:twoCellAnchor editAs="oneCell">
    <xdr:from>
      <xdr:col>1</xdr:col>
      <xdr:colOff>185055</xdr:colOff>
      <xdr:row>108</xdr:row>
      <xdr:rowOff>304800</xdr:rowOff>
    </xdr:from>
    <xdr:to>
      <xdr:col>1</xdr:col>
      <xdr:colOff>1567538</xdr:colOff>
      <xdr:row>110</xdr:row>
      <xdr:rowOff>130628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27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518555" y="59788425"/>
          <a:ext cx="1382483" cy="854528"/>
        </a:xfrm>
        <a:prstGeom prst="rect">
          <a:avLst/>
        </a:prstGeom>
      </xdr:spPr>
    </xdr:pic>
    <xdr:clientData/>
  </xdr:twoCellAnchor>
  <xdr:twoCellAnchor editAs="oneCell">
    <xdr:from>
      <xdr:col>1</xdr:col>
      <xdr:colOff>335456</xdr:colOff>
      <xdr:row>111</xdr:row>
      <xdr:rowOff>326571</xdr:rowOff>
    </xdr:from>
    <xdr:to>
      <xdr:col>1</xdr:col>
      <xdr:colOff>1415143</xdr:colOff>
      <xdr:row>113</xdr:row>
      <xdr:rowOff>141512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27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-4257"/>
        <a:stretch/>
      </xdr:blipFill>
      <xdr:spPr bwMode="auto">
        <a:xfrm>
          <a:off x="1668956" y="61296096"/>
          <a:ext cx="1079687" cy="881742"/>
        </a:xfrm>
        <a:prstGeom prst="rect">
          <a:avLst/>
        </a:prstGeom>
      </xdr:spPr>
    </xdr:pic>
    <xdr:clientData/>
  </xdr:twoCellAnchor>
  <xdr:twoCellAnchor editAs="oneCell">
    <xdr:from>
      <xdr:col>1</xdr:col>
      <xdr:colOff>217714</xdr:colOff>
      <xdr:row>90</xdr:row>
      <xdr:rowOff>21772</xdr:rowOff>
    </xdr:from>
    <xdr:to>
      <xdr:col>1</xdr:col>
      <xdr:colOff>1404257</xdr:colOff>
      <xdr:row>92</xdr:row>
      <xdr:rowOff>62796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27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-1"/>
        <a:stretch/>
      </xdr:blipFill>
      <xdr:spPr bwMode="auto">
        <a:xfrm>
          <a:off x="1551214" y="51666322"/>
          <a:ext cx="1186543" cy="841124"/>
        </a:xfrm>
        <a:prstGeom prst="rect">
          <a:avLst/>
        </a:prstGeom>
      </xdr:spPr>
    </xdr:pic>
    <xdr:clientData/>
  </xdr:twoCellAnchor>
  <xdr:twoCellAnchor editAs="oneCell">
    <xdr:from>
      <xdr:col>1</xdr:col>
      <xdr:colOff>54429</xdr:colOff>
      <xdr:row>84</xdr:row>
      <xdr:rowOff>21771</xdr:rowOff>
    </xdr:from>
    <xdr:to>
      <xdr:col>1</xdr:col>
      <xdr:colOff>1600200</xdr:colOff>
      <xdr:row>85</xdr:row>
      <xdr:rowOff>380998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27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387929" y="49266021"/>
          <a:ext cx="1545771" cy="759277"/>
        </a:xfrm>
        <a:prstGeom prst="rect">
          <a:avLst/>
        </a:prstGeom>
      </xdr:spPr>
    </xdr:pic>
    <xdr:clientData/>
  </xdr:twoCellAnchor>
  <xdr:twoCellAnchor>
    <xdr:from>
      <xdr:col>3</xdr:col>
      <xdr:colOff>1019735</xdr:colOff>
      <xdr:row>0</xdr:row>
      <xdr:rowOff>0</xdr:rowOff>
    </xdr:from>
    <xdr:to>
      <xdr:col>5</xdr:col>
      <xdr:colOff>752475</xdr:colOff>
      <xdr:row>2</xdr:row>
      <xdr:rowOff>123824</xdr:rowOff>
    </xdr:to>
    <xdr:sp macro="" textlink="">
      <xdr:nvSpPr>
        <xdr:cNvPr id="88" name="TextBox 87">
          <a:extLst>
            <a:ext uri="{FF2B5EF4-FFF2-40B4-BE49-F238E27FC236}">
              <a16:creationId xmlns:a16="http://schemas.microsoft.com/office/drawing/2014/main" id="{00000000-0008-0000-2700-000058000000}"/>
            </a:ext>
          </a:extLst>
        </xdr:cNvPr>
        <xdr:cNvSpPr txBox="1"/>
      </xdr:nvSpPr>
      <xdr:spPr bwMode="auto">
        <a:xfrm>
          <a:off x="5906060" y="0"/>
          <a:ext cx="2647390" cy="1333499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defRPr/>
          </a:pPr>
          <a:endParaRPr lang="ru-RU" sz="900" b="0" i="0" u="sng">
            <a:solidFill>
              <a:schemeClr val="dk1"/>
            </a:solidFill>
            <a:latin typeface="Calibri"/>
            <a:ea typeface="Arial"/>
            <a:cs typeface="Arial"/>
          </a:endParaRPr>
        </a:p>
      </xdr:txBody>
    </xdr:sp>
    <xdr:clientData/>
  </xdr:twoCellAnchor>
  <xdr:twoCellAnchor editAs="oneCell">
    <xdr:from>
      <xdr:col>0</xdr:col>
      <xdr:colOff>224118</xdr:colOff>
      <xdr:row>0</xdr:row>
      <xdr:rowOff>403413</xdr:rowOff>
    </xdr:from>
    <xdr:to>
      <xdr:col>1</xdr:col>
      <xdr:colOff>556158</xdr:colOff>
      <xdr:row>0</xdr:row>
      <xdr:rowOff>806825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27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24118" y="403413"/>
          <a:ext cx="1665540" cy="403412"/>
        </a:xfrm>
        <a:prstGeom prst="rect">
          <a:avLst/>
        </a:prstGeom>
      </xdr:spPr>
    </xdr:pic>
    <xdr:clientData/>
  </xdr:twoCellAnchor>
  <xdr:twoCellAnchor editAs="oneCell">
    <xdr:from>
      <xdr:col>5</xdr:col>
      <xdr:colOff>291352</xdr:colOff>
      <xdr:row>0</xdr:row>
      <xdr:rowOff>56031</xdr:rowOff>
    </xdr:from>
    <xdr:to>
      <xdr:col>5</xdr:col>
      <xdr:colOff>1365781</xdr:colOff>
      <xdr:row>0</xdr:row>
      <xdr:rowOff>840442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27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900146" y="56031"/>
          <a:ext cx="1074429" cy="784411"/>
        </a:xfrm>
        <a:prstGeom prst="rect">
          <a:avLst/>
        </a:prstGeom>
      </xdr:spPr>
    </xdr:pic>
    <xdr:clientData/>
  </xdr:twoCellAnchor>
  <xdr:twoCellAnchor editAs="oneCell">
    <xdr:from>
      <xdr:col>3</xdr:col>
      <xdr:colOff>761999</xdr:colOff>
      <xdr:row>0</xdr:row>
      <xdr:rowOff>50988</xdr:rowOff>
    </xdr:from>
    <xdr:to>
      <xdr:col>4</xdr:col>
      <xdr:colOff>750795</xdr:colOff>
      <xdr:row>0</xdr:row>
      <xdr:rowOff>839999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27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647764" y="50988"/>
          <a:ext cx="1154207" cy="789011"/>
        </a:xfrm>
        <a:prstGeom prst="rect">
          <a:avLst/>
        </a:prstGeom>
      </xdr:spPr>
    </xdr:pic>
    <xdr:clientData/>
  </xdr:twoCellAnchor>
  <xdr:twoCellAnchor editAs="oneCell">
    <xdr:from>
      <xdr:col>4</xdr:col>
      <xdr:colOff>851648</xdr:colOff>
      <xdr:row>0</xdr:row>
      <xdr:rowOff>0</xdr:rowOff>
    </xdr:from>
    <xdr:to>
      <xdr:col>5</xdr:col>
      <xdr:colOff>229322</xdr:colOff>
      <xdr:row>0</xdr:row>
      <xdr:rowOff>851648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27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6902824" y="0"/>
          <a:ext cx="935292" cy="851648"/>
        </a:xfrm>
        <a:prstGeom prst="rect">
          <a:avLst/>
        </a:prstGeom>
      </xdr:spPr>
    </xdr:pic>
    <xdr:clientData/>
  </xdr:twoCellAnchor>
  <xdr:twoCellAnchor editAs="oneCell">
    <xdr:from>
      <xdr:col>1</xdr:col>
      <xdr:colOff>224117</xdr:colOff>
      <xdr:row>15</xdr:row>
      <xdr:rowOff>100854</xdr:rowOff>
    </xdr:from>
    <xdr:to>
      <xdr:col>1</xdr:col>
      <xdr:colOff>1621947</xdr:colOff>
      <xdr:row>15</xdr:row>
      <xdr:rowOff>459442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27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557617" y="8516472"/>
          <a:ext cx="1397830" cy="358588"/>
        </a:xfrm>
        <a:prstGeom prst="rect">
          <a:avLst/>
        </a:prstGeom>
      </xdr:spPr>
    </xdr:pic>
    <xdr:clientData/>
  </xdr:twoCellAnchor>
  <xdr:twoCellAnchor editAs="oneCell">
    <xdr:from>
      <xdr:col>1</xdr:col>
      <xdr:colOff>100853</xdr:colOff>
      <xdr:row>19</xdr:row>
      <xdr:rowOff>56030</xdr:rowOff>
    </xdr:from>
    <xdr:to>
      <xdr:col>1</xdr:col>
      <xdr:colOff>1675802</xdr:colOff>
      <xdr:row>19</xdr:row>
      <xdr:rowOff>593912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27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434353" y="10936942"/>
          <a:ext cx="1574949" cy="537882"/>
        </a:xfrm>
        <a:prstGeom prst="rect">
          <a:avLst/>
        </a:prstGeom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200025</xdr:colOff>
      <xdr:row>14</xdr:row>
      <xdr:rowOff>180975</xdr:rowOff>
    </xdr:from>
    <xdr:ext cx="1440000" cy="763374"/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2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981575" y="14297025"/>
          <a:ext cx="1440000" cy="763374"/>
        </a:xfrm>
        <a:prstGeom prst="rect">
          <a:avLst/>
        </a:prstGeom>
      </xdr:spPr>
    </xdr:pic>
    <xdr:clientData/>
  </xdr:oneCellAnchor>
  <xdr:oneCellAnchor>
    <xdr:from>
      <xdr:col>1</xdr:col>
      <xdr:colOff>180975</xdr:colOff>
      <xdr:row>15</xdr:row>
      <xdr:rowOff>85725</xdr:rowOff>
    </xdr:from>
    <xdr:ext cx="1440000" cy="763373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2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962525" y="15278100"/>
          <a:ext cx="1440000" cy="763373"/>
        </a:xfrm>
        <a:prstGeom prst="rect">
          <a:avLst/>
        </a:prstGeom>
      </xdr:spPr>
    </xdr:pic>
    <xdr:clientData/>
  </xdr:oneCellAnchor>
  <xdr:oneCellAnchor>
    <xdr:from>
      <xdr:col>1</xdr:col>
      <xdr:colOff>209550</xdr:colOff>
      <xdr:row>16</xdr:row>
      <xdr:rowOff>123824</xdr:rowOff>
    </xdr:from>
    <xdr:ext cx="1440000" cy="759904"/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2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991100" y="16392524"/>
          <a:ext cx="1440000" cy="759904"/>
        </a:xfrm>
        <a:prstGeom prst="rect">
          <a:avLst/>
        </a:prstGeom>
      </xdr:spPr>
    </xdr:pic>
    <xdr:clientData/>
  </xdr:oneCellAnchor>
  <xdr:oneCellAnchor>
    <xdr:from>
      <xdr:col>1</xdr:col>
      <xdr:colOff>133349</xdr:colOff>
      <xdr:row>3</xdr:row>
      <xdr:rowOff>161924</xdr:rowOff>
    </xdr:from>
    <xdr:ext cx="1556255" cy="752475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2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914899" y="2438399"/>
          <a:ext cx="1556255" cy="752475"/>
        </a:xfrm>
        <a:prstGeom prst="rect">
          <a:avLst/>
        </a:prstGeom>
      </xdr:spPr>
    </xdr:pic>
    <xdr:clientData/>
  </xdr:oneCellAnchor>
  <xdr:oneCellAnchor>
    <xdr:from>
      <xdr:col>1</xdr:col>
      <xdr:colOff>85725</xdr:colOff>
      <xdr:row>4</xdr:row>
      <xdr:rowOff>219075</xdr:rowOff>
    </xdr:from>
    <xdr:ext cx="1600199" cy="619125"/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2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67275" y="3571875"/>
          <a:ext cx="1600199" cy="619125"/>
        </a:xfrm>
        <a:prstGeom prst="rect">
          <a:avLst/>
        </a:prstGeom>
      </xdr:spPr>
    </xdr:pic>
    <xdr:clientData/>
  </xdr:oneCellAnchor>
  <xdr:oneCellAnchor>
    <xdr:from>
      <xdr:col>1</xdr:col>
      <xdr:colOff>76200</xdr:colOff>
      <xdr:row>5</xdr:row>
      <xdr:rowOff>276224</xdr:rowOff>
    </xdr:from>
    <xdr:ext cx="1609725" cy="492056"/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2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57750" y="4705349"/>
          <a:ext cx="1609725" cy="492056"/>
        </a:xfrm>
        <a:prstGeom prst="rect">
          <a:avLst/>
        </a:prstGeom>
      </xdr:spPr>
    </xdr:pic>
    <xdr:clientData/>
  </xdr:oneCellAnchor>
  <xdr:oneCellAnchor>
    <xdr:from>
      <xdr:col>1</xdr:col>
      <xdr:colOff>28575</xdr:colOff>
      <xdr:row>18</xdr:row>
      <xdr:rowOff>190501</xdr:rowOff>
    </xdr:from>
    <xdr:ext cx="1665737" cy="619124"/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2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10125" y="18611851"/>
          <a:ext cx="1665737" cy="619124"/>
        </a:xfrm>
        <a:prstGeom prst="rect">
          <a:avLst/>
        </a:prstGeom>
      </xdr:spPr>
    </xdr:pic>
    <xdr:clientData/>
  </xdr:oneCellAnchor>
  <xdr:oneCellAnchor>
    <xdr:from>
      <xdr:col>1</xdr:col>
      <xdr:colOff>9525</xdr:colOff>
      <xdr:row>17</xdr:row>
      <xdr:rowOff>200025</xdr:rowOff>
    </xdr:from>
    <xdr:ext cx="1714500" cy="594827"/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28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791075" y="17545050"/>
          <a:ext cx="1714500" cy="594827"/>
        </a:xfrm>
        <a:prstGeom prst="rect">
          <a:avLst/>
        </a:prstGeom>
      </xdr:spPr>
    </xdr:pic>
    <xdr:clientData/>
  </xdr:oneCellAnchor>
  <xdr:oneCellAnchor>
    <xdr:from>
      <xdr:col>1</xdr:col>
      <xdr:colOff>114300</xdr:colOff>
      <xdr:row>19</xdr:row>
      <xdr:rowOff>209550</xdr:rowOff>
    </xdr:from>
    <xdr:ext cx="1663200" cy="635468"/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28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95850" y="19707225"/>
          <a:ext cx="1663200" cy="635468"/>
        </a:xfrm>
        <a:prstGeom prst="rect">
          <a:avLst/>
        </a:prstGeom>
      </xdr:spPr>
    </xdr:pic>
    <xdr:clientData/>
  </xdr:oneCellAnchor>
  <xdr:oneCellAnchor>
    <xdr:from>
      <xdr:col>1</xdr:col>
      <xdr:colOff>57150</xdr:colOff>
      <xdr:row>20</xdr:row>
      <xdr:rowOff>200025</xdr:rowOff>
    </xdr:from>
    <xdr:ext cx="1688587" cy="638175"/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28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38700" y="20774025"/>
          <a:ext cx="1688587" cy="638175"/>
        </a:xfrm>
        <a:prstGeom prst="rect">
          <a:avLst/>
        </a:prstGeom>
      </xdr:spPr>
    </xdr:pic>
    <xdr:clientData/>
  </xdr:oneCellAnchor>
  <xdr:oneCellAnchor>
    <xdr:from>
      <xdr:col>1</xdr:col>
      <xdr:colOff>28575</xdr:colOff>
      <xdr:row>21</xdr:row>
      <xdr:rowOff>171450</xdr:rowOff>
    </xdr:from>
    <xdr:ext cx="1721427" cy="666750"/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28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10125" y="21821775"/>
          <a:ext cx="1721427" cy="666750"/>
        </a:xfrm>
        <a:prstGeom prst="rect">
          <a:avLst/>
        </a:prstGeom>
      </xdr:spPr>
    </xdr:pic>
    <xdr:clientData/>
  </xdr:oneCellAnchor>
  <xdr:oneCellAnchor>
    <xdr:from>
      <xdr:col>1</xdr:col>
      <xdr:colOff>66675</xdr:colOff>
      <xdr:row>6</xdr:row>
      <xdr:rowOff>333375</xdr:rowOff>
    </xdr:from>
    <xdr:ext cx="1671161" cy="552449"/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28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48225" y="5838825"/>
          <a:ext cx="1671161" cy="552449"/>
        </a:xfrm>
        <a:prstGeom prst="rect">
          <a:avLst/>
        </a:prstGeom>
      </xdr:spPr>
    </xdr:pic>
    <xdr:clientData/>
  </xdr:oneCellAnchor>
  <xdr:oneCellAnchor>
    <xdr:from>
      <xdr:col>1</xdr:col>
      <xdr:colOff>28576</xdr:colOff>
      <xdr:row>7</xdr:row>
      <xdr:rowOff>276224</xdr:rowOff>
    </xdr:from>
    <xdr:ext cx="1705876" cy="552449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28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10126" y="6857999"/>
          <a:ext cx="1705876" cy="552449"/>
        </a:xfrm>
        <a:prstGeom prst="rect">
          <a:avLst/>
        </a:prstGeom>
      </xdr:spPr>
    </xdr:pic>
    <xdr:clientData/>
  </xdr:oneCellAnchor>
  <xdr:oneCellAnchor>
    <xdr:from>
      <xdr:col>1</xdr:col>
      <xdr:colOff>9526</xdr:colOff>
      <xdr:row>8</xdr:row>
      <xdr:rowOff>314324</xdr:rowOff>
    </xdr:from>
    <xdr:ext cx="1695450" cy="581025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28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791076" y="7972424"/>
          <a:ext cx="1695450" cy="581025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22</xdr:row>
      <xdr:rowOff>247649</xdr:rowOff>
    </xdr:from>
    <xdr:ext cx="1679220" cy="638175"/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28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19650" y="22974299"/>
          <a:ext cx="1679220" cy="638175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24</xdr:row>
      <xdr:rowOff>276224</xdr:rowOff>
    </xdr:from>
    <xdr:ext cx="1692000" cy="552559"/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28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19650" y="25155524"/>
          <a:ext cx="1692000" cy="552559"/>
        </a:xfrm>
        <a:prstGeom prst="rect">
          <a:avLst/>
        </a:prstGeom>
      </xdr:spPr>
    </xdr:pic>
    <xdr:clientData/>
  </xdr:oneCellAnchor>
  <xdr:oneCellAnchor>
    <xdr:from>
      <xdr:col>1</xdr:col>
      <xdr:colOff>9526</xdr:colOff>
      <xdr:row>26</xdr:row>
      <xdr:rowOff>228601</xdr:rowOff>
    </xdr:from>
    <xdr:ext cx="1727200" cy="647699"/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28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791076" y="27260551"/>
          <a:ext cx="1727200" cy="647699"/>
        </a:xfrm>
        <a:prstGeom prst="rect">
          <a:avLst/>
        </a:prstGeom>
      </xdr:spPr>
    </xdr:pic>
    <xdr:clientData/>
  </xdr:oneCellAnchor>
  <xdr:oneCellAnchor>
    <xdr:from>
      <xdr:col>1</xdr:col>
      <xdr:colOff>19050</xdr:colOff>
      <xdr:row>25</xdr:row>
      <xdr:rowOff>257175</xdr:rowOff>
    </xdr:from>
    <xdr:ext cx="1710000" cy="577980"/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28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00600" y="26212800"/>
          <a:ext cx="1710000" cy="577980"/>
        </a:xfrm>
        <a:prstGeom prst="rect">
          <a:avLst/>
        </a:prstGeom>
      </xdr:spPr>
    </xdr:pic>
    <xdr:clientData/>
  </xdr:oneCellAnchor>
  <xdr:oneCellAnchor>
    <xdr:from>
      <xdr:col>1</xdr:col>
      <xdr:colOff>57151</xdr:colOff>
      <xdr:row>27</xdr:row>
      <xdr:rowOff>285750</xdr:rowOff>
    </xdr:from>
    <xdr:ext cx="1657510" cy="561975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28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38701" y="28394025"/>
          <a:ext cx="1657510" cy="561975"/>
        </a:xfrm>
        <a:prstGeom prst="rect">
          <a:avLst/>
        </a:prstGeom>
      </xdr:spPr>
    </xdr:pic>
    <xdr:clientData/>
  </xdr:oneCellAnchor>
  <xdr:oneCellAnchor>
    <xdr:from>
      <xdr:col>1</xdr:col>
      <xdr:colOff>9525</xdr:colOff>
      <xdr:row>28</xdr:row>
      <xdr:rowOff>257175</xdr:rowOff>
    </xdr:from>
    <xdr:ext cx="1705025" cy="619125"/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28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791075" y="29441775"/>
          <a:ext cx="1705025" cy="619125"/>
        </a:xfrm>
        <a:prstGeom prst="rect">
          <a:avLst/>
        </a:prstGeom>
      </xdr:spPr>
    </xdr:pic>
    <xdr:clientData/>
  </xdr:oneCellAnchor>
  <xdr:oneCellAnchor>
    <xdr:from>
      <xdr:col>1</xdr:col>
      <xdr:colOff>66673</xdr:colOff>
      <xdr:row>29</xdr:row>
      <xdr:rowOff>209550</xdr:rowOff>
    </xdr:from>
    <xdr:ext cx="1666875" cy="60642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28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48223" y="30470475"/>
          <a:ext cx="1666875" cy="606425"/>
        </a:xfrm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276226</xdr:rowOff>
    </xdr:from>
    <xdr:ext cx="1664211" cy="552449"/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28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29175" y="49911001"/>
          <a:ext cx="1664211" cy="552449"/>
        </a:xfrm>
        <a:prstGeom prst="rect">
          <a:avLst/>
        </a:prstGeom>
      </xdr:spPr>
    </xdr:pic>
    <xdr:clientData/>
  </xdr:oneCellAnchor>
  <xdr:oneCellAnchor>
    <xdr:from>
      <xdr:col>1</xdr:col>
      <xdr:colOff>28575</xdr:colOff>
      <xdr:row>30</xdr:row>
      <xdr:rowOff>219075</xdr:rowOff>
    </xdr:from>
    <xdr:ext cx="1685925" cy="605779"/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28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10125" y="31556325"/>
          <a:ext cx="1685925" cy="605779"/>
        </a:xfrm>
        <a:prstGeom prst="rect">
          <a:avLst/>
        </a:prstGeom>
      </xdr:spPr>
    </xdr:pic>
    <xdr:clientData/>
  </xdr:oneCellAnchor>
  <xdr:oneCellAnchor>
    <xdr:from>
      <xdr:col>1</xdr:col>
      <xdr:colOff>9526</xdr:colOff>
      <xdr:row>33</xdr:row>
      <xdr:rowOff>238126</xdr:rowOff>
    </xdr:from>
    <xdr:ext cx="1717964" cy="609600"/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28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791076" y="34804351"/>
          <a:ext cx="1717964" cy="6096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34</xdr:row>
      <xdr:rowOff>285750</xdr:rowOff>
    </xdr:from>
    <xdr:ext cx="1685924" cy="564099"/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28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19650" y="35928300"/>
          <a:ext cx="1685924" cy="564099"/>
        </a:xfrm>
        <a:prstGeom prst="rect">
          <a:avLst/>
        </a:prstGeom>
      </xdr:spPr>
    </xdr:pic>
    <xdr:clientData/>
  </xdr:oneCellAnchor>
  <xdr:oneCellAnchor>
    <xdr:from>
      <xdr:col>1</xdr:col>
      <xdr:colOff>19051</xdr:colOff>
      <xdr:row>35</xdr:row>
      <xdr:rowOff>285751</xdr:rowOff>
    </xdr:from>
    <xdr:ext cx="1678947" cy="590549"/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28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00601" y="37004626"/>
          <a:ext cx="1678947" cy="590549"/>
        </a:xfrm>
        <a:prstGeom prst="rect">
          <a:avLst/>
        </a:prstGeom>
      </xdr:spPr>
    </xdr:pic>
    <xdr:clientData/>
  </xdr:oneCellAnchor>
  <xdr:oneCellAnchor>
    <xdr:from>
      <xdr:col>1</xdr:col>
      <xdr:colOff>66676</xdr:colOff>
      <xdr:row>43</xdr:row>
      <xdr:rowOff>266701</xdr:rowOff>
    </xdr:from>
    <xdr:ext cx="1670412" cy="628649"/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28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48226" y="45596176"/>
          <a:ext cx="1670412" cy="628649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44</xdr:row>
      <xdr:rowOff>228601</xdr:rowOff>
    </xdr:from>
    <xdr:ext cx="1657350" cy="620192"/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28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19650" y="46634401"/>
          <a:ext cx="1657350" cy="620192"/>
        </a:xfrm>
        <a:prstGeom prst="rect">
          <a:avLst/>
        </a:prstGeom>
      </xdr:spPr>
    </xdr:pic>
    <xdr:clientData/>
  </xdr:oneCellAnchor>
  <xdr:oneCellAnchor>
    <xdr:from>
      <xdr:col>1</xdr:col>
      <xdr:colOff>57150</xdr:colOff>
      <xdr:row>36</xdr:row>
      <xdr:rowOff>180975</xdr:rowOff>
    </xdr:from>
    <xdr:ext cx="1671060" cy="638175"/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28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38700" y="37976175"/>
          <a:ext cx="1671060" cy="638175"/>
        </a:xfrm>
        <a:prstGeom prst="rect">
          <a:avLst/>
        </a:prstGeom>
      </xdr:spPr>
    </xdr:pic>
    <xdr:clientData/>
  </xdr:oneCellAnchor>
  <xdr:oneCellAnchor>
    <xdr:from>
      <xdr:col>1</xdr:col>
      <xdr:colOff>9525</xdr:colOff>
      <xdr:row>45</xdr:row>
      <xdr:rowOff>266700</xdr:rowOff>
    </xdr:from>
    <xdr:ext cx="1697845" cy="581025"/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28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791075" y="47748825"/>
          <a:ext cx="1697845" cy="581025"/>
        </a:xfrm>
        <a:prstGeom prst="rect">
          <a:avLst/>
        </a:prstGeom>
      </xdr:spPr>
    </xdr:pic>
    <xdr:clientData/>
  </xdr:oneCellAnchor>
  <xdr:oneCellAnchor>
    <xdr:from>
      <xdr:col>1</xdr:col>
      <xdr:colOff>95250</xdr:colOff>
      <xdr:row>46</xdr:row>
      <xdr:rowOff>247651</xdr:rowOff>
    </xdr:from>
    <xdr:ext cx="1714500" cy="571500"/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28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76800" y="48806101"/>
          <a:ext cx="1714500" cy="571500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39</xdr:row>
      <xdr:rowOff>200025</xdr:rowOff>
    </xdr:from>
    <xdr:ext cx="1673704" cy="600075"/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28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19650" y="41224200"/>
          <a:ext cx="1673704" cy="600075"/>
        </a:xfrm>
        <a:prstGeom prst="rect">
          <a:avLst/>
        </a:prstGeom>
      </xdr:spPr>
    </xdr:pic>
    <xdr:clientData/>
  </xdr:oneCellAnchor>
  <xdr:oneCellAnchor>
    <xdr:from>
      <xdr:col>1</xdr:col>
      <xdr:colOff>19050</xdr:colOff>
      <xdr:row>40</xdr:row>
      <xdr:rowOff>285750</xdr:rowOff>
    </xdr:from>
    <xdr:ext cx="1692000" cy="615947"/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28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00600" y="42386250"/>
          <a:ext cx="1692000" cy="615947"/>
        </a:xfrm>
        <a:prstGeom prst="rect">
          <a:avLst/>
        </a:prstGeom>
      </xdr:spPr>
    </xdr:pic>
    <xdr:clientData/>
  </xdr:oneCellAnchor>
  <xdr:oneCellAnchor>
    <xdr:from>
      <xdr:col>1</xdr:col>
      <xdr:colOff>9526</xdr:colOff>
      <xdr:row>38</xdr:row>
      <xdr:rowOff>285751</xdr:rowOff>
    </xdr:from>
    <xdr:ext cx="1703294" cy="571500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28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791076" y="40233601"/>
          <a:ext cx="1703294" cy="571500"/>
        </a:xfrm>
        <a:prstGeom prst="rect">
          <a:avLst/>
        </a:prstGeom>
      </xdr:spPr>
    </xdr:pic>
    <xdr:clientData/>
  </xdr:oneCellAnchor>
  <xdr:oneCellAnchor>
    <xdr:from>
      <xdr:col>1</xdr:col>
      <xdr:colOff>19050</xdr:colOff>
      <xdr:row>9</xdr:row>
      <xdr:rowOff>285750</xdr:rowOff>
    </xdr:from>
    <xdr:ext cx="1718717" cy="504825"/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28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00600" y="9020175"/>
          <a:ext cx="1718717" cy="504825"/>
        </a:xfrm>
        <a:prstGeom prst="rect">
          <a:avLst/>
        </a:prstGeom>
      </xdr:spPr>
    </xdr:pic>
    <xdr:clientData/>
  </xdr:oneCellAnchor>
  <xdr:oneCellAnchor>
    <xdr:from>
      <xdr:col>1</xdr:col>
      <xdr:colOff>9526</xdr:colOff>
      <xdr:row>10</xdr:row>
      <xdr:rowOff>285751</xdr:rowOff>
    </xdr:from>
    <xdr:ext cx="1714500" cy="502720"/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28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791076" y="10096501"/>
          <a:ext cx="1714500" cy="502720"/>
        </a:xfrm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257175</xdr:rowOff>
    </xdr:from>
    <xdr:ext cx="1725447" cy="504825"/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28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29175" y="11144250"/>
          <a:ext cx="1725447" cy="504825"/>
        </a:xfrm>
        <a:prstGeom prst="rect">
          <a:avLst/>
        </a:prstGeom>
      </xdr:spPr>
    </xdr:pic>
    <xdr:clientData/>
  </xdr:oneCellAnchor>
  <xdr:oneCellAnchor>
    <xdr:from>
      <xdr:col>1</xdr:col>
      <xdr:colOff>9525</xdr:colOff>
      <xdr:row>41</xdr:row>
      <xdr:rowOff>285750</xdr:rowOff>
    </xdr:from>
    <xdr:ext cx="1696528" cy="571500"/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28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791075" y="43462575"/>
          <a:ext cx="1696528" cy="571500"/>
        </a:xfrm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257175</xdr:rowOff>
    </xdr:from>
    <xdr:ext cx="1693463" cy="571500"/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28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29175" y="44510325"/>
          <a:ext cx="1693463" cy="571500"/>
        </a:xfrm>
        <a:prstGeom prst="rect">
          <a:avLst/>
        </a:prstGeom>
      </xdr:spPr>
    </xdr:pic>
    <xdr:clientData/>
  </xdr:oneCellAnchor>
  <xdr:oneCellAnchor>
    <xdr:from>
      <xdr:col>1</xdr:col>
      <xdr:colOff>57150</xdr:colOff>
      <xdr:row>12</xdr:row>
      <xdr:rowOff>276224</xdr:rowOff>
    </xdr:from>
    <xdr:ext cx="1665459" cy="542925"/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28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38700" y="12239624"/>
          <a:ext cx="1665459" cy="542925"/>
        </a:xfrm>
        <a:prstGeom prst="rect">
          <a:avLst/>
        </a:prstGeom>
      </xdr:spPr>
    </xdr:pic>
    <xdr:clientData/>
  </xdr:oneCellAnchor>
  <xdr:oneCellAnchor>
    <xdr:from>
      <xdr:col>1</xdr:col>
      <xdr:colOff>95250</xdr:colOff>
      <xdr:row>13</xdr:row>
      <xdr:rowOff>295274</xdr:rowOff>
    </xdr:from>
    <xdr:ext cx="1651661" cy="523875"/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28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76800" y="13334999"/>
          <a:ext cx="1651661" cy="523875"/>
        </a:xfrm>
        <a:prstGeom prst="rect">
          <a:avLst/>
        </a:prstGeom>
      </xdr:spPr>
    </xdr:pic>
    <xdr:clientData/>
  </xdr:oneCellAnchor>
  <xdr:oneCellAnchor>
    <xdr:from>
      <xdr:col>1</xdr:col>
      <xdr:colOff>390525</xdr:colOff>
      <xdr:row>48</xdr:row>
      <xdr:rowOff>28575</xdr:rowOff>
    </xdr:from>
    <xdr:ext cx="1056016" cy="1076325"/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28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72075" y="50739675"/>
          <a:ext cx="1056016" cy="1076325"/>
        </a:xfrm>
        <a:prstGeom prst="rect">
          <a:avLst/>
        </a:prstGeom>
      </xdr:spPr>
    </xdr:pic>
    <xdr:clientData/>
  </xdr:oneCellAnchor>
  <xdr:oneCellAnchor>
    <xdr:from>
      <xdr:col>1</xdr:col>
      <xdr:colOff>371475</xdr:colOff>
      <xdr:row>49</xdr:row>
      <xdr:rowOff>9526</xdr:rowOff>
    </xdr:from>
    <xdr:ext cx="1068336" cy="1076400"/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28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53025" y="51863626"/>
          <a:ext cx="1068336" cy="1076400"/>
        </a:xfrm>
        <a:prstGeom prst="rect">
          <a:avLst/>
        </a:prstGeom>
      </xdr:spPr>
    </xdr:pic>
    <xdr:clientData/>
  </xdr:oneCellAnchor>
  <xdr:oneCellAnchor>
    <xdr:from>
      <xdr:col>1</xdr:col>
      <xdr:colOff>371475</xdr:colOff>
      <xdr:row>50</xdr:row>
      <xdr:rowOff>9525</xdr:rowOff>
    </xdr:from>
    <xdr:ext cx="1088725" cy="1076400"/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28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53025" y="53006625"/>
          <a:ext cx="1088725" cy="1076400"/>
        </a:xfrm>
        <a:prstGeom prst="rect">
          <a:avLst/>
        </a:prstGeom>
      </xdr:spPr>
    </xdr:pic>
    <xdr:clientData/>
  </xdr:oneCellAnchor>
  <xdr:oneCellAnchor>
    <xdr:from>
      <xdr:col>1</xdr:col>
      <xdr:colOff>381000</xdr:colOff>
      <xdr:row>51</xdr:row>
      <xdr:rowOff>19050</xdr:rowOff>
    </xdr:from>
    <xdr:ext cx="1056167" cy="1076400"/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28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62550" y="54159150"/>
          <a:ext cx="1056167" cy="1076400"/>
        </a:xfrm>
        <a:prstGeom prst="rect">
          <a:avLst/>
        </a:prstGeom>
      </xdr:spPr>
    </xdr:pic>
    <xdr:clientData/>
  </xdr:oneCellAnchor>
  <xdr:oneCellAnchor>
    <xdr:from>
      <xdr:col>1</xdr:col>
      <xdr:colOff>390525</xdr:colOff>
      <xdr:row>52</xdr:row>
      <xdr:rowOff>38100</xdr:rowOff>
    </xdr:from>
    <xdr:ext cx="1080508" cy="1076400"/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28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72075" y="55321200"/>
          <a:ext cx="1080508" cy="1076400"/>
        </a:xfrm>
        <a:prstGeom prst="rect">
          <a:avLst/>
        </a:prstGeom>
      </xdr:spPr>
    </xdr:pic>
    <xdr:clientData/>
  </xdr:oneCellAnchor>
  <xdr:oneCellAnchor>
    <xdr:from>
      <xdr:col>1</xdr:col>
      <xdr:colOff>400050</xdr:colOff>
      <xdr:row>53</xdr:row>
      <xdr:rowOff>38100</xdr:rowOff>
    </xdr:from>
    <xdr:ext cx="1080415" cy="1076400"/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28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81600" y="56464200"/>
          <a:ext cx="1080415" cy="1076400"/>
        </a:xfrm>
        <a:prstGeom prst="rect">
          <a:avLst/>
        </a:prstGeom>
      </xdr:spPr>
    </xdr:pic>
    <xdr:clientData/>
  </xdr:oneCellAnchor>
  <xdr:oneCellAnchor>
    <xdr:from>
      <xdr:col>1</xdr:col>
      <xdr:colOff>390525</xdr:colOff>
      <xdr:row>54</xdr:row>
      <xdr:rowOff>38100</xdr:rowOff>
    </xdr:from>
    <xdr:ext cx="1092526" cy="1076400"/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28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72075" y="57607200"/>
          <a:ext cx="1092526" cy="1076400"/>
        </a:xfrm>
        <a:prstGeom prst="rect">
          <a:avLst/>
        </a:prstGeom>
      </xdr:spPr>
    </xdr:pic>
    <xdr:clientData/>
  </xdr:oneCellAnchor>
  <xdr:oneCellAnchor>
    <xdr:from>
      <xdr:col>1</xdr:col>
      <xdr:colOff>457200</xdr:colOff>
      <xdr:row>55</xdr:row>
      <xdr:rowOff>28575</xdr:rowOff>
    </xdr:from>
    <xdr:ext cx="1056318" cy="1076400"/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28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38750" y="58740675"/>
          <a:ext cx="1056318" cy="1076400"/>
        </a:xfrm>
        <a:prstGeom prst="rect">
          <a:avLst/>
        </a:prstGeom>
      </xdr:spPr>
    </xdr:pic>
    <xdr:clientData/>
  </xdr:oneCellAnchor>
  <xdr:oneCellAnchor>
    <xdr:from>
      <xdr:col>1</xdr:col>
      <xdr:colOff>409575</xdr:colOff>
      <xdr:row>56</xdr:row>
      <xdr:rowOff>38100</xdr:rowOff>
    </xdr:from>
    <xdr:ext cx="1076400" cy="1076400"/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28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91125" y="59893200"/>
          <a:ext cx="1076400" cy="1076400"/>
        </a:xfrm>
        <a:prstGeom prst="rect">
          <a:avLst/>
        </a:prstGeom>
      </xdr:spPr>
    </xdr:pic>
    <xdr:clientData/>
  </xdr:oneCellAnchor>
  <xdr:oneCellAnchor>
    <xdr:from>
      <xdr:col>1</xdr:col>
      <xdr:colOff>381000</xdr:colOff>
      <xdr:row>57</xdr:row>
      <xdr:rowOff>19050</xdr:rowOff>
    </xdr:from>
    <xdr:ext cx="1088495" cy="1076400"/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28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62550" y="61017150"/>
          <a:ext cx="1088495" cy="1076400"/>
        </a:xfrm>
        <a:prstGeom prst="rect">
          <a:avLst/>
        </a:prstGeom>
      </xdr:spPr>
    </xdr:pic>
    <xdr:clientData/>
  </xdr:oneCellAnchor>
  <xdr:oneCellAnchor>
    <xdr:from>
      <xdr:col>1</xdr:col>
      <xdr:colOff>419100</xdr:colOff>
      <xdr:row>58</xdr:row>
      <xdr:rowOff>38100</xdr:rowOff>
    </xdr:from>
    <xdr:ext cx="1084523" cy="1076400"/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28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00650" y="62179200"/>
          <a:ext cx="1084523" cy="1076400"/>
        </a:xfrm>
        <a:prstGeom prst="rect">
          <a:avLst/>
        </a:prstGeom>
      </xdr:spPr>
    </xdr:pic>
    <xdr:clientData/>
  </xdr:oneCellAnchor>
  <xdr:oneCellAnchor>
    <xdr:from>
      <xdr:col>1</xdr:col>
      <xdr:colOff>390525</xdr:colOff>
      <xdr:row>59</xdr:row>
      <xdr:rowOff>28575</xdr:rowOff>
    </xdr:from>
    <xdr:ext cx="1076400" cy="1076400"/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28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72075" y="63312675"/>
          <a:ext cx="1076400" cy="1076400"/>
        </a:xfrm>
        <a:prstGeom prst="rect">
          <a:avLst/>
        </a:prstGeom>
      </xdr:spPr>
    </xdr:pic>
    <xdr:clientData/>
  </xdr:oneCellAnchor>
  <xdr:oneCellAnchor>
    <xdr:from>
      <xdr:col>1</xdr:col>
      <xdr:colOff>390525</xdr:colOff>
      <xdr:row>66</xdr:row>
      <xdr:rowOff>28575</xdr:rowOff>
    </xdr:from>
    <xdr:ext cx="1023793" cy="1076400"/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28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72075" y="71313675"/>
          <a:ext cx="1023793" cy="1076400"/>
        </a:xfrm>
        <a:prstGeom prst="rect">
          <a:avLst/>
        </a:prstGeom>
      </xdr:spPr>
    </xdr:pic>
    <xdr:clientData/>
  </xdr:oneCellAnchor>
  <xdr:oneCellAnchor>
    <xdr:from>
      <xdr:col>1</xdr:col>
      <xdr:colOff>390525</xdr:colOff>
      <xdr:row>70</xdr:row>
      <xdr:rowOff>47625</xdr:rowOff>
    </xdr:from>
    <xdr:ext cx="1076400" cy="1076400"/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28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72075" y="75904725"/>
          <a:ext cx="1076400" cy="1076400"/>
        </a:xfrm>
        <a:prstGeom prst="rect">
          <a:avLst/>
        </a:prstGeom>
      </xdr:spPr>
    </xdr:pic>
    <xdr:clientData/>
  </xdr:oneCellAnchor>
  <xdr:oneCellAnchor>
    <xdr:from>
      <xdr:col>1</xdr:col>
      <xdr:colOff>400051</xdr:colOff>
      <xdr:row>71</xdr:row>
      <xdr:rowOff>38100</xdr:rowOff>
    </xdr:from>
    <xdr:ext cx="1056393" cy="1076400"/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28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81601" y="77038200"/>
          <a:ext cx="1056393" cy="1076400"/>
        </a:xfrm>
        <a:prstGeom prst="rect">
          <a:avLst/>
        </a:prstGeom>
      </xdr:spPr>
    </xdr:pic>
    <xdr:clientData/>
  </xdr:oneCellAnchor>
  <xdr:oneCellAnchor>
    <xdr:from>
      <xdr:col>1</xdr:col>
      <xdr:colOff>400051</xdr:colOff>
      <xdr:row>72</xdr:row>
      <xdr:rowOff>57150</xdr:rowOff>
    </xdr:from>
    <xdr:ext cx="1080356" cy="1076400"/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28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81601" y="78200250"/>
          <a:ext cx="1080356" cy="1076400"/>
        </a:xfrm>
        <a:prstGeom prst="rect">
          <a:avLst/>
        </a:prstGeom>
      </xdr:spPr>
    </xdr:pic>
    <xdr:clientData/>
  </xdr:oneCellAnchor>
  <xdr:oneCellAnchor>
    <xdr:from>
      <xdr:col>1</xdr:col>
      <xdr:colOff>100114</xdr:colOff>
      <xdr:row>75</xdr:row>
      <xdr:rowOff>109437</xdr:rowOff>
    </xdr:from>
    <xdr:ext cx="1624931" cy="833538"/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28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 rot="16199999">
          <a:off x="5277361" y="81285840"/>
          <a:ext cx="833538" cy="1624931"/>
        </a:xfrm>
        <a:prstGeom prst="rect">
          <a:avLst/>
        </a:prstGeom>
      </xdr:spPr>
    </xdr:pic>
    <xdr:clientData/>
  </xdr:oneCellAnchor>
  <xdr:oneCellAnchor>
    <xdr:from>
      <xdr:col>1</xdr:col>
      <xdr:colOff>300105</xdr:colOff>
      <xdr:row>76</xdr:row>
      <xdr:rowOff>90424</xdr:rowOff>
    </xdr:from>
    <xdr:ext cx="1192050" cy="900176"/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28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 rot="16199999">
          <a:off x="5227592" y="82592912"/>
          <a:ext cx="900176" cy="1192050"/>
        </a:xfrm>
        <a:prstGeom prst="rect">
          <a:avLst/>
        </a:prstGeom>
      </xdr:spPr>
    </xdr:pic>
    <xdr:clientData/>
  </xdr:oneCellAnchor>
  <xdr:oneCellAnchor>
    <xdr:from>
      <xdr:col>1</xdr:col>
      <xdr:colOff>32458</xdr:colOff>
      <xdr:row>82</xdr:row>
      <xdr:rowOff>218892</xdr:rowOff>
    </xdr:from>
    <xdr:ext cx="1630800" cy="596959"/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28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 rot="5400000">
          <a:off x="5330928" y="86655697"/>
          <a:ext cx="596959" cy="1630800"/>
        </a:xfrm>
        <a:prstGeom prst="rect">
          <a:avLst/>
        </a:prstGeom>
      </xdr:spPr>
    </xdr:pic>
    <xdr:clientData/>
  </xdr:oneCellAnchor>
  <xdr:oneCellAnchor>
    <xdr:from>
      <xdr:col>1</xdr:col>
      <xdr:colOff>12911</xdr:colOff>
      <xdr:row>86</xdr:row>
      <xdr:rowOff>404625</xdr:rowOff>
    </xdr:from>
    <xdr:ext cx="1791830" cy="300226"/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28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 rot="5400000">
          <a:off x="5540263" y="89841523"/>
          <a:ext cx="300226" cy="1791830"/>
        </a:xfrm>
        <a:prstGeom prst="rect">
          <a:avLst/>
        </a:prstGeom>
      </xdr:spPr>
    </xdr:pic>
    <xdr:clientData/>
  </xdr:oneCellAnchor>
  <xdr:oneCellAnchor>
    <xdr:from>
      <xdr:col>1</xdr:col>
      <xdr:colOff>361951</xdr:colOff>
      <xdr:row>89</xdr:row>
      <xdr:rowOff>47626</xdr:rowOff>
    </xdr:from>
    <xdr:ext cx="990599" cy="1006642"/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28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43501" y="93459301"/>
          <a:ext cx="990599" cy="1006642"/>
        </a:xfrm>
        <a:prstGeom prst="rect">
          <a:avLst/>
        </a:prstGeom>
      </xdr:spPr>
    </xdr:pic>
    <xdr:clientData/>
  </xdr:oneCellAnchor>
  <xdr:oneCellAnchor>
    <xdr:from>
      <xdr:col>1</xdr:col>
      <xdr:colOff>514350</xdr:colOff>
      <xdr:row>90</xdr:row>
      <xdr:rowOff>47625</xdr:rowOff>
    </xdr:from>
    <xdr:ext cx="866775" cy="996790"/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28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95900" y="94535625"/>
          <a:ext cx="866775" cy="996790"/>
        </a:xfrm>
        <a:prstGeom prst="rect">
          <a:avLst/>
        </a:prstGeom>
      </xdr:spPr>
    </xdr:pic>
    <xdr:clientData/>
  </xdr:oneCellAnchor>
  <xdr:twoCellAnchor>
    <xdr:from>
      <xdr:col>0</xdr:col>
      <xdr:colOff>33618</xdr:colOff>
      <xdr:row>0</xdr:row>
      <xdr:rowOff>0</xdr:rowOff>
    </xdr:from>
    <xdr:to>
      <xdr:col>1</xdr:col>
      <xdr:colOff>246530</xdr:colOff>
      <xdr:row>0</xdr:row>
      <xdr:rowOff>1389872</xdr:rowOff>
    </xdr:to>
    <xdr:sp macro="" textlink="">
      <xdr:nvSpPr>
        <xdr:cNvPr id="65" name="TextBox 64">
          <a:extLst>
            <a:ext uri="{FF2B5EF4-FFF2-40B4-BE49-F238E27FC236}">
              <a16:creationId xmlns:a16="http://schemas.microsoft.com/office/drawing/2014/main" id="{00000000-0008-0000-2800-000041000000}"/>
            </a:ext>
          </a:extLst>
        </xdr:cNvPr>
        <xdr:cNvSpPr txBox="1"/>
      </xdr:nvSpPr>
      <xdr:spPr bwMode="auto">
        <a:xfrm>
          <a:off x="33618" y="0"/>
          <a:ext cx="4994462" cy="1323197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defRPr/>
          </a:pPr>
          <a:endParaRPr lang="ru-RU" sz="900"/>
        </a:p>
      </xdr:txBody>
    </xdr:sp>
    <xdr:clientData/>
  </xdr:twoCellAnchor>
  <xdr:twoCellAnchor>
    <xdr:from>
      <xdr:col>3</xdr:col>
      <xdr:colOff>0</xdr:colOff>
      <xdr:row>0</xdr:row>
      <xdr:rowOff>0</xdr:rowOff>
    </xdr:from>
    <xdr:to>
      <xdr:col>4</xdr:col>
      <xdr:colOff>752475</xdr:colOff>
      <xdr:row>2</xdr:row>
      <xdr:rowOff>561975</xdr:rowOff>
    </xdr:to>
    <xdr:sp macro="" textlink="">
      <xdr:nvSpPr>
        <xdr:cNvPr id="66" name="TextBox 65">
          <a:extLst>
            <a:ext uri="{FF2B5EF4-FFF2-40B4-BE49-F238E27FC236}">
              <a16:creationId xmlns:a16="http://schemas.microsoft.com/office/drawing/2014/main" id="{00000000-0008-0000-2800-000042000000}"/>
            </a:ext>
          </a:extLst>
        </xdr:cNvPr>
        <xdr:cNvSpPr txBox="1"/>
      </xdr:nvSpPr>
      <xdr:spPr bwMode="auto">
        <a:xfrm>
          <a:off x="8344460" y="0"/>
          <a:ext cx="2771215" cy="1885950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defRPr/>
          </a:pPr>
          <a:endParaRPr lang="ru-RU" sz="800" b="1" i="0" u="sng">
            <a:solidFill>
              <a:schemeClr val="dk1"/>
            </a:solidFill>
            <a:latin typeface="+mn-lt"/>
            <a:ea typeface="+mn-ea"/>
            <a:cs typeface="+mn-cs"/>
          </a:endParaRPr>
        </a:p>
      </xdr:txBody>
    </xdr:sp>
    <xdr:clientData/>
  </xdr:twoCellAnchor>
  <xdr:oneCellAnchor>
    <xdr:from>
      <xdr:col>0</xdr:col>
      <xdr:colOff>3986493</xdr:colOff>
      <xdr:row>0</xdr:row>
      <xdr:rowOff>171450</xdr:rowOff>
    </xdr:from>
    <xdr:ext cx="1671357" cy="907131"/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28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986493" y="171450"/>
          <a:ext cx="1671357" cy="907131"/>
        </a:xfrm>
        <a:prstGeom prst="rect">
          <a:avLst/>
        </a:prstGeom>
      </xdr:spPr>
    </xdr:pic>
    <xdr:clientData/>
  </xdr:oneCellAnchor>
  <xdr:oneCellAnchor>
    <xdr:from>
      <xdr:col>1</xdr:col>
      <xdr:colOff>228600</xdr:colOff>
      <xdr:row>102</xdr:row>
      <xdr:rowOff>47625</xdr:rowOff>
    </xdr:from>
    <xdr:ext cx="1390650" cy="978377"/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28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010150" y="105298875"/>
          <a:ext cx="1390650" cy="978377"/>
        </a:xfrm>
        <a:prstGeom prst="rect">
          <a:avLst/>
        </a:prstGeom>
      </xdr:spPr>
    </xdr:pic>
    <xdr:clientData/>
  </xdr:oneCellAnchor>
  <xdr:oneCellAnchor>
    <xdr:from>
      <xdr:col>1</xdr:col>
      <xdr:colOff>371475</xdr:colOff>
      <xdr:row>97</xdr:row>
      <xdr:rowOff>38100</xdr:rowOff>
    </xdr:from>
    <xdr:ext cx="904876" cy="986044"/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28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53025" y="99907725"/>
          <a:ext cx="904876" cy="986044"/>
        </a:xfrm>
        <a:prstGeom prst="rect">
          <a:avLst/>
        </a:prstGeom>
      </xdr:spPr>
    </xdr:pic>
    <xdr:clientData/>
  </xdr:oneCellAnchor>
  <xdr:oneCellAnchor>
    <xdr:from>
      <xdr:col>1</xdr:col>
      <xdr:colOff>647701</xdr:colOff>
      <xdr:row>98</xdr:row>
      <xdr:rowOff>23634</xdr:rowOff>
    </xdr:from>
    <xdr:ext cx="583870" cy="1024115"/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28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 rot="21444549">
          <a:off x="5429251" y="100969584"/>
          <a:ext cx="583870" cy="1024115"/>
        </a:xfrm>
        <a:prstGeom prst="rect">
          <a:avLst/>
        </a:prstGeom>
      </xdr:spPr>
    </xdr:pic>
    <xdr:clientData/>
  </xdr:oneCellAnchor>
  <xdr:oneCellAnchor>
    <xdr:from>
      <xdr:col>1</xdr:col>
      <xdr:colOff>600075</xdr:colOff>
      <xdr:row>99</xdr:row>
      <xdr:rowOff>47626</xdr:rowOff>
    </xdr:from>
    <xdr:ext cx="781106" cy="990599"/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28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381625" y="102069901"/>
          <a:ext cx="781106" cy="990599"/>
        </a:xfrm>
        <a:prstGeom prst="rect">
          <a:avLst/>
        </a:prstGeom>
      </xdr:spPr>
    </xdr:pic>
    <xdr:clientData/>
  </xdr:oneCellAnchor>
  <xdr:oneCellAnchor>
    <xdr:from>
      <xdr:col>1</xdr:col>
      <xdr:colOff>600076</xdr:colOff>
      <xdr:row>100</xdr:row>
      <xdr:rowOff>9526</xdr:rowOff>
    </xdr:from>
    <xdr:ext cx="811770" cy="1047750"/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28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381626" y="103108126"/>
          <a:ext cx="811770" cy="1047750"/>
        </a:xfrm>
        <a:prstGeom prst="rect">
          <a:avLst/>
        </a:prstGeom>
      </xdr:spPr>
    </xdr:pic>
    <xdr:clientData/>
  </xdr:oneCellAnchor>
  <xdr:oneCellAnchor>
    <xdr:from>
      <xdr:col>1</xdr:col>
      <xdr:colOff>371475</xdr:colOff>
      <xdr:row>63</xdr:row>
      <xdr:rowOff>28576</xdr:rowOff>
    </xdr:from>
    <xdr:ext cx="1050146" cy="1076400"/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28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53025" y="67884676"/>
          <a:ext cx="1050146" cy="1076400"/>
        </a:xfrm>
        <a:prstGeom prst="rect">
          <a:avLst/>
        </a:prstGeom>
      </xdr:spPr>
    </xdr:pic>
    <xdr:clientData/>
  </xdr:oneCellAnchor>
  <xdr:oneCellAnchor>
    <xdr:from>
      <xdr:col>1</xdr:col>
      <xdr:colOff>76200</xdr:colOff>
      <xdr:row>101</xdr:row>
      <xdr:rowOff>219076</xdr:rowOff>
    </xdr:from>
    <xdr:ext cx="1624428" cy="685800"/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28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57750" y="104394001"/>
          <a:ext cx="1624428" cy="685800"/>
        </a:xfrm>
        <a:prstGeom prst="rect">
          <a:avLst/>
        </a:prstGeom>
      </xdr:spPr>
    </xdr:pic>
    <xdr:clientData/>
  </xdr:oneCellAnchor>
  <xdr:oneCellAnchor>
    <xdr:from>
      <xdr:col>1</xdr:col>
      <xdr:colOff>19050</xdr:colOff>
      <xdr:row>103</xdr:row>
      <xdr:rowOff>47626</xdr:rowOff>
    </xdr:from>
    <xdr:ext cx="1670141" cy="990599"/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28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00600" y="106375201"/>
          <a:ext cx="1670141" cy="990599"/>
        </a:xfrm>
        <a:prstGeom prst="rect">
          <a:avLst/>
        </a:prstGeom>
      </xdr:spPr>
    </xdr:pic>
    <xdr:clientData/>
  </xdr:oneCellAnchor>
  <xdr:oneCellAnchor>
    <xdr:from>
      <xdr:col>1</xdr:col>
      <xdr:colOff>228600</xdr:colOff>
      <xdr:row>107</xdr:row>
      <xdr:rowOff>85725</xdr:rowOff>
    </xdr:from>
    <xdr:ext cx="1449402" cy="895350"/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28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010150" y="110718600"/>
          <a:ext cx="1449402" cy="895350"/>
        </a:xfrm>
        <a:prstGeom prst="rect">
          <a:avLst/>
        </a:prstGeom>
      </xdr:spPr>
    </xdr:pic>
    <xdr:clientData/>
  </xdr:oneCellAnchor>
  <xdr:oneCellAnchor>
    <xdr:from>
      <xdr:col>1</xdr:col>
      <xdr:colOff>76200</xdr:colOff>
      <xdr:row>104</xdr:row>
      <xdr:rowOff>47625</xdr:rowOff>
    </xdr:from>
    <xdr:ext cx="1670141" cy="990599"/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28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57750" y="107451525"/>
          <a:ext cx="1670141" cy="990599"/>
        </a:xfrm>
        <a:prstGeom prst="rect">
          <a:avLst/>
        </a:prstGeom>
      </xdr:spPr>
    </xdr:pic>
    <xdr:clientData/>
  </xdr:oneCellAnchor>
  <xdr:oneCellAnchor>
    <xdr:from>
      <xdr:col>1</xdr:col>
      <xdr:colOff>180975</xdr:colOff>
      <xdr:row>105</xdr:row>
      <xdr:rowOff>104776</xdr:rowOff>
    </xdr:from>
    <xdr:ext cx="1496266" cy="933450"/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28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962525" y="108585001"/>
          <a:ext cx="1496266" cy="933450"/>
        </a:xfrm>
        <a:prstGeom prst="rect">
          <a:avLst/>
        </a:prstGeom>
      </xdr:spPr>
    </xdr:pic>
    <xdr:clientData/>
  </xdr:oneCellAnchor>
  <xdr:oneCellAnchor>
    <xdr:from>
      <xdr:col>1</xdr:col>
      <xdr:colOff>209550</xdr:colOff>
      <xdr:row>106</xdr:row>
      <xdr:rowOff>57150</xdr:rowOff>
    </xdr:from>
    <xdr:ext cx="1511534" cy="942975"/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28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991100" y="109613700"/>
          <a:ext cx="1511534" cy="942975"/>
        </a:xfrm>
        <a:prstGeom prst="rect">
          <a:avLst/>
        </a:prstGeom>
      </xdr:spPr>
    </xdr:pic>
    <xdr:clientData/>
  </xdr:oneCellAnchor>
  <xdr:oneCellAnchor>
    <xdr:from>
      <xdr:col>1</xdr:col>
      <xdr:colOff>52584</xdr:colOff>
      <xdr:row>81</xdr:row>
      <xdr:rowOff>214120</xdr:rowOff>
    </xdr:from>
    <xdr:ext cx="1684989" cy="652659"/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28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 rot="5400000">
          <a:off x="5350299" y="85575355"/>
          <a:ext cx="652659" cy="1684989"/>
        </a:xfrm>
        <a:prstGeom prst="rect">
          <a:avLst/>
        </a:prstGeom>
      </xdr:spPr>
    </xdr:pic>
    <xdr:clientData/>
  </xdr:oneCellAnchor>
  <xdr:oneCellAnchor>
    <xdr:from>
      <xdr:col>1</xdr:col>
      <xdr:colOff>281065</xdr:colOff>
      <xdr:row>77</xdr:row>
      <xdr:rowOff>80885</xdr:rowOff>
    </xdr:from>
    <xdr:ext cx="1299684" cy="928763"/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28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 rot="16199999">
          <a:off x="5248075" y="83620175"/>
          <a:ext cx="928763" cy="1299684"/>
        </a:xfrm>
        <a:prstGeom prst="rect">
          <a:avLst/>
        </a:prstGeom>
      </xdr:spPr>
    </xdr:pic>
    <xdr:clientData/>
  </xdr:oneCellAnchor>
  <xdr:oneCellAnchor>
    <xdr:from>
      <xdr:col>1</xdr:col>
      <xdr:colOff>347733</xdr:colOff>
      <xdr:row>78</xdr:row>
      <xdr:rowOff>80894</xdr:rowOff>
    </xdr:from>
    <xdr:ext cx="1319146" cy="975928"/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28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 rot="16199999">
          <a:off x="5300892" y="84710360"/>
          <a:ext cx="975928" cy="1319146"/>
        </a:xfrm>
        <a:prstGeom prst="rect">
          <a:avLst/>
        </a:prstGeom>
      </xdr:spPr>
    </xdr:pic>
    <xdr:clientData/>
  </xdr:oneCellAnchor>
  <xdr:oneCellAnchor>
    <xdr:from>
      <xdr:col>1</xdr:col>
      <xdr:colOff>180975</xdr:colOff>
      <xdr:row>91</xdr:row>
      <xdr:rowOff>38100</xdr:rowOff>
    </xdr:from>
    <xdr:ext cx="1498275" cy="952500"/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28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962525" y="95602425"/>
          <a:ext cx="1498275" cy="952500"/>
        </a:xfrm>
        <a:prstGeom prst="rect">
          <a:avLst/>
        </a:prstGeom>
      </xdr:spPr>
    </xdr:pic>
    <xdr:clientData/>
  </xdr:oneCellAnchor>
  <xdr:oneCellAnchor>
    <xdr:from>
      <xdr:col>1</xdr:col>
      <xdr:colOff>19050</xdr:colOff>
      <xdr:row>92</xdr:row>
      <xdr:rowOff>123824</xdr:rowOff>
    </xdr:from>
    <xdr:ext cx="1729007" cy="838200"/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28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00600" y="96764474"/>
          <a:ext cx="1729007" cy="838200"/>
        </a:xfrm>
        <a:prstGeom prst="rect">
          <a:avLst/>
        </a:prstGeom>
      </xdr:spPr>
    </xdr:pic>
    <xdr:clientData/>
  </xdr:oneCellAnchor>
  <xdr:oneCellAnchor>
    <xdr:from>
      <xdr:col>1</xdr:col>
      <xdr:colOff>95251</xdr:colOff>
      <xdr:row>93</xdr:row>
      <xdr:rowOff>47626</xdr:rowOff>
    </xdr:from>
    <xdr:ext cx="1638300" cy="870918"/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28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76801" y="97764601"/>
          <a:ext cx="1638300" cy="870918"/>
        </a:xfrm>
        <a:prstGeom prst="rect">
          <a:avLst/>
        </a:prstGeom>
      </xdr:spPr>
    </xdr:pic>
    <xdr:clientData/>
  </xdr:oneCellAnchor>
  <xdr:oneCellAnchor>
    <xdr:from>
      <xdr:col>1</xdr:col>
      <xdr:colOff>95250</xdr:colOff>
      <xdr:row>94</xdr:row>
      <xdr:rowOff>76200</xdr:rowOff>
    </xdr:from>
    <xdr:ext cx="1664213" cy="923925"/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28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76800" y="98869500"/>
          <a:ext cx="1664213" cy="923925"/>
        </a:xfrm>
        <a:prstGeom prst="rect">
          <a:avLst/>
        </a:prstGeom>
      </xdr:spPr>
    </xdr:pic>
    <xdr:clientData/>
  </xdr:oneCellAnchor>
  <xdr:oneCellAnchor>
    <xdr:from>
      <xdr:col>1</xdr:col>
      <xdr:colOff>390525</xdr:colOff>
      <xdr:row>74</xdr:row>
      <xdr:rowOff>28575</xdr:rowOff>
    </xdr:from>
    <xdr:ext cx="1080356" cy="1076400"/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28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72075" y="80457675"/>
          <a:ext cx="1080356" cy="1076400"/>
        </a:xfrm>
        <a:prstGeom prst="rect">
          <a:avLst/>
        </a:prstGeom>
      </xdr:spPr>
    </xdr:pic>
    <xdr:clientData/>
  </xdr:oneCellAnchor>
  <xdr:oneCellAnchor>
    <xdr:from>
      <xdr:col>1</xdr:col>
      <xdr:colOff>419100</xdr:colOff>
      <xdr:row>73</xdr:row>
      <xdr:rowOff>19050</xdr:rowOff>
    </xdr:from>
    <xdr:ext cx="1074181" cy="1076400"/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28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00650" y="79305150"/>
          <a:ext cx="1074181" cy="1076400"/>
        </a:xfrm>
        <a:prstGeom prst="rect">
          <a:avLst/>
        </a:prstGeom>
      </xdr:spPr>
    </xdr:pic>
    <xdr:clientData/>
  </xdr:oneCellAnchor>
  <xdr:oneCellAnchor>
    <xdr:from>
      <xdr:col>1</xdr:col>
      <xdr:colOff>200026</xdr:colOff>
      <xdr:row>61</xdr:row>
      <xdr:rowOff>9525</xdr:rowOff>
    </xdr:from>
    <xdr:ext cx="1453694" cy="1076400"/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28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981576" y="65579625"/>
          <a:ext cx="1453694" cy="1076400"/>
        </a:xfrm>
        <a:prstGeom prst="rect">
          <a:avLst/>
        </a:prstGeom>
      </xdr:spPr>
    </xdr:pic>
    <xdr:clientData/>
  </xdr:oneCellAnchor>
  <xdr:oneCellAnchor>
    <xdr:from>
      <xdr:col>1</xdr:col>
      <xdr:colOff>52450</xdr:colOff>
      <xdr:row>83</xdr:row>
      <xdr:rowOff>99950</xdr:rowOff>
    </xdr:from>
    <xdr:ext cx="1661849" cy="728725"/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28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 rot="5400000">
          <a:off x="5300562" y="87663438"/>
          <a:ext cx="728725" cy="1661849"/>
        </a:xfrm>
        <a:prstGeom prst="rect">
          <a:avLst/>
        </a:prstGeom>
      </xdr:spPr>
    </xdr:pic>
    <xdr:clientData/>
  </xdr:oneCellAnchor>
  <xdr:oneCellAnchor>
    <xdr:from>
      <xdr:col>1</xdr:col>
      <xdr:colOff>400051</xdr:colOff>
      <xdr:row>67</xdr:row>
      <xdr:rowOff>57150</xdr:rowOff>
    </xdr:from>
    <xdr:ext cx="1044992" cy="1076400"/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28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81601" y="72485250"/>
          <a:ext cx="1044992" cy="1076400"/>
        </a:xfrm>
        <a:prstGeom prst="rect">
          <a:avLst/>
        </a:prstGeom>
      </xdr:spPr>
    </xdr:pic>
    <xdr:clientData/>
  </xdr:oneCellAnchor>
  <xdr:oneCellAnchor>
    <xdr:from>
      <xdr:col>1</xdr:col>
      <xdr:colOff>390525</xdr:colOff>
      <xdr:row>68</xdr:row>
      <xdr:rowOff>38100</xdr:rowOff>
    </xdr:from>
    <xdr:ext cx="1102234" cy="1076400"/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28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72075" y="73609200"/>
          <a:ext cx="1102234" cy="1076400"/>
        </a:xfrm>
        <a:prstGeom prst="rect">
          <a:avLst/>
        </a:prstGeom>
      </xdr:spPr>
    </xdr:pic>
    <xdr:clientData/>
  </xdr:oneCellAnchor>
  <xdr:oneCellAnchor>
    <xdr:from>
      <xdr:col>1</xdr:col>
      <xdr:colOff>371476</xdr:colOff>
      <xdr:row>69</xdr:row>
      <xdr:rowOff>38100</xdr:rowOff>
    </xdr:from>
    <xdr:ext cx="1089473" cy="1076400"/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28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53026" y="74752200"/>
          <a:ext cx="1089473" cy="1076400"/>
        </a:xfrm>
        <a:prstGeom prst="rect">
          <a:avLst/>
        </a:prstGeom>
      </xdr:spPr>
    </xdr:pic>
    <xdr:clientData/>
  </xdr:oneCellAnchor>
  <xdr:oneCellAnchor>
    <xdr:from>
      <xdr:col>1</xdr:col>
      <xdr:colOff>371475</xdr:colOff>
      <xdr:row>64</xdr:row>
      <xdr:rowOff>38100</xdr:rowOff>
    </xdr:from>
    <xdr:ext cx="1089473" cy="1076400"/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28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53025" y="69037200"/>
          <a:ext cx="1089473" cy="1076400"/>
        </a:xfrm>
        <a:prstGeom prst="rect">
          <a:avLst/>
        </a:prstGeom>
      </xdr:spPr>
    </xdr:pic>
    <xdr:clientData/>
  </xdr:oneCellAnchor>
  <xdr:oneCellAnchor>
    <xdr:from>
      <xdr:col>1</xdr:col>
      <xdr:colOff>161924</xdr:colOff>
      <xdr:row>62</xdr:row>
      <xdr:rowOff>19050</xdr:rowOff>
    </xdr:from>
    <xdr:ext cx="1552380" cy="1095238"/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28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4943474" y="66732150"/>
          <a:ext cx="1552380" cy="1095238"/>
        </a:xfrm>
        <a:prstGeom prst="rect">
          <a:avLst/>
        </a:prstGeom>
      </xdr:spPr>
    </xdr:pic>
    <xdr:clientData/>
  </xdr:oneCellAnchor>
  <xdr:oneCellAnchor>
    <xdr:from>
      <xdr:col>1</xdr:col>
      <xdr:colOff>123824</xdr:colOff>
      <xdr:row>60</xdr:row>
      <xdr:rowOff>28575</xdr:rowOff>
    </xdr:from>
    <xdr:ext cx="1590475" cy="1104762"/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28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4905374" y="64455675"/>
          <a:ext cx="1590475" cy="1104762"/>
        </a:xfrm>
        <a:prstGeom prst="rect">
          <a:avLst/>
        </a:prstGeom>
      </xdr:spPr>
    </xdr:pic>
    <xdr:clientData/>
  </xdr:oneCellAnchor>
  <xdr:oneCellAnchor>
    <xdr:from>
      <xdr:col>1</xdr:col>
      <xdr:colOff>409575</xdr:colOff>
      <xdr:row>88</xdr:row>
      <xdr:rowOff>19050</xdr:rowOff>
    </xdr:from>
    <xdr:ext cx="1047750" cy="1027855"/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28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91125" y="92354400"/>
          <a:ext cx="1047750" cy="1027855"/>
        </a:xfrm>
        <a:prstGeom prst="rect">
          <a:avLst/>
        </a:prstGeom>
      </xdr:spPr>
    </xdr:pic>
    <xdr:clientData/>
  </xdr:oneCellAnchor>
  <xdr:oneCellAnchor>
    <xdr:from>
      <xdr:col>1</xdr:col>
      <xdr:colOff>28576</xdr:colOff>
      <xdr:row>85</xdr:row>
      <xdr:rowOff>285751</xdr:rowOff>
    </xdr:from>
    <xdr:ext cx="1764196" cy="381000"/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28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10126" y="89392126"/>
          <a:ext cx="1764196" cy="381000"/>
        </a:xfrm>
        <a:prstGeom prst="rect">
          <a:avLst/>
        </a:prstGeom>
      </xdr:spPr>
    </xdr:pic>
    <xdr:clientData/>
  </xdr:oneCellAnchor>
  <xdr:oneCellAnchor>
    <xdr:from>
      <xdr:col>1</xdr:col>
      <xdr:colOff>28575</xdr:colOff>
      <xdr:row>31</xdr:row>
      <xdr:rowOff>161925</xdr:rowOff>
    </xdr:from>
    <xdr:ext cx="1752741" cy="628649"/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28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10125" y="32575500"/>
          <a:ext cx="1752741" cy="628649"/>
        </a:xfrm>
        <a:prstGeom prst="rect">
          <a:avLst/>
        </a:prstGeom>
      </xdr:spPr>
    </xdr:pic>
    <xdr:clientData/>
  </xdr:oneCellAnchor>
  <xdr:oneCellAnchor>
    <xdr:from>
      <xdr:col>1</xdr:col>
      <xdr:colOff>9525</xdr:colOff>
      <xdr:row>32</xdr:row>
      <xdr:rowOff>190500</xdr:rowOff>
    </xdr:from>
    <xdr:ext cx="1783391" cy="619125"/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28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791075" y="33680400"/>
          <a:ext cx="1783391" cy="619125"/>
        </a:xfrm>
        <a:prstGeom prst="rect">
          <a:avLst/>
        </a:prstGeom>
      </xdr:spPr>
    </xdr:pic>
    <xdr:clientData/>
  </xdr:oneCellAnchor>
  <xdr:oneCellAnchor>
    <xdr:from>
      <xdr:col>1</xdr:col>
      <xdr:colOff>9525</xdr:colOff>
      <xdr:row>23</xdr:row>
      <xdr:rowOff>257175</xdr:rowOff>
    </xdr:from>
    <xdr:ext cx="1771650" cy="676493"/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28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791075" y="24060150"/>
          <a:ext cx="1771650" cy="676493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37</xdr:row>
      <xdr:rowOff>161924</xdr:rowOff>
    </xdr:from>
    <xdr:ext cx="1740217" cy="685800"/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28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19650" y="39033449"/>
          <a:ext cx="1740217" cy="685800"/>
        </a:xfrm>
        <a:prstGeom prst="rect">
          <a:avLst/>
        </a:prstGeom>
      </xdr:spPr>
    </xdr:pic>
    <xdr:clientData/>
  </xdr:oneCellAnchor>
  <xdr:oneCellAnchor>
    <xdr:from>
      <xdr:col>1</xdr:col>
      <xdr:colOff>381000</xdr:colOff>
      <xdr:row>65</xdr:row>
      <xdr:rowOff>19051</xdr:rowOff>
    </xdr:from>
    <xdr:ext cx="1085850" cy="1057645"/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28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62550" y="70161151"/>
          <a:ext cx="1085850" cy="1057645"/>
        </a:xfrm>
        <a:prstGeom prst="rect">
          <a:avLst/>
        </a:prstGeom>
      </xdr:spPr>
    </xdr:pic>
    <xdr:clientData/>
  </xdr:oneCellAnchor>
  <xdr:twoCellAnchor editAs="oneCell">
    <xdr:from>
      <xdr:col>1</xdr:col>
      <xdr:colOff>47623</xdr:colOff>
      <xdr:row>108</xdr:row>
      <xdr:rowOff>47626</xdr:rowOff>
    </xdr:from>
    <xdr:to>
      <xdr:col>1</xdr:col>
      <xdr:colOff>1714500</xdr:colOff>
      <xdr:row>108</xdr:row>
      <xdr:rowOff>956384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28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29173" y="111756826"/>
          <a:ext cx="1666877" cy="908758"/>
        </a:xfrm>
        <a:prstGeom prst="rect">
          <a:avLst/>
        </a:prstGeom>
      </xdr:spPr>
    </xdr:pic>
    <xdr:clientData/>
  </xdr:twoCellAnchor>
  <xdr:twoCellAnchor editAs="oneCell">
    <xdr:from>
      <xdr:col>1</xdr:col>
      <xdr:colOff>33546</xdr:colOff>
      <xdr:row>109</xdr:row>
      <xdr:rowOff>95251</xdr:rowOff>
    </xdr:from>
    <xdr:to>
      <xdr:col>1</xdr:col>
      <xdr:colOff>1742425</xdr:colOff>
      <xdr:row>109</xdr:row>
      <xdr:rowOff>1209675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00000000-0008-0000-28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815096" y="112861726"/>
          <a:ext cx="1708879" cy="1114424"/>
        </a:xfrm>
        <a:prstGeom prst="rect">
          <a:avLst/>
        </a:prstGeom>
      </xdr:spPr>
    </xdr:pic>
    <xdr:clientData/>
  </xdr:twoCellAnchor>
  <xdr:twoCellAnchor editAs="oneCell">
    <xdr:from>
      <xdr:col>0</xdr:col>
      <xdr:colOff>319368</xdr:colOff>
      <xdr:row>0</xdr:row>
      <xdr:rowOff>476250</xdr:rowOff>
    </xdr:from>
    <xdr:to>
      <xdr:col>0</xdr:col>
      <xdr:colOff>1838325</xdr:colOff>
      <xdr:row>0</xdr:row>
      <xdr:rowOff>844158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28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19368" y="476250"/>
          <a:ext cx="1518957" cy="367908"/>
        </a:xfrm>
        <a:prstGeom prst="rect">
          <a:avLst/>
        </a:prstGeom>
      </xdr:spPr>
    </xdr:pic>
    <xdr:clientData/>
  </xdr:twoCellAnchor>
  <xdr:twoCellAnchor editAs="oneCell">
    <xdr:from>
      <xdr:col>4</xdr:col>
      <xdr:colOff>47626</xdr:colOff>
      <xdr:row>0</xdr:row>
      <xdr:rowOff>0</xdr:rowOff>
    </xdr:from>
    <xdr:to>
      <xdr:col>4</xdr:col>
      <xdr:colOff>1482758</xdr:colOff>
      <xdr:row>0</xdr:row>
      <xdr:rowOff>1047750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28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182226" y="0"/>
          <a:ext cx="1435132" cy="1047750"/>
        </a:xfrm>
        <a:prstGeom prst="rect">
          <a:avLst/>
        </a:prstGeom>
      </xdr:spPr>
    </xdr:pic>
    <xdr:clientData/>
  </xdr:twoCellAnchor>
  <xdr:twoCellAnchor editAs="oneCell">
    <xdr:from>
      <xdr:col>2</xdr:col>
      <xdr:colOff>742950</xdr:colOff>
      <xdr:row>0</xdr:row>
      <xdr:rowOff>21986</xdr:rowOff>
    </xdr:from>
    <xdr:to>
      <xdr:col>3</xdr:col>
      <xdr:colOff>514350</xdr:colOff>
      <xdr:row>0</xdr:row>
      <xdr:rowOff>1057276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28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343775" y="21986"/>
          <a:ext cx="1514475" cy="1035290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87</xdr:row>
      <xdr:rowOff>47625</xdr:rowOff>
    </xdr:from>
    <xdr:to>
      <xdr:col>1</xdr:col>
      <xdr:colOff>1609725</xdr:colOff>
      <xdr:row>87</xdr:row>
      <xdr:rowOff>1005639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28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24425" y="91306650"/>
          <a:ext cx="1466850" cy="958014"/>
        </a:xfrm>
        <a:prstGeom prst="rect">
          <a:avLst/>
        </a:prstGeom>
      </xdr:spPr>
    </xdr:pic>
    <xdr:clientData/>
  </xdr:twoCellAnchor>
  <xdr:twoCellAnchor editAs="oneCell">
    <xdr:from>
      <xdr:col>3</xdr:col>
      <xdr:colOff>524435</xdr:colOff>
      <xdr:row>0</xdr:row>
      <xdr:rowOff>0</xdr:rowOff>
    </xdr:from>
    <xdr:to>
      <xdr:col>3</xdr:col>
      <xdr:colOff>1704975</xdr:colOff>
      <xdr:row>0</xdr:row>
      <xdr:rowOff>1068043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28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8868335" y="0"/>
          <a:ext cx="1180540" cy="1068043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276224</xdr:colOff>
      <xdr:row>79</xdr:row>
      <xdr:rowOff>28265</xdr:rowOff>
    </xdr:from>
    <xdr:to>
      <xdr:col>1</xdr:col>
      <xdr:colOff>1660458</xdr:colOff>
      <xdr:row>79</xdr:row>
      <xdr:rowOff>1047755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28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5400000">
          <a:off x="5240146" y="85770918"/>
          <a:ext cx="1019490" cy="1384234"/>
        </a:xfrm>
        <a:prstGeom prst="rect">
          <a:avLst/>
        </a:prstGeom>
      </xdr:spPr>
    </xdr:pic>
    <xdr:clientData/>
  </xdr:twoCellAnchor>
  <xdr:twoCellAnchor editAs="oneCell">
    <xdr:from>
      <xdr:col>1</xdr:col>
      <xdr:colOff>266699</xdr:colOff>
      <xdr:row>80</xdr:row>
      <xdr:rowOff>55933</xdr:rowOff>
    </xdr:from>
    <xdr:to>
      <xdr:col>1</xdr:col>
      <xdr:colOff>1609724</xdr:colOff>
      <xdr:row>80</xdr:row>
      <xdr:rowOff>986544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28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5400000">
          <a:off x="5254456" y="86851076"/>
          <a:ext cx="930611" cy="1343025"/>
        </a:xfrm>
        <a:prstGeom prst="rect">
          <a:avLst/>
        </a:prstGeom>
      </xdr:spPr>
    </xdr:pic>
    <xdr:clientData/>
  </xdr:twoCellAnchor>
  <xdr:twoCellAnchor editAs="oneCell">
    <xdr:from>
      <xdr:col>1</xdr:col>
      <xdr:colOff>57151</xdr:colOff>
      <xdr:row>95</xdr:row>
      <xdr:rowOff>47625</xdr:rowOff>
    </xdr:from>
    <xdr:to>
      <xdr:col>1</xdr:col>
      <xdr:colOff>1752600</xdr:colOff>
      <xdr:row>95</xdr:row>
      <xdr:rowOff>861018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28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4838701" y="102117525"/>
          <a:ext cx="1695449" cy="813393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96</xdr:row>
      <xdr:rowOff>38100</xdr:rowOff>
    </xdr:from>
    <xdr:to>
      <xdr:col>1</xdr:col>
      <xdr:colOff>1777632</xdr:colOff>
      <xdr:row>96</xdr:row>
      <xdr:rowOff>923925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28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4857750" y="103184325"/>
          <a:ext cx="1701432" cy="88582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84</xdr:row>
      <xdr:rowOff>361950</xdr:rowOff>
    </xdr:from>
    <xdr:to>
      <xdr:col>2</xdr:col>
      <xdr:colOff>0</xdr:colOff>
      <xdr:row>84</xdr:row>
      <xdr:rowOff>644778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28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4800600" y="91668600"/>
          <a:ext cx="1800225" cy="282828"/>
        </a:xfrm>
        <a:prstGeom prst="rect">
          <a:avLst/>
        </a:prstGeom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3086097</xdr:colOff>
      <xdr:row>0</xdr:row>
      <xdr:rowOff>1177972</xdr:rowOff>
    </xdr:from>
    <xdr:to>
      <xdr:col>2</xdr:col>
      <xdr:colOff>685801</xdr:colOff>
      <xdr:row>0</xdr:row>
      <xdr:rowOff>1601995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2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400547" y="1177972"/>
          <a:ext cx="990604" cy="42402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52333</xdr:colOff>
      <xdr:row>51</xdr:row>
      <xdr:rowOff>41631</xdr:rowOff>
    </xdr:from>
    <xdr:to>
      <xdr:col>0</xdr:col>
      <xdr:colOff>757184</xdr:colOff>
      <xdr:row>51</xdr:row>
      <xdr:rowOff>534040</xdr:rowOff>
    </xdr:to>
    <xdr:pic>
      <xdr:nvPicPr>
        <xdr:cNvPr id="3" name="Рисунок 40" descr="Петля-скрытая-ECLIPSE-3-белая_1.jpg">
          <a:extLst>
            <a:ext uri="{FF2B5EF4-FFF2-40B4-BE49-F238E27FC236}">
              <a16:creationId xmlns:a16="http://schemas.microsoft.com/office/drawing/2014/main" id="{00000000-0008-0000-2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333" y="29807256"/>
          <a:ext cx="704851" cy="49240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52333</xdr:colOff>
      <xdr:row>52</xdr:row>
      <xdr:rowOff>30929</xdr:rowOff>
    </xdr:from>
    <xdr:to>
      <xdr:col>0</xdr:col>
      <xdr:colOff>757184</xdr:colOff>
      <xdr:row>52</xdr:row>
      <xdr:rowOff>523340</xdr:rowOff>
    </xdr:to>
    <xdr:pic>
      <xdr:nvPicPr>
        <xdr:cNvPr id="4" name="Рисунок 41" descr="Петля-скрытая-ECLIPSE-3-черная_1.jpg">
          <a:extLst>
            <a:ext uri="{FF2B5EF4-FFF2-40B4-BE49-F238E27FC236}">
              <a16:creationId xmlns:a16="http://schemas.microsoft.com/office/drawing/2014/main" id="{00000000-0008-0000-2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333" y="30387104"/>
          <a:ext cx="704851" cy="49241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63036</xdr:colOff>
      <xdr:row>53</xdr:row>
      <xdr:rowOff>41632</xdr:rowOff>
    </xdr:from>
    <xdr:to>
      <xdr:col>0</xdr:col>
      <xdr:colOff>777411</xdr:colOff>
      <xdr:row>53</xdr:row>
      <xdr:rowOff>534042</xdr:rowOff>
    </xdr:to>
    <xdr:pic>
      <xdr:nvPicPr>
        <xdr:cNvPr id="5" name="Рисунок 42" descr="Петля-скрытая-ECLIPSE-3-матовый хром_1.jpg">
          <a:extLst>
            <a:ext uri="{FF2B5EF4-FFF2-40B4-BE49-F238E27FC236}">
              <a16:creationId xmlns:a16="http://schemas.microsoft.com/office/drawing/2014/main" id="{00000000-0008-0000-2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3036" y="30997882"/>
          <a:ext cx="714375" cy="4924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63037</xdr:colOff>
      <xdr:row>54</xdr:row>
      <xdr:rowOff>52333</xdr:rowOff>
    </xdr:from>
    <xdr:to>
      <xdr:col>0</xdr:col>
      <xdr:colOff>796462</xdr:colOff>
      <xdr:row>54</xdr:row>
      <xdr:rowOff>534042</xdr:rowOff>
    </xdr:to>
    <xdr:pic>
      <xdr:nvPicPr>
        <xdr:cNvPr id="6" name="Рисунок 48" descr="Эклипс 3.0 хром_1.jpg">
          <a:extLst>
            <a:ext uri="{FF2B5EF4-FFF2-40B4-BE49-F238E27FC236}">
              <a16:creationId xmlns:a16="http://schemas.microsoft.com/office/drawing/2014/main" id="{00000000-0008-0000-2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3037" y="31608658"/>
          <a:ext cx="733425" cy="48170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67959</xdr:colOff>
      <xdr:row>34</xdr:row>
      <xdr:rowOff>72561</xdr:rowOff>
    </xdr:from>
    <xdr:to>
      <xdr:col>0</xdr:col>
      <xdr:colOff>734709</xdr:colOff>
      <xdr:row>34</xdr:row>
      <xdr:rowOff>564971</xdr:rowOff>
    </xdr:to>
    <xdr:pic>
      <xdr:nvPicPr>
        <xdr:cNvPr id="7" name="Рисунок 52" descr="накладка эклипс 2.0 мат хром_1.jpg">
          <a:extLst>
            <a:ext uri="{FF2B5EF4-FFF2-40B4-BE49-F238E27FC236}">
              <a16:creationId xmlns:a16="http://schemas.microsoft.com/office/drawing/2014/main" id="{00000000-0008-0000-2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7959" y="19970286"/>
          <a:ext cx="666750" cy="4924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52333</xdr:colOff>
      <xdr:row>16</xdr:row>
      <xdr:rowOff>65157</xdr:rowOff>
    </xdr:from>
    <xdr:to>
      <xdr:col>0</xdr:col>
      <xdr:colOff>717051</xdr:colOff>
      <xdr:row>16</xdr:row>
      <xdr:rowOff>523338</xdr:rowOff>
    </xdr:to>
    <xdr:pic>
      <xdr:nvPicPr>
        <xdr:cNvPr id="10" name="Рисунок 16" descr="Планка-ответная-пластиковая-Minimal-(черный)_1.jpg">
          <a:extLst>
            <a:ext uri="{FF2B5EF4-FFF2-40B4-BE49-F238E27FC236}">
              <a16:creationId xmlns:a16="http://schemas.microsoft.com/office/drawing/2014/main" id="{00000000-0008-0000-2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333" y="9209157"/>
          <a:ext cx="664718" cy="45818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52333</xdr:colOff>
      <xdr:row>17</xdr:row>
      <xdr:rowOff>41632</xdr:rowOff>
    </xdr:from>
    <xdr:to>
      <xdr:col>0</xdr:col>
      <xdr:colOff>766709</xdr:colOff>
      <xdr:row>18</xdr:row>
      <xdr:rowOff>641</xdr:rowOff>
    </xdr:to>
    <xdr:pic>
      <xdr:nvPicPr>
        <xdr:cNvPr id="11" name="Рисунок 17" descr="Планка-ответная-пластиковая-Minimal-(матовый-хром)_1.jpg">
          <a:extLst>
            <a:ext uri="{FF2B5EF4-FFF2-40B4-BE49-F238E27FC236}">
              <a16:creationId xmlns:a16="http://schemas.microsoft.com/office/drawing/2014/main" id="{00000000-0008-0000-29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333" y="9757132"/>
          <a:ext cx="714376" cy="49240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63036</xdr:colOff>
      <xdr:row>19</xdr:row>
      <xdr:rowOff>68484</xdr:rowOff>
    </xdr:from>
    <xdr:to>
      <xdr:col>0</xdr:col>
      <xdr:colOff>738455</xdr:colOff>
      <xdr:row>19</xdr:row>
      <xdr:rowOff>534043</xdr:rowOff>
    </xdr:to>
    <xdr:pic>
      <xdr:nvPicPr>
        <xdr:cNvPr id="12" name="Рисунок 19" descr="Планка-ответная-пластиковая-Minimal-(хром)_1.jpg">
          <a:extLst>
            <a:ext uri="{FF2B5EF4-FFF2-40B4-BE49-F238E27FC236}">
              <a16:creationId xmlns:a16="http://schemas.microsoft.com/office/drawing/2014/main" id="{00000000-0008-0000-29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3036" y="10850784"/>
          <a:ext cx="675419" cy="46555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65557</xdr:colOff>
      <xdr:row>20</xdr:row>
      <xdr:rowOff>32106</xdr:rowOff>
    </xdr:from>
    <xdr:to>
      <xdr:col>0</xdr:col>
      <xdr:colOff>723900</xdr:colOff>
      <xdr:row>20</xdr:row>
      <xdr:rowOff>511459</xdr:rowOff>
    </xdr:to>
    <xdr:pic>
      <xdr:nvPicPr>
        <xdr:cNvPr id="13" name="Рисунок 20" descr="Плака-ответная-пластиковая-minimal-бронза_1.jpg">
          <a:extLst>
            <a:ext uri="{FF2B5EF4-FFF2-40B4-BE49-F238E27FC236}">
              <a16:creationId xmlns:a16="http://schemas.microsoft.com/office/drawing/2014/main" id="{00000000-0008-0000-29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5557" y="11414481"/>
          <a:ext cx="658343" cy="47935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30929</xdr:colOff>
      <xdr:row>21</xdr:row>
      <xdr:rowOff>73738</xdr:rowOff>
    </xdr:from>
    <xdr:to>
      <xdr:col>0</xdr:col>
      <xdr:colOff>773879</xdr:colOff>
      <xdr:row>21</xdr:row>
      <xdr:rowOff>566148</xdr:rowOff>
    </xdr:to>
    <xdr:pic>
      <xdr:nvPicPr>
        <xdr:cNvPr id="14" name="Рисунок 23" descr="S_G_015_1.jpg">
          <a:extLst>
            <a:ext uri="{FF2B5EF4-FFF2-40B4-BE49-F238E27FC236}">
              <a16:creationId xmlns:a16="http://schemas.microsoft.com/office/drawing/2014/main" id="{00000000-0008-0000-29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0929" y="12027613"/>
          <a:ext cx="742950" cy="4924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30929</xdr:colOff>
      <xdr:row>22</xdr:row>
      <xdr:rowOff>41632</xdr:rowOff>
    </xdr:from>
    <xdr:to>
      <xdr:col>0</xdr:col>
      <xdr:colOff>745304</xdr:colOff>
      <xdr:row>22</xdr:row>
      <xdr:rowOff>534043</xdr:rowOff>
    </xdr:to>
    <xdr:pic>
      <xdr:nvPicPr>
        <xdr:cNvPr id="15" name="Рисунок 24" descr="Замок-магнитный-межкомнатный-WC-(черный)_1.jpg">
          <a:extLst>
            <a:ext uri="{FF2B5EF4-FFF2-40B4-BE49-F238E27FC236}">
              <a16:creationId xmlns:a16="http://schemas.microsoft.com/office/drawing/2014/main" id="{00000000-0008-0000-29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0929" y="12614632"/>
          <a:ext cx="714375" cy="49241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52333</xdr:colOff>
      <xdr:row>23</xdr:row>
      <xdr:rowOff>30929</xdr:rowOff>
    </xdr:from>
    <xdr:to>
      <xdr:col>0</xdr:col>
      <xdr:colOff>776234</xdr:colOff>
      <xdr:row>23</xdr:row>
      <xdr:rowOff>523338</xdr:rowOff>
    </xdr:to>
    <xdr:pic>
      <xdr:nvPicPr>
        <xdr:cNvPr id="16" name="Рисунок 25" descr="Замок-магнитный-межкомнатный-WC-(матовый-хром)_1.jpg">
          <a:extLst>
            <a:ext uri="{FF2B5EF4-FFF2-40B4-BE49-F238E27FC236}">
              <a16:creationId xmlns:a16="http://schemas.microsoft.com/office/drawing/2014/main" id="{00000000-0008-0000-29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333" y="13242104"/>
          <a:ext cx="723901" cy="49240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41632</xdr:colOff>
      <xdr:row>25</xdr:row>
      <xdr:rowOff>52333</xdr:rowOff>
    </xdr:from>
    <xdr:to>
      <xdr:col>0</xdr:col>
      <xdr:colOff>756007</xdr:colOff>
      <xdr:row>25</xdr:row>
      <xdr:rowOff>544745</xdr:rowOff>
    </xdr:to>
    <xdr:pic>
      <xdr:nvPicPr>
        <xdr:cNvPr id="17" name="Рисунок 27" descr="Замок-магнитный-межкомнатный-WC-(хром)_1.jpg">
          <a:extLst>
            <a:ext uri="{FF2B5EF4-FFF2-40B4-BE49-F238E27FC236}">
              <a16:creationId xmlns:a16="http://schemas.microsoft.com/office/drawing/2014/main" id="{00000000-0008-0000-29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1632" y="14349358"/>
          <a:ext cx="714375" cy="49241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41632</xdr:colOff>
      <xdr:row>26</xdr:row>
      <xdr:rowOff>30929</xdr:rowOff>
    </xdr:from>
    <xdr:to>
      <xdr:col>0</xdr:col>
      <xdr:colOff>756007</xdr:colOff>
      <xdr:row>26</xdr:row>
      <xdr:rowOff>523340</xdr:rowOff>
    </xdr:to>
    <xdr:pic>
      <xdr:nvPicPr>
        <xdr:cNvPr id="18" name="Рисунок 28" descr="Замок-магнитный-WC-бронза_1.jpg">
          <a:extLst>
            <a:ext uri="{FF2B5EF4-FFF2-40B4-BE49-F238E27FC236}">
              <a16:creationId xmlns:a16="http://schemas.microsoft.com/office/drawing/2014/main" id="{00000000-0008-0000-29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1632" y="14947079"/>
          <a:ext cx="714375" cy="49241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52333</xdr:colOff>
      <xdr:row>27</xdr:row>
      <xdr:rowOff>52333</xdr:rowOff>
    </xdr:from>
    <xdr:to>
      <xdr:col>0</xdr:col>
      <xdr:colOff>757184</xdr:colOff>
      <xdr:row>27</xdr:row>
      <xdr:rowOff>544744</xdr:rowOff>
    </xdr:to>
    <xdr:pic>
      <xdr:nvPicPr>
        <xdr:cNvPr id="19" name="Рисунок 30" descr="S_G_015белый_1.jpg">
          <a:extLst>
            <a:ext uri="{FF2B5EF4-FFF2-40B4-BE49-F238E27FC236}">
              <a16:creationId xmlns:a16="http://schemas.microsoft.com/office/drawing/2014/main" id="{00000000-0008-0000-29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333" y="15549508"/>
          <a:ext cx="704851" cy="49241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52333</xdr:colOff>
      <xdr:row>28</xdr:row>
      <xdr:rowOff>73739</xdr:rowOff>
    </xdr:from>
    <xdr:to>
      <xdr:col>0</xdr:col>
      <xdr:colOff>795284</xdr:colOff>
      <xdr:row>28</xdr:row>
      <xdr:rowOff>566150</xdr:rowOff>
    </xdr:to>
    <xdr:pic>
      <xdr:nvPicPr>
        <xdr:cNvPr id="20" name="Рисунок 31" descr="S_G_014_1.jpg">
          <a:extLst>
            <a:ext uri="{FF2B5EF4-FFF2-40B4-BE49-F238E27FC236}">
              <a16:creationId xmlns:a16="http://schemas.microsoft.com/office/drawing/2014/main" id="{00000000-0008-0000-29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333" y="16180514"/>
          <a:ext cx="742951" cy="49241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20227</xdr:colOff>
      <xdr:row>29</xdr:row>
      <xdr:rowOff>30929</xdr:rowOff>
    </xdr:from>
    <xdr:to>
      <xdr:col>0</xdr:col>
      <xdr:colOff>725077</xdr:colOff>
      <xdr:row>29</xdr:row>
      <xdr:rowOff>523340</xdr:rowOff>
    </xdr:to>
    <xdr:pic>
      <xdr:nvPicPr>
        <xdr:cNvPr id="21" name="Рисунок 32" descr="Замок-магнитный-межкомнатный-под-цилиндр-(матовый-хром)_1.jpg">
          <a:extLst>
            <a:ext uri="{FF2B5EF4-FFF2-40B4-BE49-F238E27FC236}">
              <a16:creationId xmlns:a16="http://schemas.microsoft.com/office/drawing/2014/main" id="{00000000-0008-0000-29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0227" y="16756829"/>
          <a:ext cx="704850" cy="49241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52333</xdr:colOff>
      <xdr:row>30</xdr:row>
      <xdr:rowOff>84440</xdr:rowOff>
    </xdr:from>
    <xdr:to>
      <xdr:col>0</xdr:col>
      <xdr:colOff>757184</xdr:colOff>
      <xdr:row>30</xdr:row>
      <xdr:rowOff>576849</xdr:rowOff>
    </xdr:to>
    <xdr:pic>
      <xdr:nvPicPr>
        <xdr:cNvPr id="22" name="Рисунок 33" descr="Замок-магнитный-межкомнатный-под-цилиндр-(титан)_1.jpg">
          <a:extLst>
            <a:ext uri="{FF2B5EF4-FFF2-40B4-BE49-F238E27FC236}">
              <a16:creationId xmlns:a16="http://schemas.microsoft.com/office/drawing/2014/main" id="{00000000-0008-0000-29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333" y="17343740"/>
          <a:ext cx="704851" cy="49240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52333</xdr:colOff>
      <xdr:row>31</xdr:row>
      <xdr:rowOff>41632</xdr:rowOff>
    </xdr:from>
    <xdr:to>
      <xdr:col>0</xdr:col>
      <xdr:colOff>757184</xdr:colOff>
      <xdr:row>31</xdr:row>
      <xdr:rowOff>534042</xdr:rowOff>
    </xdr:to>
    <xdr:pic>
      <xdr:nvPicPr>
        <xdr:cNvPr id="23" name="Рисунок 34" descr="Замок-магнитный-межкомнатный-под-цилиндр-(хром)_1.jpg">
          <a:extLst>
            <a:ext uri="{FF2B5EF4-FFF2-40B4-BE49-F238E27FC236}">
              <a16:creationId xmlns:a16="http://schemas.microsoft.com/office/drawing/2014/main" id="{00000000-0008-0000-29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333" y="17958157"/>
          <a:ext cx="704851" cy="4924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52333</xdr:colOff>
      <xdr:row>32</xdr:row>
      <xdr:rowOff>41631</xdr:rowOff>
    </xdr:from>
    <xdr:to>
      <xdr:col>0</xdr:col>
      <xdr:colOff>766709</xdr:colOff>
      <xdr:row>32</xdr:row>
      <xdr:rowOff>534042</xdr:rowOff>
    </xdr:to>
    <xdr:pic>
      <xdr:nvPicPr>
        <xdr:cNvPr id="24" name="Рисунок 35" descr="Замок-магнитный-под-цилиндр-бронза_1.jpg">
          <a:extLst>
            <a:ext uri="{FF2B5EF4-FFF2-40B4-BE49-F238E27FC236}">
              <a16:creationId xmlns:a16="http://schemas.microsoft.com/office/drawing/2014/main" id="{00000000-0008-0000-29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333" y="18520131"/>
          <a:ext cx="714376" cy="49241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19050</xdr:colOff>
      <xdr:row>24</xdr:row>
      <xdr:rowOff>28575</xdr:rowOff>
    </xdr:from>
    <xdr:to>
      <xdr:col>0</xdr:col>
      <xdr:colOff>733425</xdr:colOff>
      <xdr:row>24</xdr:row>
      <xdr:rowOff>520985</xdr:rowOff>
    </xdr:to>
    <xdr:pic>
      <xdr:nvPicPr>
        <xdr:cNvPr id="25" name="Рисунок 28" descr="Замок-магнитный-WC-бронза_1.jpg">
          <a:extLst>
            <a:ext uri="{FF2B5EF4-FFF2-40B4-BE49-F238E27FC236}">
              <a16:creationId xmlns:a16="http://schemas.microsoft.com/office/drawing/2014/main" id="{00000000-0008-0000-29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9050" y="13792200"/>
          <a:ext cx="714375" cy="4924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49980</xdr:colOff>
      <xdr:row>35</xdr:row>
      <xdr:rowOff>40455</xdr:rowOff>
    </xdr:from>
    <xdr:to>
      <xdr:col>0</xdr:col>
      <xdr:colOff>754830</xdr:colOff>
      <xdr:row>35</xdr:row>
      <xdr:rowOff>532866</xdr:rowOff>
    </xdr:to>
    <xdr:pic>
      <xdr:nvPicPr>
        <xdr:cNvPr id="26" name="Рисунок 55" descr="накладка эклипс 2.0 черная_1.jpg">
          <a:extLst>
            <a:ext uri="{FF2B5EF4-FFF2-40B4-BE49-F238E27FC236}">
              <a16:creationId xmlns:a16="http://schemas.microsoft.com/office/drawing/2014/main" id="{00000000-0008-0000-29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9980" y="20566830"/>
          <a:ext cx="704850" cy="49241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38100</xdr:colOff>
      <xdr:row>38</xdr:row>
      <xdr:rowOff>28575</xdr:rowOff>
    </xdr:from>
    <xdr:to>
      <xdr:col>0</xdr:col>
      <xdr:colOff>742950</xdr:colOff>
      <xdr:row>38</xdr:row>
      <xdr:rowOff>520985</xdr:rowOff>
    </xdr:to>
    <xdr:pic>
      <xdr:nvPicPr>
        <xdr:cNvPr id="27" name="Рисунок 56" descr="эклипс 2.0 мат хром_1.jpg">
          <a:extLst>
            <a:ext uri="{FF2B5EF4-FFF2-40B4-BE49-F238E27FC236}">
              <a16:creationId xmlns:a16="http://schemas.microsoft.com/office/drawing/2014/main" id="{00000000-0008-0000-29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8100" y="22764750"/>
          <a:ext cx="704850" cy="4924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28575</xdr:colOff>
      <xdr:row>47</xdr:row>
      <xdr:rowOff>38100</xdr:rowOff>
    </xdr:from>
    <xdr:to>
      <xdr:col>0</xdr:col>
      <xdr:colOff>752475</xdr:colOff>
      <xdr:row>47</xdr:row>
      <xdr:rowOff>530510</xdr:rowOff>
    </xdr:to>
    <xdr:pic>
      <xdr:nvPicPr>
        <xdr:cNvPr id="30" name="Рисунок 44" descr="Накладка-на-скрытую-петлю-ECLIPSE-3 черная_1.jpg">
          <a:extLst>
            <a:ext uri="{FF2B5EF4-FFF2-40B4-BE49-F238E27FC236}">
              <a16:creationId xmlns:a16="http://schemas.microsoft.com/office/drawing/2014/main" id="{00000000-0008-0000-29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8575" y="27317700"/>
          <a:ext cx="723900" cy="4924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28575</xdr:colOff>
      <xdr:row>48</xdr:row>
      <xdr:rowOff>51157</xdr:rowOff>
    </xdr:from>
    <xdr:to>
      <xdr:col>0</xdr:col>
      <xdr:colOff>781050</xdr:colOff>
      <xdr:row>48</xdr:row>
      <xdr:rowOff>543567</xdr:rowOff>
    </xdr:to>
    <xdr:pic>
      <xdr:nvPicPr>
        <xdr:cNvPr id="31" name="Рисунок 45" descr="Накладка-на-скрытую-петлю-ECLIPSE-3 матовый хром_1.jpg">
          <a:extLst>
            <a:ext uri="{FF2B5EF4-FFF2-40B4-BE49-F238E27FC236}">
              <a16:creationId xmlns:a16="http://schemas.microsoft.com/office/drawing/2014/main" id="{00000000-0008-0000-29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8575" y="27940357"/>
          <a:ext cx="752475" cy="4924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66675</xdr:colOff>
      <xdr:row>49</xdr:row>
      <xdr:rowOff>19050</xdr:rowOff>
    </xdr:from>
    <xdr:to>
      <xdr:col>0</xdr:col>
      <xdr:colOff>800100</xdr:colOff>
      <xdr:row>49</xdr:row>
      <xdr:rowOff>511461</xdr:rowOff>
    </xdr:to>
    <xdr:pic>
      <xdr:nvPicPr>
        <xdr:cNvPr id="32" name="Рисунок 44" descr="Накладка эклипс 3.0 хром_1.jpg">
          <a:extLst>
            <a:ext uri="{FF2B5EF4-FFF2-40B4-BE49-F238E27FC236}">
              <a16:creationId xmlns:a16="http://schemas.microsoft.com/office/drawing/2014/main" id="{00000000-0008-0000-29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6675" y="28517850"/>
          <a:ext cx="733425" cy="49241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191678</xdr:colOff>
      <xdr:row>50</xdr:row>
      <xdr:rowOff>90435</xdr:rowOff>
    </xdr:from>
    <xdr:to>
      <xdr:col>0</xdr:col>
      <xdr:colOff>639353</xdr:colOff>
      <xdr:row>50</xdr:row>
      <xdr:rowOff>547635</xdr:rowOff>
    </xdr:to>
    <xdr:pic>
      <xdr:nvPicPr>
        <xdr:cNvPr id="33" name="Рисунок 2390">
          <a:extLst>
            <a:ext uri="{FF2B5EF4-FFF2-40B4-BE49-F238E27FC236}">
              <a16:creationId xmlns:a16="http://schemas.microsoft.com/office/drawing/2014/main" id="{00000000-0008-0000-2900-000021000000}"/>
            </a:ext>
          </a:extLst>
        </xdr:cNvPr>
        <xdr:cNvPicPr/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 rot="3985740">
          <a:off x="186916" y="29222647"/>
          <a:ext cx="457200" cy="4476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239303</xdr:colOff>
      <xdr:row>18</xdr:row>
      <xdr:rowOff>171236</xdr:rowOff>
    </xdr:from>
    <xdr:to>
      <xdr:col>0</xdr:col>
      <xdr:colOff>567218</xdr:colOff>
      <xdr:row>18</xdr:row>
      <xdr:rowOff>353174</xdr:rowOff>
    </xdr:to>
    <xdr:pic>
      <xdr:nvPicPr>
        <xdr:cNvPr id="35" name="Рисунок 11">
          <a:extLst>
            <a:ext uri="{FF2B5EF4-FFF2-40B4-BE49-F238E27FC236}">
              <a16:creationId xmlns:a16="http://schemas.microsoft.com/office/drawing/2014/main" id="{00000000-0008-0000-2900-000023000000}"/>
            </a:ext>
          </a:extLst>
        </xdr:cNvPr>
        <xdr:cNvPicPr/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39303" y="10420136"/>
          <a:ext cx="327915" cy="18193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128427</xdr:colOff>
      <xdr:row>36</xdr:row>
      <xdr:rowOff>74470</xdr:rowOff>
    </xdr:from>
    <xdr:to>
      <xdr:col>0</xdr:col>
      <xdr:colOff>695646</xdr:colOff>
      <xdr:row>36</xdr:row>
      <xdr:rowOff>460304</xdr:rowOff>
    </xdr:to>
    <xdr:pic>
      <xdr:nvPicPr>
        <xdr:cNvPr id="36" name="Рисунок 43" descr="Накладка-на-скрытую-петлю-ECLIPSE-3 белая_1.jpg">
          <a:extLst>
            <a:ext uri="{FF2B5EF4-FFF2-40B4-BE49-F238E27FC236}">
              <a16:creationId xmlns:a16="http://schemas.microsoft.com/office/drawing/2014/main" id="{00000000-0008-0000-29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28427" y="21153295"/>
          <a:ext cx="567219" cy="38583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96321</xdr:colOff>
      <xdr:row>39</xdr:row>
      <xdr:rowOff>86622</xdr:rowOff>
    </xdr:from>
    <xdr:to>
      <xdr:col>0</xdr:col>
      <xdr:colOff>738455</xdr:colOff>
      <xdr:row>39</xdr:row>
      <xdr:rowOff>535218</xdr:rowOff>
    </xdr:to>
    <xdr:pic>
      <xdr:nvPicPr>
        <xdr:cNvPr id="37" name="Рисунок 40" descr="Петля-скрытая-ECLIPSE-3-белая_1.jpg">
          <a:extLst>
            <a:ext uri="{FF2B5EF4-FFF2-40B4-BE49-F238E27FC236}">
              <a16:creationId xmlns:a16="http://schemas.microsoft.com/office/drawing/2014/main" id="{00000000-0008-0000-29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6321" y="24013422"/>
          <a:ext cx="642134" cy="44859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96320</xdr:colOff>
      <xdr:row>37</xdr:row>
      <xdr:rowOff>32106</xdr:rowOff>
    </xdr:from>
    <xdr:to>
      <xdr:col>0</xdr:col>
      <xdr:colOff>763070</xdr:colOff>
      <xdr:row>37</xdr:row>
      <xdr:rowOff>524516</xdr:rowOff>
    </xdr:to>
    <xdr:pic>
      <xdr:nvPicPr>
        <xdr:cNvPr id="38" name="Рисунок 52" descr="накладка эклипс 2.0 мат хром_1.jpg">
          <a:extLst>
            <a:ext uri="{FF2B5EF4-FFF2-40B4-BE49-F238E27FC236}">
              <a16:creationId xmlns:a16="http://schemas.microsoft.com/office/drawing/2014/main" id="{00000000-0008-0000-29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6320" y="21663381"/>
          <a:ext cx="666750" cy="4924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64213</xdr:colOff>
      <xdr:row>40</xdr:row>
      <xdr:rowOff>42809</xdr:rowOff>
    </xdr:from>
    <xdr:to>
      <xdr:col>0</xdr:col>
      <xdr:colOff>769063</xdr:colOff>
      <xdr:row>40</xdr:row>
      <xdr:rowOff>535219</xdr:rowOff>
    </xdr:to>
    <xdr:pic>
      <xdr:nvPicPr>
        <xdr:cNvPr id="40" name="Рисунок 56" descr="эклипс 2.0 мат хром_1.jpg">
          <a:extLst>
            <a:ext uri="{FF2B5EF4-FFF2-40B4-BE49-F238E27FC236}">
              <a16:creationId xmlns:a16="http://schemas.microsoft.com/office/drawing/2014/main" id="{00000000-0008-0000-29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4213" y="24560159"/>
          <a:ext cx="704850" cy="49241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226235</xdr:colOff>
      <xdr:row>53</xdr:row>
      <xdr:rowOff>108475</xdr:rowOff>
    </xdr:from>
    <xdr:to>
      <xdr:col>0</xdr:col>
      <xdr:colOff>666315</xdr:colOff>
      <xdr:row>53</xdr:row>
      <xdr:rowOff>508230</xdr:rowOff>
    </xdr:to>
    <xdr:pic>
      <xdr:nvPicPr>
        <xdr:cNvPr id="41" name="Рисунок 2390">
          <a:extLst>
            <a:ext uri="{FF2B5EF4-FFF2-40B4-BE49-F238E27FC236}">
              <a16:creationId xmlns:a16="http://schemas.microsoft.com/office/drawing/2014/main" id="{00000000-0008-0000-2900-000029000000}"/>
            </a:ext>
          </a:extLst>
        </xdr:cNvPr>
        <xdr:cNvPicPr/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 rot="4394330">
          <a:off x="246397" y="31044563"/>
          <a:ext cx="399755" cy="4400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160641</xdr:colOff>
      <xdr:row>5</xdr:row>
      <xdr:rowOff>48372</xdr:rowOff>
    </xdr:from>
    <xdr:to>
      <xdr:col>0</xdr:col>
      <xdr:colOff>1167809</xdr:colOff>
      <xdr:row>7</xdr:row>
      <xdr:rowOff>489373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29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60641" y="2553447"/>
          <a:ext cx="1007168" cy="1584001"/>
        </a:xfrm>
        <a:prstGeom prst="rect">
          <a:avLst/>
        </a:prstGeom>
      </xdr:spPr>
    </xdr:pic>
    <xdr:clientData/>
  </xdr:twoCellAnchor>
  <xdr:twoCellAnchor editAs="oneCell">
    <xdr:from>
      <xdr:col>0</xdr:col>
      <xdr:colOff>162996</xdr:colOff>
      <xdr:row>8</xdr:row>
      <xdr:rowOff>74151</xdr:rowOff>
    </xdr:from>
    <xdr:to>
      <xdr:col>0</xdr:col>
      <xdr:colOff>1204712</xdr:colOff>
      <xdr:row>10</xdr:row>
      <xdr:rowOff>515150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29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62996" y="4293726"/>
          <a:ext cx="1041716" cy="1583999"/>
        </a:xfrm>
        <a:prstGeom prst="rect">
          <a:avLst/>
        </a:prstGeom>
      </xdr:spPr>
    </xdr:pic>
    <xdr:clientData/>
  </xdr:twoCellAnchor>
  <xdr:twoCellAnchor editAs="oneCell">
    <xdr:from>
      <xdr:col>0</xdr:col>
      <xdr:colOff>128426</xdr:colOff>
      <xdr:row>11</xdr:row>
      <xdr:rowOff>107878</xdr:rowOff>
    </xdr:from>
    <xdr:to>
      <xdr:col>0</xdr:col>
      <xdr:colOff>1112775</xdr:colOff>
      <xdr:row>13</xdr:row>
      <xdr:rowOff>548877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29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28426" y="6032428"/>
          <a:ext cx="984349" cy="158399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9525</xdr:rowOff>
    </xdr:from>
    <xdr:to>
      <xdr:col>1</xdr:col>
      <xdr:colOff>285750</xdr:colOff>
      <xdr:row>0</xdr:row>
      <xdr:rowOff>1152525</xdr:rowOff>
    </xdr:to>
    <xdr:sp macro="" textlink="">
      <xdr:nvSpPr>
        <xdr:cNvPr id="46" name="TextBox 45">
          <a:extLst>
            <a:ext uri="{FF2B5EF4-FFF2-40B4-BE49-F238E27FC236}">
              <a16:creationId xmlns:a16="http://schemas.microsoft.com/office/drawing/2014/main" id="{00000000-0008-0000-2900-00002E000000}"/>
            </a:ext>
          </a:extLst>
        </xdr:cNvPr>
        <xdr:cNvSpPr txBox="1"/>
      </xdr:nvSpPr>
      <xdr:spPr bwMode="auto">
        <a:xfrm>
          <a:off x="0" y="9525"/>
          <a:ext cx="1600200" cy="1143000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defRPr/>
          </a:pPr>
          <a:endParaRPr lang="ru-RU" sz="800" b="0">
            <a:latin typeface="Arial"/>
            <a:cs typeface="Arial"/>
          </a:endParaRPr>
        </a:p>
      </xdr:txBody>
    </xdr:sp>
    <xdr:clientData/>
  </xdr:twoCellAnchor>
  <xdr:twoCellAnchor editAs="oneCell">
    <xdr:from>
      <xdr:col>0</xdr:col>
      <xdr:colOff>47625</xdr:colOff>
      <xdr:row>51</xdr:row>
      <xdr:rowOff>38100</xdr:rowOff>
    </xdr:from>
    <xdr:to>
      <xdr:col>0</xdr:col>
      <xdr:colOff>752475</xdr:colOff>
      <xdr:row>51</xdr:row>
      <xdr:rowOff>533400</xdr:rowOff>
    </xdr:to>
    <xdr:pic>
      <xdr:nvPicPr>
        <xdr:cNvPr id="47" name="Рисунок 40" descr="Петля-скрытая-ECLIPSE-3-белая_1.jpg">
          <a:extLst>
            <a:ext uri="{FF2B5EF4-FFF2-40B4-BE49-F238E27FC236}">
              <a16:creationId xmlns:a16="http://schemas.microsoft.com/office/drawing/2014/main" id="{00000000-0008-0000-29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7625" y="29803725"/>
          <a:ext cx="704850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47625</xdr:colOff>
      <xdr:row>52</xdr:row>
      <xdr:rowOff>28575</xdr:rowOff>
    </xdr:from>
    <xdr:to>
      <xdr:col>0</xdr:col>
      <xdr:colOff>752475</xdr:colOff>
      <xdr:row>52</xdr:row>
      <xdr:rowOff>523875</xdr:rowOff>
    </xdr:to>
    <xdr:pic>
      <xdr:nvPicPr>
        <xdr:cNvPr id="48" name="Рисунок 41" descr="Петля-скрытая-ECLIPSE-3-черная_1.jpg">
          <a:extLst>
            <a:ext uri="{FF2B5EF4-FFF2-40B4-BE49-F238E27FC236}">
              <a16:creationId xmlns:a16="http://schemas.microsoft.com/office/drawing/2014/main" id="{00000000-0008-0000-29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7625" y="30384750"/>
          <a:ext cx="704850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66675</xdr:colOff>
      <xdr:row>53</xdr:row>
      <xdr:rowOff>38100</xdr:rowOff>
    </xdr:from>
    <xdr:to>
      <xdr:col>0</xdr:col>
      <xdr:colOff>781050</xdr:colOff>
      <xdr:row>53</xdr:row>
      <xdr:rowOff>533400</xdr:rowOff>
    </xdr:to>
    <xdr:pic>
      <xdr:nvPicPr>
        <xdr:cNvPr id="49" name="Рисунок 42" descr="Петля-скрытая-ECLIPSE-3-матовый хром_1.jpg">
          <a:extLst>
            <a:ext uri="{FF2B5EF4-FFF2-40B4-BE49-F238E27FC236}">
              <a16:creationId xmlns:a16="http://schemas.microsoft.com/office/drawing/2014/main" id="{00000000-0008-0000-29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6675" y="30994350"/>
          <a:ext cx="714375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66675</xdr:colOff>
      <xdr:row>54</xdr:row>
      <xdr:rowOff>47625</xdr:rowOff>
    </xdr:from>
    <xdr:to>
      <xdr:col>0</xdr:col>
      <xdr:colOff>800100</xdr:colOff>
      <xdr:row>54</xdr:row>
      <xdr:rowOff>533400</xdr:rowOff>
    </xdr:to>
    <xdr:pic>
      <xdr:nvPicPr>
        <xdr:cNvPr id="50" name="Рисунок 48" descr="Эклипс 3.0 хром_1.jpg">
          <a:extLst>
            <a:ext uri="{FF2B5EF4-FFF2-40B4-BE49-F238E27FC236}">
              <a16:creationId xmlns:a16="http://schemas.microsoft.com/office/drawing/2014/main" id="{00000000-0008-0000-29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6675" y="31603950"/>
          <a:ext cx="733425" cy="4857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133350</xdr:colOff>
      <xdr:row>34</xdr:row>
      <xdr:rowOff>85725</xdr:rowOff>
    </xdr:from>
    <xdr:to>
      <xdr:col>0</xdr:col>
      <xdr:colOff>800100</xdr:colOff>
      <xdr:row>34</xdr:row>
      <xdr:rowOff>571500</xdr:rowOff>
    </xdr:to>
    <xdr:pic>
      <xdr:nvPicPr>
        <xdr:cNvPr id="51" name="Рисунок 52" descr="накладка эклипс 2.0 мат хром_1.jpg">
          <a:extLst>
            <a:ext uri="{FF2B5EF4-FFF2-40B4-BE49-F238E27FC236}">
              <a16:creationId xmlns:a16="http://schemas.microsoft.com/office/drawing/2014/main" id="{00000000-0008-0000-29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33350" y="19592925"/>
          <a:ext cx="666750" cy="4857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66675</xdr:colOff>
      <xdr:row>15</xdr:row>
      <xdr:rowOff>47625</xdr:rowOff>
    </xdr:from>
    <xdr:to>
      <xdr:col>0</xdr:col>
      <xdr:colOff>752475</xdr:colOff>
      <xdr:row>15</xdr:row>
      <xdr:rowOff>504825</xdr:rowOff>
    </xdr:to>
    <xdr:pic>
      <xdr:nvPicPr>
        <xdr:cNvPr id="53" name="Рисунок 15" descr="пл_1.jpg">
          <a:extLst>
            <a:ext uri="{FF2B5EF4-FFF2-40B4-BE49-F238E27FC236}">
              <a16:creationId xmlns:a16="http://schemas.microsoft.com/office/drawing/2014/main" id="{00000000-0008-0000-29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6675" y="8201025"/>
          <a:ext cx="685800" cy="457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47625</xdr:colOff>
      <xdr:row>16</xdr:row>
      <xdr:rowOff>66675</xdr:rowOff>
    </xdr:from>
    <xdr:to>
      <xdr:col>0</xdr:col>
      <xdr:colOff>714375</xdr:colOff>
      <xdr:row>16</xdr:row>
      <xdr:rowOff>523875</xdr:rowOff>
    </xdr:to>
    <xdr:pic>
      <xdr:nvPicPr>
        <xdr:cNvPr id="54" name="Рисунок 16" descr="Планка-ответная-пластиковая-Minimal-(черный)_1.jpg">
          <a:extLst>
            <a:ext uri="{FF2B5EF4-FFF2-40B4-BE49-F238E27FC236}">
              <a16:creationId xmlns:a16="http://schemas.microsoft.com/office/drawing/2014/main" id="{00000000-0008-0000-29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7625" y="9210675"/>
          <a:ext cx="666750" cy="4572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47625</xdr:colOff>
      <xdr:row>17</xdr:row>
      <xdr:rowOff>38100</xdr:rowOff>
    </xdr:from>
    <xdr:to>
      <xdr:col>0</xdr:col>
      <xdr:colOff>762000</xdr:colOff>
      <xdr:row>18</xdr:row>
      <xdr:rowOff>0</xdr:rowOff>
    </xdr:to>
    <xdr:pic>
      <xdr:nvPicPr>
        <xdr:cNvPr id="55" name="Рисунок 17" descr="Планка-ответная-пластиковая-Minimal-(матовый-хром)_1.jpg">
          <a:extLst>
            <a:ext uri="{FF2B5EF4-FFF2-40B4-BE49-F238E27FC236}">
              <a16:creationId xmlns:a16="http://schemas.microsoft.com/office/drawing/2014/main" id="{00000000-0008-0000-29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7625" y="9753600"/>
          <a:ext cx="714375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66675</xdr:colOff>
      <xdr:row>19</xdr:row>
      <xdr:rowOff>66675</xdr:rowOff>
    </xdr:from>
    <xdr:to>
      <xdr:col>0</xdr:col>
      <xdr:colOff>742950</xdr:colOff>
      <xdr:row>19</xdr:row>
      <xdr:rowOff>533400</xdr:rowOff>
    </xdr:to>
    <xdr:pic>
      <xdr:nvPicPr>
        <xdr:cNvPr id="56" name="Рисунок 19" descr="Планка-ответная-пластиковая-Minimal-(хром)_1.jpg">
          <a:extLst>
            <a:ext uri="{FF2B5EF4-FFF2-40B4-BE49-F238E27FC236}">
              <a16:creationId xmlns:a16="http://schemas.microsoft.com/office/drawing/2014/main" id="{00000000-0008-0000-29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6675" y="10848975"/>
          <a:ext cx="676275" cy="466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66675</xdr:colOff>
      <xdr:row>20</xdr:row>
      <xdr:rowOff>28575</xdr:rowOff>
    </xdr:from>
    <xdr:to>
      <xdr:col>0</xdr:col>
      <xdr:colOff>723900</xdr:colOff>
      <xdr:row>20</xdr:row>
      <xdr:rowOff>514350</xdr:rowOff>
    </xdr:to>
    <xdr:pic>
      <xdr:nvPicPr>
        <xdr:cNvPr id="57" name="Рисунок 20" descr="Плака-ответная-пластиковая-minimal-бронза_1.jpg">
          <a:extLst>
            <a:ext uri="{FF2B5EF4-FFF2-40B4-BE49-F238E27FC236}">
              <a16:creationId xmlns:a16="http://schemas.microsoft.com/office/drawing/2014/main" id="{00000000-0008-0000-29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6675" y="11410950"/>
          <a:ext cx="657225" cy="4857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28575</xdr:colOff>
      <xdr:row>21</xdr:row>
      <xdr:rowOff>76200</xdr:rowOff>
    </xdr:from>
    <xdr:to>
      <xdr:col>0</xdr:col>
      <xdr:colOff>771525</xdr:colOff>
      <xdr:row>21</xdr:row>
      <xdr:rowOff>561975</xdr:rowOff>
    </xdr:to>
    <xdr:pic>
      <xdr:nvPicPr>
        <xdr:cNvPr id="58" name="Рисунок 23" descr="S_G_015_1.jpg">
          <a:extLst>
            <a:ext uri="{FF2B5EF4-FFF2-40B4-BE49-F238E27FC236}">
              <a16:creationId xmlns:a16="http://schemas.microsoft.com/office/drawing/2014/main" id="{00000000-0008-0000-29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8575" y="12030075"/>
          <a:ext cx="742950" cy="4857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28575</xdr:colOff>
      <xdr:row>22</xdr:row>
      <xdr:rowOff>38100</xdr:rowOff>
    </xdr:from>
    <xdr:to>
      <xdr:col>0</xdr:col>
      <xdr:colOff>742950</xdr:colOff>
      <xdr:row>22</xdr:row>
      <xdr:rowOff>533400</xdr:rowOff>
    </xdr:to>
    <xdr:pic>
      <xdr:nvPicPr>
        <xdr:cNvPr id="59" name="Рисунок 24" descr="Замок-магнитный-межкомнатный-WC-(черный)_1.jpg">
          <a:extLst>
            <a:ext uri="{FF2B5EF4-FFF2-40B4-BE49-F238E27FC236}">
              <a16:creationId xmlns:a16="http://schemas.microsoft.com/office/drawing/2014/main" id="{00000000-0008-0000-29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8575" y="12611100"/>
          <a:ext cx="714375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47625</xdr:colOff>
      <xdr:row>23</xdr:row>
      <xdr:rowOff>28575</xdr:rowOff>
    </xdr:from>
    <xdr:to>
      <xdr:col>0</xdr:col>
      <xdr:colOff>771525</xdr:colOff>
      <xdr:row>23</xdr:row>
      <xdr:rowOff>523875</xdr:rowOff>
    </xdr:to>
    <xdr:pic>
      <xdr:nvPicPr>
        <xdr:cNvPr id="60" name="Рисунок 25" descr="Замок-магнитный-межкомнатный-WC-(матовый-хром)_1.jpg">
          <a:extLst>
            <a:ext uri="{FF2B5EF4-FFF2-40B4-BE49-F238E27FC236}">
              <a16:creationId xmlns:a16="http://schemas.microsoft.com/office/drawing/2014/main" id="{00000000-0008-0000-29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7625" y="13239750"/>
          <a:ext cx="723900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38100</xdr:colOff>
      <xdr:row>25</xdr:row>
      <xdr:rowOff>47625</xdr:rowOff>
    </xdr:from>
    <xdr:to>
      <xdr:col>0</xdr:col>
      <xdr:colOff>752475</xdr:colOff>
      <xdr:row>25</xdr:row>
      <xdr:rowOff>542925</xdr:rowOff>
    </xdr:to>
    <xdr:pic>
      <xdr:nvPicPr>
        <xdr:cNvPr id="61" name="Рисунок 27" descr="Замок-магнитный-межкомнатный-WC-(хром)_1.jpg">
          <a:extLst>
            <a:ext uri="{FF2B5EF4-FFF2-40B4-BE49-F238E27FC236}">
              <a16:creationId xmlns:a16="http://schemas.microsoft.com/office/drawing/2014/main" id="{00000000-0008-0000-29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8100" y="14344650"/>
          <a:ext cx="714375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38100</xdr:colOff>
      <xdr:row>26</xdr:row>
      <xdr:rowOff>28575</xdr:rowOff>
    </xdr:from>
    <xdr:to>
      <xdr:col>0</xdr:col>
      <xdr:colOff>752475</xdr:colOff>
      <xdr:row>26</xdr:row>
      <xdr:rowOff>523875</xdr:rowOff>
    </xdr:to>
    <xdr:pic>
      <xdr:nvPicPr>
        <xdr:cNvPr id="62" name="Рисунок 28" descr="Замок-магнитный-WC-бронза_1.jpg">
          <a:extLst>
            <a:ext uri="{FF2B5EF4-FFF2-40B4-BE49-F238E27FC236}">
              <a16:creationId xmlns:a16="http://schemas.microsoft.com/office/drawing/2014/main" id="{00000000-0008-0000-29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38100" y="14944725"/>
          <a:ext cx="714375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47625</xdr:colOff>
      <xdr:row>27</xdr:row>
      <xdr:rowOff>47625</xdr:rowOff>
    </xdr:from>
    <xdr:to>
      <xdr:col>0</xdr:col>
      <xdr:colOff>752475</xdr:colOff>
      <xdr:row>27</xdr:row>
      <xdr:rowOff>542925</xdr:rowOff>
    </xdr:to>
    <xdr:pic>
      <xdr:nvPicPr>
        <xdr:cNvPr id="63" name="Рисунок 30" descr="S_G_015белый_1.jpg">
          <a:extLst>
            <a:ext uri="{FF2B5EF4-FFF2-40B4-BE49-F238E27FC236}">
              <a16:creationId xmlns:a16="http://schemas.microsoft.com/office/drawing/2014/main" id="{00000000-0008-0000-29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7625" y="15544800"/>
          <a:ext cx="704850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47625</xdr:colOff>
      <xdr:row>28</xdr:row>
      <xdr:rowOff>76200</xdr:rowOff>
    </xdr:from>
    <xdr:to>
      <xdr:col>0</xdr:col>
      <xdr:colOff>790575</xdr:colOff>
      <xdr:row>28</xdr:row>
      <xdr:rowOff>561975</xdr:rowOff>
    </xdr:to>
    <xdr:pic>
      <xdr:nvPicPr>
        <xdr:cNvPr id="64" name="Рисунок 31" descr="S_G_014_1.jpg">
          <a:extLst>
            <a:ext uri="{FF2B5EF4-FFF2-40B4-BE49-F238E27FC236}">
              <a16:creationId xmlns:a16="http://schemas.microsoft.com/office/drawing/2014/main" id="{00000000-0008-0000-29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7625" y="16182975"/>
          <a:ext cx="742950" cy="4857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19050</xdr:colOff>
      <xdr:row>29</xdr:row>
      <xdr:rowOff>28575</xdr:rowOff>
    </xdr:from>
    <xdr:to>
      <xdr:col>0</xdr:col>
      <xdr:colOff>723900</xdr:colOff>
      <xdr:row>29</xdr:row>
      <xdr:rowOff>523875</xdr:rowOff>
    </xdr:to>
    <xdr:pic>
      <xdr:nvPicPr>
        <xdr:cNvPr id="65" name="Рисунок 32" descr="Замок-магнитный-межкомнатный-под-цилиндр-(матовый-хром)_1.jpg">
          <a:extLst>
            <a:ext uri="{FF2B5EF4-FFF2-40B4-BE49-F238E27FC236}">
              <a16:creationId xmlns:a16="http://schemas.microsoft.com/office/drawing/2014/main" id="{00000000-0008-0000-29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9050" y="16754475"/>
          <a:ext cx="704850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47625</xdr:colOff>
      <xdr:row>30</xdr:row>
      <xdr:rowOff>85725</xdr:rowOff>
    </xdr:from>
    <xdr:to>
      <xdr:col>0</xdr:col>
      <xdr:colOff>752475</xdr:colOff>
      <xdr:row>30</xdr:row>
      <xdr:rowOff>581025</xdr:rowOff>
    </xdr:to>
    <xdr:pic>
      <xdr:nvPicPr>
        <xdr:cNvPr id="66" name="Рисунок 33" descr="Замок-магнитный-межкомнатный-под-цилиндр-(титан)_1.jpg">
          <a:extLst>
            <a:ext uri="{FF2B5EF4-FFF2-40B4-BE49-F238E27FC236}">
              <a16:creationId xmlns:a16="http://schemas.microsoft.com/office/drawing/2014/main" id="{00000000-0008-0000-29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7625" y="17345025"/>
          <a:ext cx="704850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47625</xdr:colOff>
      <xdr:row>31</xdr:row>
      <xdr:rowOff>38100</xdr:rowOff>
    </xdr:from>
    <xdr:to>
      <xdr:col>0</xdr:col>
      <xdr:colOff>752475</xdr:colOff>
      <xdr:row>31</xdr:row>
      <xdr:rowOff>533400</xdr:rowOff>
    </xdr:to>
    <xdr:pic>
      <xdr:nvPicPr>
        <xdr:cNvPr id="67" name="Рисунок 34" descr="Замок-магнитный-межкомнатный-под-цилиндр-(хром)_1.jpg">
          <a:extLst>
            <a:ext uri="{FF2B5EF4-FFF2-40B4-BE49-F238E27FC236}">
              <a16:creationId xmlns:a16="http://schemas.microsoft.com/office/drawing/2014/main" id="{00000000-0008-0000-29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7625" y="17954625"/>
          <a:ext cx="704850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47625</xdr:colOff>
      <xdr:row>32</xdr:row>
      <xdr:rowOff>38100</xdr:rowOff>
    </xdr:from>
    <xdr:to>
      <xdr:col>0</xdr:col>
      <xdr:colOff>762000</xdr:colOff>
      <xdr:row>32</xdr:row>
      <xdr:rowOff>533400</xdr:rowOff>
    </xdr:to>
    <xdr:pic>
      <xdr:nvPicPr>
        <xdr:cNvPr id="68" name="Рисунок 35" descr="Замок-магнитный-под-цилиндр-бронза_1.jpg">
          <a:extLst>
            <a:ext uri="{FF2B5EF4-FFF2-40B4-BE49-F238E27FC236}">
              <a16:creationId xmlns:a16="http://schemas.microsoft.com/office/drawing/2014/main" id="{00000000-0008-0000-29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7625" y="18516600"/>
          <a:ext cx="714375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19050</xdr:colOff>
      <xdr:row>24</xdr:row>
      <xdr:rowOff>28575</xdr:rowOff>
    </xdr:from>
    <xdr:to>
      <xdr:col>0</xdr:col>
      <xdr:colOff>733425</xdr:colOff>
      <xdr:row>24</xdr:row>
      <xdr:rowOff>523875</xdr:rowOff>
    </xdr:to>
    <xdr:pic>
      <xdr:nvPicPr>
        <xdr:cNvPr id="69" name="Рисунок 28" descr="Замок-магнитный-WC-бронза_1.jpg">
          <a:extLst>
            <a:ext uri="{FF2B5EF4-FFF2-40B4-BE49-F238E27FC236}">
              <a16:creationId xmlns:a16="http://schemas.microsoft.com/office/drawing/2014/main" id="{00000000-0008-0000-29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9050" y="13792200"/>
          <a:ext cx="714375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47625</xdr:colOff>
      <xdr:row>35</xdr:row>
      <xdr:rowOff>38100</xdr:rowOff>
    </xdr:from>
    <xdr:to>
      <xdr:col>0</xdr:col>
      <xdr:colOff>752475</xdr:colOff>
      <xdr:row>35</xdr:row>
      <xdr:rowOff>533400</xdr:rowOff>
    </xdr:to>
    <xdr:pic>
      <xdr:nvPicPr>
        <xdr:cNvPr id="70" name="Рисунок 55" descr="накладка эклипс 2.0 черная_1.jpg">
          <a:extLst>
            <a:ext uri="{FF2B5EF4-FFF2-40B4-BE49-F238E27FC236}">
              <a16:creationId xmlns:a16="http://schemas.microsoft.com/office/drawing/2014/main" id="{00000000-0008-0000-29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47625" y="20564475"/>
          <a:ext cx="704850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28575</xdr:colOff>
      <xdr:row>47</xdr:row>
      <xdr:rowOff>38100</xdr:rowOff>
    </xdr:from>
    <xdr:to>
      <xdr:col>0</xdr:col>
      <xdr:colOff>752475</xdr:colOff>
      <xdr:row>47</xdr:row>
      <xdr:rowOff>533400</xdr:rowOff>
    </xdr:to>
    <xdr:pic>
      <xdr:nvPicPr>
        <xdr:cNvPr id="74" name="Рисунок 44" descr="Накладка-на-скрытую-петлю-ECLIPSE-3 черная_1.jpg">
          <a:extLst>
            <a:ext uri="{FF2B5EF4-FFF2-40B4-BE49-F238E27FC236}">
              <a16:creationId xmlns:a16="http://schemas.microsoft.com/office/drawing/2014/main" id="{00000000-0008-0000-29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8575" y="27317700"/>
          <a:ext cx="723900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28575</xdr:colOff>
      <xdr:row>48</xdr:row>
      <xdr:rowOff>47625</xdr:rowOff>
    </xdr:from>
    <xdr:to>
      <xdr:col>0</xdr:col>
      <xdr:colOff>781050</xdr:colOff>
      <xdr:row>48</xdr:row>
      <xdr:rowOff>542925</xdr:rowOff>
    </xdr:to>
    <xdr:pic>
      <xdr:nvPicPr>
        <xdr:cNvPr id="75" name="Рисунок 45" descr="Накладка-на-скрытую-петлю-ECLIPSE-3 матовый хром_1.jpg">
          <a:extLst>
            <a:ext uri="{FF2B5EF4-FFF2-40B4-BE49-F238E27FC236}">
              <a16:creationId xmlns:a16="http://schemas.microsoft.com/office/drawing/2014/main" id="{00000000-0008-0000-29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8575" y="27936825"/>
          <a:ext cx="752475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66675</xdr:colOff>
      <xdr:row>49</xdr:row>
      <xdr:rowOff>19050</xdr:rowOff>
    </xdr:from>
    <xdr:to>
      <xdr:col>0</xdr:col>
      <xdr:colOff>800100</xdr:colOff>
      <xdr:row>49</xdr:row>
      <xdr:rowOff>514350</xdr:rowOff>
    </xdr:to>
    <xdr:pic>
      <xdr:nvPicPr>
        <xdr:cNvPr id="76" name="Рисунок 44" descr="Накладка эклипс 3.0 хром_1.jpg">
          <a:extLst>
            <a:ext uri="{FF2B5EF4-FFF2-40B4-BE49-F238E27FC236}">
              <a16:creationId xmlns:a16="http://schemas.microsoft.com/office/drawing/2014/main" id="{00000000-0008-0000-29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6675" y="28517850"/>
          <a:ext cx="733425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190500</xdr:colOff>
      <xdr:row>50</xdr:row>
      <xdr:rowOff>85725</xdr:rowOff>
    </xdr:from>
    <xdr:to>
      <xdr:col>0</xdr:col>
      <xdr:colOff>638175</xdr:colOff>
      <xdr:row>50</xdr:row>
      <xdr:rowOff>542925</xdr:rowOff>
    </xdr:to>
    <xdr:pic>
      <xdr:nvPicPr>
        <xdr:cNvPr id="77" name="Рисунок 2390">
          <a:extLst>
            <a:ext uri="{FF2B5EF4-FFF2-40B4-BE49-F238E27FC236}">
              <a16:creationId xmlns:a16="http://schemas.microsoft.com/office/drawing/2014/main" id="{00000000-0008-0000-2900-00004D000000}"/>
            </a:ext>
          </a:extLst>
        </xdr:cNvPr>
        <xdr:cNvPicPr/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 rot="3985740">
          <a:off x="185738" y="29217937"/>
          <a:ext cx="457200" cy="4476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238125</xdr:colOff>
      <xdr:row>18</xdr:row>
      <xdr:rowOff>171450</xdr:rowOff>
    </xdr:from>
    <xdr:to>
      <xdr:col>0</xdr:col>
      <xdr:colOff>571500</xdr:colOff>
      <xdr:row>18</xdr:row>
      <xdr:rowOff>352424</xdr:rowOff>
    </xdr:to>
    <xdr:pic>
      <xdr:nvPicPr>
        <xdr:cNvPr id="79" name="Рисунок 11">
          <a:extLst>
            <a:ext uri="{FF2B5EF4-FFF2-40B4-BE49-F238E27FC236}">
              <a16:creationId xmlns:a16="http://schemas.microsoft.com/office/drawing/2014/main" id="{00000000-0008-0000-2900-00004F000000}"/>
            </a:ext>
          </a:extLst>
        </xdr:cNvPr>
        <xdr:cNvPicPr/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38125" y="10420350"/>
          <a:ext cx="333375" cy="1809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123824</xdr:colOff>
      <xdr:row>36</xdr:row>
      <xdr:rowOff>76200</xdr:rowOff>
    </xdr:from>
    <xdr:to>
      <xdr:col>0</xdr:col>
      <xdr:colOff>695325</xdr:colOff>
      <xdr:row>36</xdr:row>
      <xdr:rowOff>457200</xdr:rowOff>
    </xdr:to>
    <xdr:pic>
      <xdr:nvPicPr>
        <xdr:cNvPr id="80" name="Рисунок 43" descr="Накладка-на-скрытую-петлю-ECLIPSE-3 белая_1.jpg">
          <a:extLst>
            <a:ext uri="{FF2B5EF4-FFF2-40B4-BE49-F238E27FC236}">
              <a16:creationId xmlns:a16="http://schemas.microsoft.com/office/drawing/2014/main" id="{00000000-0008-0000-29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23824" y="21155025"/>
          <a:ext cx="571501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95250</xdr:colOff>
      <xdr:row>39</xdr:row>
      <xdr:rowOff>85725</xdr:rowOff>
    </xdr:from>
    <xdr:to>
      <xdr:col>0</xdr:col>
      <xdr:colOff>742950</xdr:colOff>
      <xdr:row>39</xdr:row>
      <xdr:rowOff>533400</xdr:rowOff>
    </xdr:to>
    <xdr:pic>
      <xdr:nvPicPr>
        <xdr:cNvPr id="81" name="Рисунок 40" descr="Петля-скрытая-ECLIPSE-3-белая_1.jpg">
          <a:extLst>
            <a:ext uri="{FF2B5EF4-FFF2-40B4-BE49-F238E27FC236}">
              <a16:creationId xmlns:a16="http://schemas.microsoft.com/office/drawing/2014/main" id="{00000000-0008-0000-29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5250" y="24012525"/>
          <a:ext cx="647700" cy="4476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95250</xdr:colOff>
      <xdr:row>37</xdr:row>
      <xdr:rowOff>28575</xdr:rowOff>
    </xdr:from>
    <xdr:to>
      <xdr:col>0</xdr:col>
      <xdr:colOff>762000</xdr:colOff>
      <xdr:row>37</xdr:row>
      <xdr:rowOff>523875</xdr:rowOff>
    </xdr:to>
    <xdr:pic>
      <xdr:nvPicPr>
        <xdr:cNvPr id="82" name="Рисунок 52" descr="накладка эклипс 2.0 мат хром_1.jpg">
          <a:extLst>
            <a:ext uri="{FF2B5EF4-FFF2-40B4-BE49-F238E27FC236}">
              <a16:creationId xmlns:a16="http://schemas.microsoft.com/office/drawing/2014/main" id="{00000000-0008-0000-29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95250" y="21659850"/>
          <a:ext cx="666750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66675</xdr:colOff>
      <xdr:row>40</xdr:row>
      <xdr:rowOff>38100</xdr:rowOff>
    </xdr:from>
    <xdr:to>
      <xdr:col>0</xdr:col>
      <xdr:colOff>771525</xdr:colOff>
      <xdr:row>40</xdr:row>
      <xdr:rowOff>533400</xdr:rowOff>
    </xdr:to>
    <xdr:pic>
      <xdr:nvPicPr>
        <xdr:cNvPr id="84" name="Рисунок 56" descr="эклипс 2.0 мат хром_1.jpg">
          <a:extLst>
            <a:ext uri="{FF2B5EF4-FFF2-40B4-BE49-F238E27FC236}">
              <a16:creationId xmlns:a16="http://schemas.microsoft.com/office/drawing/2014/main" id="{00000000-0008-0000-29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66675" y="24555450"/>
          <a:ext cx="704850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133350</xdr:colOff>
      <xdr:row>0</xdr:row>
      <xdr:rowOff>0</xdr:rowOff>
    </xdr:from>
    <xdr:to>
      <xdr:col>5</xdr:col>
      <xdr:colOff>819150</xdr:colOff>
      <xdr:row>3</xdr:row>
      <xdr:rowOff>142875</xdr:rowOff>
    </xdr:to>
    <xdr:sp macro="" textlink="">
      <xdr:nvSpPr>
        <xdr:cNvPr id="87" name="TextBox 86">
          <a:extLst>
            <a:ext uri="{FF2B5EF4-FFF2-40B4-BE49-F238E27FC236}">
              <a16:creationId xmlns:a16="http://schemas.microsoft.com/office/drawing/2014/main" id="{00000000-0008-0000-2900-000057000000}"/>
            </a:ext>
          </a:extLst>
        </xdr:cNvPr>
        <xdr:cNvSpPr txBox="1"/>
      </xdr:nvSpPr>
      <xdr:spPr bwMode="auto">
        <a:xfrm>
          <a:off x="7981950" y="0"/>
          <a:ext cx="1704975" cy="2038350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defRPr/>
          </a:pPr>
          <a:endParaRPr lang="ru-RU" sz="900" b="1" i="0" u="sng">
            <a:solidFill>
              <a:schemeClr val="dk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0</xdr:col>
      <xdr:colOff>114300</xdr:colOff>
      <xdr:row>0</xdr:row>
      <xdr:rowOff>628651</xdr:rowOff>
    </xdr:from>
    <xdr:to>
      <xdr:col>1</xdr:col>
      <xdr:colOff>294209</xdr:colOff>
      <xdr:row>0</xdr:row>
      <xdr:rowOff>990601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29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14300" y="628651"/>
          <a:ext cx="1494359" cy="36195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1285875</xdr:colOff>
      <xdr:row>0</xdr:row>
      <xdr:rowOff>38100</xdr:rowOff>
    </xdr:from>
    <xdr:to>
      <xdr:col>5</xdr:col>
      <xdr:colOff>1377983</xdr:colOff>
      <xdr:row>0</xdr:row>
      <xdr:rowOff>1085850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29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058150" y="38100"/>
          <a:ext cx="1435133" cy="1047750"/>
        </a:xfrm>
        <a:prstGeom prst="rect">
          <a:avLst/>
        </a:prstGeom>
      </xdr:spPr>
    </xdr:pic>
    <xdr:clientData/>
  </xdr:twoCellAnchor>
  <xdr:twoCellAnchor editAs="oneCell">
    <xdr:from>
      <xdr:col>2</xdr:col>
      <xdr:colOff>552450</xdr:colOff>
      <xdr:row>0</xdr:row>
      <xdr:rowOff>66675</xdr:rowOff>
    </xdr:from>
    <xdr:to>
      <xdr:col>3</xdr:col>
      <xdr:colOff>1043226</xdr:colOff>
      <xdr:row>0</xdr:row>
      <xdr:rowOff>1085850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29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57800" y="66675"/>
          <a:ext cx="1490901" cy="1019175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0</xdr:row>
      <xdr:rowOff>46312</xdr:rowOff>
    </xdr:from>
    <xdr:to>
      <xdr:col>4</xdr:col>
      <xdr:colOff>1181606</xdr:colOff>
      <xdr:row>0</xdr:row>
      <xdr:rowOff>1104899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29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791325" y="46312"/>
          <a:ext cx="1162556" cy="1058587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42</xdr:row>
      <xdr:rowOff>47625</xdr:rowOff>
    </xdr:from>
    <xdr:to>
      <xdr:col>0</xdr:col>
      <xdr:colOff>838200</xdr:colOff>
      <xdr:row>42</xdr:row>
      <xdr:rowOff>542925</xdr:rowOff>
    </xdr:to>
    <xdr:pic>
      <xdr:nvPicPr>
        <xdr:cNvPr id="95" name="Рисунок 40" descr="Петля-скрытая-ECLIPSE-3-белая_1.jpg">
          <a:extLst>
            <a:ext uri="{FF2B5EF4-FFF2-40B4-BE49-F238E27FC236}">
              <a16:creationId xmlns:a16="http://schemas.microsoft.com/office/drawing/2014/main" id="{00000000-0008-0000-29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33350" y="24212550"/>
          <a:ext cx="704850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133350</xdr:colOff>
      <xdr:row>43</xdr:row>
      <xdr:rowOff>38100</xdr:rowOff>
    </xdr:from>
    <xdr:to>
      <xdr:col>0</xdr:col>
      <xdr:colOff>838200</xdr:colOff>
      <xdr:row>43</xdr:row>
      <xdr:rowOff>533400</xdr:rowOff>
    </xdr:to>
    <xdr:pic>
      <xdr:nvPicPr>
        <xdr:cNvPr id="96" name="Рисунок 41" descr="Петля-скрытая-ECLIPSE-3-черная_1.jpg">
          <a:extLst>
            <a:ext uri="{FF2B5EF4-FFF2-40B4-BE49-F238E27FC236}">
              <a16:creationId xmlns:a16="http://schemas.microsoft.com/office/drawing/2014/main" id="{00000000-0008-0000-29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33350" y="24793575"/>
          <a:ext cx="704850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152400</xdr:colOff>
      <xdr:row>44</xdr:row>
      <xdr:rowOff>57150</xdr:rowOff>
    </xdr:from>
    <xdr:to>
      <xdr:col>0</xdr:col>
      <xdr:colOff>866775</xdr:colOff>
      <xdr:row>44</xdr:row>
      <xdr:rowOff>552450</xdr:rowOff>
    </xdr:to>
    <xdr:pic>
      <xdr:nvPicPr>
        <xdr:cNvPr id="97" name="Рисунок 42" descr="Петля-скрытая-ECLIPSE-3-матовый хром_1.jpg">
          <a:extLst>
            <a:ext uri="{FF2B5EF4-FFF2-40B4-BE49-F238E27FC236}">
              <a16:creationId xmlns:a16="http://schemas.microsoft.com/office/drawing/2014/main" id="{00000000-0008-0000-29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52400" y="25403175"/>
          <a:ext cx="714375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152400</xdr:colOff>
      <xdr:row>45</xdr:row>
      <xdr:rowOff>76200</xdr:rowOff>
    </xdr:from>
    <xdr:to>
      <xdr:col>0</xdr:col>
      <xdr:colOff>885825</xdr:colOff>
      <xdr:row>45</xdr:row>
      <xdr:rowOff>561975</xdr:rowOff>
    </xdr:to>
    <xdr:pic>
      <xdr:nvPicPr>
        <xdr:cNvPr id="98" name="Рисунок 48" descr="Эклипс 3.0 хром_1.jpg">
          <a:extLst>
            <a:ext uri="{FF2B5EF4-FFF2-40B4-BE49-F238E27FC236}">
              <a16:creationId xmlns:a16="http://schemas.microsoft.com/office/drawing/2014/main" id="{00000000-0008-0000-29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52400" y="26012775"/>
          <a:ext cx="733425" cy="4857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276225</xdr:colOff>
      <xdr:row>41</xdr:row>
      <xdr:rowOff>47625</xdr:rowOff>
    </xdr:from>
    <xdr:to>
      <xdr:col>0</xdr:col>
      <xdr:colOff>723900</xdr:colOff>
      <xdr:row>41</xdr:row>
      <xdr:rowOff>504825</xdr:rowOff>
    </xdr:to>
    <xdr:pic>
      <xdr:nvPicPr>
        <xdr:cNvPr id="99" name="Рисунок 2390">
          <a:extLst>
            <a:ext uri="{FF2B5EF4-FFF2-40B4-BE49-F238E27FC236}">
              <a16:creationId xmlns:a16="http://schemas.microsoft.com/office/drawing/2014/main" id="{00000000-0008-0000-2900-000063000000}"/>
            </a:ext>
          </a:extLst>
        </xdr:cNvPr>
        <xdr:cNvPicPr/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 rot="5400000">
          <a:off x="271463" y="23626762"/>
          <a:ext cx="457200" cy="447675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33618</xdr:colOff>
      <xdr:row>0</xdr:row>
      <xdr:rowOff>0</xdr:rowOff>
    </xdr:from>
    <xdr:to>
      <xdr:col>1</xdr:col>
      <xdr:colOff>246530</xdr:colOff>
      <xdr:row>0</xdr:row>
      <xdr:rowOff>1389872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2A00-000002000000}"/>
            </a:ext>
          </a:extLst>
        </xdr:cNvPr>
        <xdr:cNvSpPr txBox="1"/>
      </xdr:nvSpPr>
      <xdr:spPr bwMode="auto">
        <a:xfrm>
          <a:off x="33618" y="0"/>
          <a:ext cx="4994462" cy="1389872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defRPr/>
          </a:pPr>
          <a:endParaRPr lang="ru-RU" sz="900"/>
        </a:p>
      </xdr:txBody>
    </xdr:sp>
    <xdr:clientData/>
  </xdr:twoCellAnchor>
  <xdr:twoCellAnchor>
    <xdr:from>
      <xdr:col>3</xdr:col>
      <xdr:colOff>0</xdr:colOff>
      <xdr:row>0</xdr:row>
      <xdr:rowOff>0</xdr:rowOff>
    </xdr:from>
    <xdr:to>
      <xdr:col>4</xdr:col>
      <xdr:colOff>752475</xdr:colOff>
      <xdr:row>2</xdr:row>
      <xdr:rowOff>571500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2A00-000003000000}"/>
            </a:ext>
          </a:extLst>
        </xdr:cNvPr>
        <xdr:cNvSpPr txBox="1"/>
      </xdr:nvSpPr>
      <xdr:spPr bwMode="auto">
        <a:xfrm>
          <a:off x="9915525" y="0"/>
          <a:ext cx="1714500" cy="2552700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defRPr/>
          </a:pPr>
          <a:endParaRPr lang="ru-RU" sz="800" b="1" i="0" u="sng">
            <a:solidFill>
              <a:schemeClr val="dk1"/>
            </a:solidFill>
            <a:latin typeface="+mn-lt"/>
            <a:ea typeface="+mn-ea"/>
            <a:cs typeface="+mn-cs"/>
          </a:endParaRPr>
        </a:p>
      </xdr:txBody>
    </xdr:sp>
    <xdr:clientData/>
  </xdr:twoCellAnchor>
  <xdr:oneCellAnchor>
    <xdr:from>
      <xdr:col>0</xdr:col>
      <xdr:colOff>3933825</xdr:colOff>
      <xdr:row>0</xdr:row>
      <xdr:rowOff>1171575</xdr:rowOff>
    </xdr:from>
    <xdr:ext cx="3619048" cy="752381"/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2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3933825" y="1171575"/>
          <a:ext cx="3619048" cy="752381"/>
        </a:xfrm>
        <a:prstGeom prst="rect">
          <a:avLst/>
        </a:prstGeom>
      </xdr:spPr>
    </xdr:pic>
    <xdr:clientData/>
  </xdr:oneCellAnchor>
  <xdr:oneCellAnchor>
    <xdr:from>
      <xdr:col>1</xdr:col>
      <xdr:colOff>371476</xdr:colOff>
      <xdr:row>3</xdr:row>
      <xdr:rowOff>38100</xdr:rowOff>
    </xdr:from>
    <xdr:ext cx="971550" cy="1413952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2A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153026" y="2971800"/>
          <a:ext cx="971550" cy="1413952"/>
        </a:xfrm>
        <a:prstGeom prst="rect">
          <a:avLst/>
        </a:prstGeom>
      </xdr:spPr>
    </xdr:pic>
    <xdr:clientData/>
  </xdr:oneCellAnchor>
  <xdr:oneCellAnchor>
    <xdr:from>
      <xdr:col>1</xdr:col>
      <xdr:colOff>466724</xdr:colOff>
      <xdr:row>4</xdr:row>
      <xdr:rowOff>19049</xdr:rowOff>
    </xdr:from>
    <xdr:ext cx="908366" cy="1414800"/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2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48274" y="4429124"/>
          <a:ext cx="908366" cy="1414800"/>
        </a:xfrm>
        <a:prstGeom prst="rect">
          <a:avLst/>
        </a:prstGeom>
      </xdr:spPr>
    </xdr:pic>
    <xdr:clientData/>
  </xdr:oneCellAnchor>
  <xdr:oneCellAnchor>
    <xdr:from>
      <xdr:col>1</xdr:col>
      <xdr:colOff>457200</xdr:colOff>
      <xdr:row>5</xdr:row>
      <xdr:rowOff>28575</xdr:rowOff>
    </xdr:from>
    <xdr:ext cx="891752" cy="1414800"/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2A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38750" y="5905500"/>
          <a:ext cx="891752" cy="1414800"/>
        </a:xfrm>
        <a:prstGeom prst="rect">
          <a:avLst/>
        </a:prstGeom>
      </xdr:spPr>
    </xdr:pic>
    <xdr:clientData/>
  </xdr:oneCellAnchor>
  <xdr:twoCellAnchor editAs="oneCell">
    <xdr:from>
      <xdr:col>0</xdr:col>
      <xdr:colOff>233643</xdr:colOff>
      <xdr:row>0</xdr:row>
      <xdr:rowOff>666750</xdr:rowOff>
    </xdr:from>
    <xdr:to>
      <xdr:col>0</xdr:col>
      <xdr:colOff>1924628</xdr:colOff>
      <xdr:row>0</xdr:row>
      <xdr:rowOff>1076325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2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33643" y="666750"/>
          <a:ext cx="1690985" cy="409575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0</xdr:row>
      <xdr:rowOff>38100</xdr:rowOff>
    </xdr:from>
    <xdr:to>
      <xdr:col>4</xdr:col>
      <xdr:colOff>1539908</xdr:colOff>
      <xdr:row>0</xdr:row>
      <xdr:rowOff>1085850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2A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0210800" y="38100"/>
          <a:ext cx="1435133" cy="1047750"/>
        </a:xfrm>
        <a:prstGeom prst="rect">
          <a:avLst/>
        </a:prstGeom>
      </xdr:spPr>
    </xdr:pic>
    <xdr:clientData/>
  </xdr:twoCellAnchor>
  <xdr:twoCellAnchor editAs="oneCell">
    <xdr:from>
      <xdr:col>2</xdr:col>
      <xdr:colOff>819150</xdr:colOff>
      <xdr:row>0</xdr:row>
      <xdr:rowOff>57150</xdr:rowOff>
    </xdr:from>
    <xdr:to>
      <xdr:col>3</xdr:col>
      <xdr:colOff>566976</xdr:colOff>
      <xdr:row>0</xdr:row>
      <xdr:rowOff>1076325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2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7419975" y="57150"/>
          <a:ext cx="1490901" cy="1019175"/>
        </a:xfrm>
        <a:prstGeom prst="rect">
          <a:avLst/>
        </a:prstGeom>
      </xdr:spPr>
    </xdr:pic>
    <xdr:clientData/>
  </xdr:twoCellAnchor>
  <xdr:twoCellAnchor editAs="oneCell">
    <xdr:from>
      <xdr:col>3</xdr:col>
      <xdr:colOff>590549</xdr:colOff>
      <xdr:row>0</xdr:row>
      <xdr:rowOff>54986</xdr:rowOff>
    </xdr:from>
    <xdr:to>
      <xdr:col>3</xdr:col>
      <xdr:colOff>1724024</xdr:colOff>
      <xdr:row>0</xdr:row>
      <xdr:rowOff>1087093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2A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934449" y="54986"/>
          <a:ext cx="1133475" cy="1032107"/>
        </a:xfrm>
        <a:prstGeom prst="rect">
          <a:avLst/>
        </a:prstGeom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9525</xdr:rowOff>
    </xdr:from>
    <xdr:to>
      <xdr:col>1</xdr:col>
      <xdr:colOff>285750</xdr:colOff>
      <xdr:row>0</xdr:row>
      <xdr:rowOff>1152525</xdr:rowOff>
    </xdr:to>
    <xdr:sp macro="" textlink="">
      <xdr:nvSpPr>
        <xdr:cNvPr id="46" name="TextBox 45">
          <a:extLst>
            <a:ext uri="{FF2B5EF4-FFF2-40B4-BE49-F238E27FC236}">
              <a16:creationId xmlns:a16="http://schemas.microsoft.com/office/drawing/2014/main" id="{00000000-0008-0000-2B00-00002E000000}"/>
            </a:ext>
          </a:extLst>
        </xdr:cNvPr>
        <xdr:cNvSpPr txBox="1"/>
      </xdr:nvSpPr>
      <xdr:spPr bwMode="auto">
        <a:xfrm>
          <a:off x="0" y="9525"/>
          <a:ext cx="1600200" cy="1143000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defRPr/>
          </a:pPr>
          <a:endParaRPr lang="ru-RU" sz="800" b="0">
            <a:latin typeface="Arial"/>
            <a:cs typeface="Arial"/>
          </a:endParaRPr>
        </a:p>
      </xdr:txBody>
    </xdr:sp>
    <xdr:clientData/>
  </xdr:twoCellAnchor>
  <xdr:twoCellAnchor>
    <xdr:from>
      <xdr:col>4</xdr:col>
      <xdr:colOff>133350</xdr:colOff>
      <xdr:row>0</xdr:row>
      <xdr:rowOff>0</xdr:rowOff>
    </xdr:from>
    <xdr:to>
      <xdr:col>5</xdr:col>
      <xdr:colOff>819150</xdr:colOff>
      <xdr:row>3</xdr:row>
      <xdr:rowOff>0</xdr:rowOff>
    </xdr:to>
    <xdr:sp macro="" textlink="">
      <xdr:nvSpPr>
        <xdr:cNvPr id="87" name="TextBox 86">
          <a:extLst>
            <a:ext uri="{FF2B5EF4-FFF2-40B4-BE49-F238E27FC236}">
              <a16:creationId xmlns:a16="http://schemas.microsoft.com/office/drawing/2014/main" id="{00000000-0008-0000-2B00-000057000000}"/>
            </a:ext>
          </a:extLst>
        </xdr:cNvPr>
        <xdr:cNvSpPr txBox="1"/>
      </xdr:nvSpPr>
      <xdr:spPr bwMode="auto">
        <a:xfrm>
          <a:off x="6905625" y="0"/>
          <a:ext cx="2028825" cy="2228850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defRPr/>
          </a:pPr>
          <a:endParaRPr lang="ru-RU" sz="900" b="1" i="0" u="sng">
            <a:solidFill>
              <a:schemeClr val="dk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0</xdr:col>
      <xdr:colOff>114300</xdr:colOff>
      <xdr:row>0</xdr:row>
      <xdr:rowOff>628651</xdr:rowOff>
    </xdr:from>
    <xdr:to>
      <xdr:col>1</xdr:col>
      <xdr:colOff>294209</xdr:colOff>
      <xdr:row>0</xdr:row>
      <xdr:rowOff>990601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2B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114300" y="628651"/>
          <a:ext cx="1494359" cy="36195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1285875</xdr:colOff>
      <xdr:row>0</xdr:row>
      <xdr:rowOff>38100</xdr:rowOff>
    </xdr:from>
    <xdr:to>
      <xdr:col>5</xdr:col>
      <xdr:colOff>1377983</xdr:colOff>
      <xdr:row>0</xdr:row>
      <xdr:rowOff>1085850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2B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058150" y="38100"/>
          <a:ext cx="1435133" cy="1047750"/>
        </a:xfrm>
        <a:prstGeom prst="rect">
          <a:avLst/>
        </a:prstGeom>
      </xdr:spPr>
    </xdr:pic>
    <xdr:clientData/>
  </xdr:twoCellAnchor>
  <xdr:twoCellAnchor editAs="oneCell">
    <xdr:from>
      <xdr:col>2</xdr:col>
      <xdr:colOff>552450</xdr:colOff>
      <xdr:row>0</xdr:row>
      <xdr:rowOff>66675</xdr:rowOff>
    </xdr:from>
    <xdr:to>
      <xdr:col>3</xdr:col>
      <xdr:colOff>1043226</xdr:colOff>
      <xdr:row>0</xdr:row>
      <xdr:rowOff>1085850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2B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57800" y="66675"/>
          <a:ext cx="1490901" cy="1019175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0</xdr:row>
      <xdr:rowOff>46312</xdr:rowOff>
    </xdr:from>
    <xdr:to>
      <xdr:col>4</xdr:col>
      <xdr:colOff>1181606</xdr:colOff>
      <xdr:row>0</xdr:row>
      <xdr:rowOff>1104899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2B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91325" y="46312"/>
          <a:ext cx="1162556" cy="1058587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352426</xdr:colOff>
      <xdr:row>8</xdr:row>
      <xdr:rowOff>95251</xdr:rowOff>
    </xdr:from>
    <xdr:to>
      <xdr:col>0</xdr:col>
      <xdr:colOff>770237</xdr:colOff>
      <xdr:row>8</xdr:row>
      <xdr:rowOff>666751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2B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52426" y="4752976"/>
          <a:ext cx="417811" cy="571500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7</xdr:row>
      <xdr:rowOff>66674</xdr:rowOff>
    </xdr:from>
    <xdr:to>
      <xdr:col>0</xdr:col>
      <xdr:colOff>790407</xdr:colOff>
      <xdr:row>7</xdr:row>
      <xdr:rowOff>599419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2B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00050" y="3962399"/>
          <a:ext cx="390357" cy="532745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5</xdr:row>
      <xdr:rowOff>114300</xdr:rowOff>
    </xdr:from>
    <xdr:to>
      <xdr:col>0</xdr:col>
      <xdr:colOff>820549</xdr:colOff>
      <xdr:row>5</xdr:row>
      <xdr:rowOff>656490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2B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28625" y="2486025"/>
          <a:ext cx="391924" cy="542190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6</xdr:row>
      <xdr:rowOff>66674</xdr:rowOff>
    </xdr:from>
    <xdr:to>
      <xdr:col>0</xdr:col>
      <xdr:colOff>803690</xdr:colOff>
      <xdr:row>6</xdr:row>
      <xdr:rowOff>590549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2B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19100" y="3200399"/>
          <a:ext cx="384590" cy="523875"/>
        </a:xfrm>
        <a:prstGeom prst="rect">
          <a:avLst/>
        </a:prstGeom>
      </xdr:spPr>
    </xdr:pic>
    <xdr:clientData/>
  </xdr:twoCellAnchor>
  <xdr:twoCellAnchor editAs="oneCell">
    <xdr:from>
      <xdr:col>0</xdr:col>
      <xdr:colOff>473076</xdr:colOff>
      <xdr:row>11</xdr:row>
      <xdr:rowOff>28575</xdr:rowOff>
    </xdr:from>
    <xdr:to>
      <xdr:col>0</xdr:col>
      <xdr:colOff>788988</xdr:colOff>
      <xdr:row>11</xdr:row>
      <xdr:rowOff>625297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2B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73076" y="5915025"/>
          <a:ext cx="315912" cy="596722"/>
        </a:xfrm>
        <a:prstGeom prst="rect">
          <a:avLst/>
        </a:prstGeom>
      </xdr:spPr>
    </xdr:pic>
    <xdr:clientData/>
  </xdr:twoCellAnchor>
  <xdr:twoCellAnchor editAs="oneCell">
    <xdr:from>
      <xdr:col>0</xdr:col>
      <xdr:colOff>420688</xdr:colOff>
      <xdr:row>14</xdr:row>
      <xdr:rowOff>98424</xdr:rowOff>
    </xdr:from>
    <xdr:to>
      <xdr:col>0</xdr:col>
      <xdr:colOff>730400</xdr:colOff>
      <xdr:row>14</xdr:row>
      <xdr:rowOff>679449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2B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20688" y="8118474"/>
          <a:ext cx="309712" cy="581025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13</xdr:row>
      <xdr:rowOff>39686</xdr:rowOff>
    </xdr:from>
    <xdr:to>
      <xdr:col>0</xdr:col>
      <xdr:colOff>739551</xdr:colOff>
      <xdr:row>13</xdr:row>
      <xdr:rowOff>604035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2B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38150" y="7297736"/>
          <a:ext cx="301401" cy="564349"/>
        </a:xfrm>
        <a:prstGeom prst="rect">
          <a:avLst/>
        </a:prstGeom>
      </xdr:spPr>
    </xdr:pic>
    <xdr:clientData/>
  </xdr:twoCellAnchor>
  <xdr:twoCellAnchor editAs="oneCell">
    <xdr:from>
      <xdr:col>0</xdr:col>
      <xdr:colOff>444500</xdr:colOff>
      <xdr:row>12</xdr:row>
      <xdr:rowOff>63499</xdr:rowOff>
    </xdr:from>
    <xdr:to>
      <xdr:col>0</xdr:col>
      <xdr:colOff>750679</xdr:colOff>
      <xdr:row>12</xdr:row>
      <xdr:rowOff>642936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2B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4500" y="6559549"/>
          <a:ext cx="306179" cy="579437"/>
        </a:xfrm>
        <a:prstGeom prst="rect">
          <a:avLst/>
        </a:prstGeom>
      </xdr:spPr>
    </xdr:pic>
    <xdr:clientData/>
  </xdr:twoCellAnchor>
  <xdr:twoCellAnchor editAs="oneCell">
    <xdr:from>
      <xdr:col>1</xdr:col>
      <xdr:colOff>2914650</xdr:colOff>
      <xdr:row>0</xdr:row>
      <xdr:rowOff>1114425</xdr:rowOff>
    </xdr:from>
    <xdr:to>
      <xdr:col>2</xdr:col>
      <xdr:colOff>739685</xdr:colOff>
      <xdr:row>0</xdr:row>
      <xdr:rowOff>1719544</xdr:rowOff>
    </xdr:to>
    <xdr:pic>
      <xdr:nvPicPr>
        <xdr:cNvPr id="100" name="Рисунок 10" descr="Картинки по запросу aehybnehf oro&amp;oro лого">
          <a:extLst>
            <a:ext uri="{FF2B5EF4-FFF2-40B4-BE49-F238E27FC236}">
              <a16:creationId xmlns:a16="http://schemas.microsoft.com/office/drawing/2014/main" id="{00000000-0008-0000-2B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229100" y="1114425"/>
          <a:ext cx="1215935" cy="605119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9525</xdr:rowOff>
    </xdr:from>
    <xdr:to>
      <xdr:col>1</xdr:col>
      <xdr:colOff>285750</xdr:colOff>
      <xdr:row>0</xdr:row>
      <xdr:rowOff>1152525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2C00-000002000000}"/>
            </a:ext>
          </a:extLst>
        </xdr:cNvPr>
        <xdr:cNvSpPr txBox="1"/>
      </xdr:nvSpPr>
      <xdr:spPr bwMode="auto">
        <a:xfrm>
          <a:off x="0" y="9525"/>
          <a:ext cx="1600200" cy="1143000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defRPr/>
          </a:pPr>
          <a:endParaRPr lang="ru-RU" sz="800" b="0">
            <a:latin typeface="Arial"/>
            <a:cs typeface="Arial"/>
          </a:endParaRPr>
        </a:p>
      </xdr:txBody>
    </xdr:sp>
    <xdr:clientData/>
  </xdr:twoCellAnchor>
  <xdr:twoCellAnchor>
    <xdr:from>
      <xdr:col>4</xdr:col>
      <xdr:colOff>133350</xdr:colOff>
      <xdr:row>0</xdr:row>
      <xdr:rowOff>0</xdr:rowOff>
    </xdr:from>
    <xdr:to>
      <xdr:col>5</xdr:col>
      <xdr:colOff>819150</xdr:colOff>
      <xdr:row>3</xdr:row>
      <xdr:rowOff>0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2C00-000003000000}"/>
            </a:ext>
          </a:extLst>
        </xdr:cNvPr>
        <xdr:cNvSpPr txBox="1"/>
      </xdr:nvSpPr>
      <xdr:spPr bwMode="auto">
        <a:xfrm>
          <a:off x="6905625" y="0"/>
          <a:ext cx="2028825" cy="2247900"/>
        </a:xfrm>
        <a:prstGeom prst="rect">
          <a:avLst/>
        </a:prstGeom>
        <a:noFill/>
        <a:ln w="9525" cmpd="sng">
          <a:noFill/>
        </a:ln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defRPr/>
          </a:pPr>
          <a:endParaRPr lang="ru-RU" sz="900" b="1" i="0" u="sng">
            <a:solidFill>
              <a:schemeClr val="dk1"/>
            </a:solidFill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0</xdr:col>
      <xdr:colOff>85725</xdr:colOff>
      <xdr:row>0</xdr:row>
      <xdr:rowOff>400051</xdr:rowOff>
    </xdr:from>
    <xdr:to>
      <xdr:col>0</xdr:col>
      <xdr:colOff>1580084</xdr:colOff>
      <xdr:row>0</xdr:row>
      <xdr:rowOff>762001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2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5725" y="400051"/>
          <a:ext cx="1494359" cy="361950"/>
        </a:xfrm>
        <a:prstGeom prst="rect">
          <a:avLst/>
        </a:prstGeom>
      </xdr:spPr>
    </xdr:pic>
    <xdr:clientData/>
  </xdr:twoCellAnchor>
  <xdr:twoCellAnchor editAs="oneCell">
    <xdr:from>
      <xdr:col>4</xdr:col>
      <xdr:colOff>1285875</xdr:colOff>
      <xdr:row>0</xdr:row>
      <xdr:rowOff>38100</xdr:rowOff>
    </xdr:from>
    <xdr:to>
      <xdr:col>5</xdr:col>
      <xdr:colOff>1377983</xdr:colOff>
      <xdr:row>0</xdr:row>
      <xdr:rowOff>1085850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2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8058150" y="38100"/>
          <a:ext cx="1435133" cy="1047750"/>
        </a:xfrm>
        <a:prstGeom prst="rect">
          <a:avLst/>
        </a:prstGeom>
      </xdr:spPr>
    </xdr:pic>
    <xdr:clientData/>
  </xdr:twoCellAnchor>
  <xdr:twoCellAnchor editAs="oneCell">
    <xdr:from>
      <xdr:col>2</xdr:col>
      <xdr:colOff>552450</xdr:colOff>
      <xdr:row>0</xdr:row>
      <xdr:rowOff>66675</xdr:rowOff>
    </xdr:from>
    <xdr:to>
      <xdr:col>3</xdr:col>
      <xdr:colOff>1043226</xdr:colOff>
      <xdr:row>0</xdr:row>
      <xdr:rowOff>1085850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2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5257800" y="66675"/>
          <a:ext cx="1490901" cy="1019175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</xdr:colOff>
      <xdr:row>0</xdr:row>
      <xdr:rowOff>46312</xdr:rowOff>
    </xdr:from>
    <xdr:to>
      <xdr:col>4</xdr:col>
      <xdr:colOff>1181606</xdr:colOff>
      <xdr:row>0</xdr:row>
      <xdr:rowOff>1104899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2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91325" y="46312"/>
          <a:ext cx="1162556" cy="1058587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5</xdr:row>
      <xdr:rowOff>19050</xdr:rowOff>
    </xdr:from>
    <xdr:to>
      <xdr:col>0</xdr:col>
      <xdr:colOff>1977901</xdr:colOff>
      <xdr:row>7</xdr:row>
      <xdr:rowOff>733425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2C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0025" y="2838450"/>
          <a:ext cx="1777876" cy="2238375"/>
        </a:xfrm>
        <a:prstGeom prst="rect">
          <a:avLst/>
        </a:prstGeom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219809</xdr:colOff>
      <xdr:row>0</xdr:row>
      <xdr:rowOff>234463</xdr:rowOff>
    </xdr:from>
    <xdr:to>
      <xdr:col>1</xdr:col>
      <xdr:colOff>974481</xdr:colOff>
      <xdr:row>1</xdr:row>
      <xdr:rowOff>258770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2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/>
      </xdr:blipFill>
      <xdr:spPr bwMode="auto">
        <a:xfrm>
          <a:off x="219809" y="234463"/>
          <a:ext cx="1583347" cy="386257"/>
        </a:xfrm>
        <a:prstGeom prst="rect">
          <a:avLst/>
        </a:prstGeom>
      </xdr:spPr>
    </xdr:pic>
    <xdr:clientData/>
  </xdr:twoCellAnchor>
  <xdr:twoCellAnchor editAs="oneCell">
    <xdr:from>
      <xdr:col>6</xdr:col>
      <xdr:colOff>907074</xdr:colOff>
      <xdr:row>0</xdr:row>
      <xdr:rowOff>0</xdr:rowOff>
    </xdr:from>
    <xdr:to>
      <xdr:col>6</xdr:col>
      <xdr:colOff>1966301</xdr:colOff>
      <xdr:row>1</xdr:row>
      <xdr:rowOff>439617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2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55824" y="0"/>
          <a:ext cx="1059227" cy="801567"/>
        </a:xfrm>
        <a:prstGeom prst="rect">
          <a:avLst/>
        </a:prstGeom>
      </xdr:spPr>
    </xdr:pic>
    <xdr:clientData/>
  </xdr:twoCellAnchor>
  <xdr:twoCellAnchor editAs="oneCell">
    <xdr:from>
      <xdr:col>5</xdr:col>
      <xdr:colOff>769326</xdr:colOff>
      <xdr:row>0</xdr:row>
      <xdr:rowOff>13922</xdr:rowOff>
    </xdr:from>
    <xdr:to>
      <xdr:col>5</xdr:col>
      <xdr:colOff>1943815</xdr:colOff>
      <xdr:row>1</xdr:row>
      <xdr:rowOff>439616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2D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07922" y="13922"/>
          <a:ext cx="1174489" cy="784713"/>
        </a:xfrm>
        <a:prstGeom prst="rect">
          <a:avLst/>
        </a:prstGeom>
      </xdr:spPr>
    </xdr:pic>
    <xdr:clientData/>
  </xdr:twoCellAnchor>
  <xdr:twoCellAnchor editAs="oneCell">
    <xdr:from>
      <xdr:col>5</xdr:col>
      <xdr:colOff>2007577</xdr:colOff>
      <xdr:row>0</xdr:row>
      <xdr:rowOff>0</xdr:rowOff>
    </xdr:from>
    <xdr:to>
      <xdr:col>6</xdr:col>
      <xdr:colOff>776654</xdr:colOff>
      <xdr:row>1</xdr:row>
      <xdr:rowOff>446271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2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946173" y="0"/>
          <a:ext cx="886558" cy="80529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.melnikov\Downloads\25.06.24%20NEW%20&#1055;&#1088;&#1072;&#1081;&#1089;-&#1083;&#1080;&#1089;&#1090;%20&#1084;&#1077;&#1078;&#1082;&#1086;&#1084;&#1085;&#1072;&#1090;&#1085;&#1099;&#1077;%20&#1076;&#1074;&#1077;&#1088;&#1080;%20ALBERO%20(1)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Оглавление"/>
      <sheetName val="НОВИНКИ"/>
      <sheetName val="Эмаль Скин"/>
      <sheetName val="Эмаль Стиль LINE"/>
      <sheetName val="Эмаль КЛАССИКА"/>
      <sheetName val="Эмаль НеоКлассика PRO "/>
      <sheetName val="Эмаль Геометрия ПО"/>
      <sheetName val="Эмаль Геометрия"/>
      <sheetName val="Скрытые двери"/>
      <sheetName val="NEW STATUS ЭМАЛЬ алюм. кромка"/>
      <sheetName val="NEW STATUS алюминиевая кромка "/>
      <sheetName val="WEST Soft Touch"/>
      <sheetName val="Альянс CPL"/>
      <sheetName val="АКЦИЯ"/>
      <sheetName val="Галерея"/>
      <sheetName val="Империя"/>
      <sheetName val="Мегаполис GL"/>
      <sheetName val="Loft Мегаполис"/>
      <sheetName val="Мегаполис"/>
      <sheetName val="Триплекс"/>
      <sheetName val="Trend"/>
      <sheetName val="Плинтус"/>
      <sheetName val="Полотна 1900 СКЛАД"/>
      <sheetName val="Наценка на нестандарт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</sheetDataSet>
  </externalBook>
</externalLink>
</file>

<file path=xl/persons/person.xml><?xml version="1.0" encoding="utf-8"?>
<personList xmlns="http://schemas.microsoft.com/office/spreadsheetml/2018/threadedcomments" xmlns:x="http://schemas.openxmlformats.org/spreadsheetml/2006/main">
  <person displayName="Андросова Елена Анатольевна" id="{94D09B80-DDC1-CE6D-8581-C71BF2E72697}"/>
  <person displayName="Павел Ю. Ерошин" id="{A2118728-E300-A63B-3798-B173A2050821}"/>
</personList>
</file>

<file path=xl/theme/theme1.xml><?xml version="1.0" encoding="utf-8"?>
<a:theme xmlns:a="http://schemas.openxmlformats.org/drawingml/2006/main" name="Тема Office">
  <a:themeElements>
    <a:clrScheme name="Оранжевый и красный">
      <a:dk1>
        <a:sysClr val="windowText" lastClr="000000"/>
      </a:dk1>
      <a:lt1>
        <a:sysClr val="window" lastClr="FFFFFF"/>
      </a:lt1>
      <a:dk2>
        <a:srgbClr val="696464"/>
      </a:dk2>
      <a:lt2>
        <a:srgbClr val="E9E5DC"/>
      </a:lt2>
      <a:accent1>
        <a:srgbClr val="D34817"/>
      </a:accent1>
      <a:accent2>
        <a:srgbClr val="9B2D1F"/>
      </a:accent2>
      <a:accent3>
        <a:srgbClr val="A28E6A"/>
      </a:accent3>
      <a:accent4>
        <a:srgbClr val="956251"/>
      </a:accent4>
      <a:accent5>
        <a:srgbClr val="918485"/>
      </a:accent5>
      <a:accent6>
        <a:srgbClr val="855D5D"/>
      </a:accent6>
      <a:hlink>
        <a:srgbClr val="CC9900"/>
      </a:hlink>
      <a:folHlink>
        <a:srgbClr val="96A9A9"/>
      </a:folHlink>
    </a:clrScheme>
    <a:fontScheme name="Стандартная">
      <a:majorFont>
        <a:latin typeface="Calibri Light"/>
        <a:ea typeface="Arial"/>
        <a:cs typeface="Arial"/>
      </a:majorFont>
      <a:minorFont>
        <a:latin typeface="Calibri"/>
        <a:ea typeface="Arial"/>
        <a:cs typeface="Arial"/>
      </a:minorFont>
    </a:fontScheme>
    <a:fmtScheme name="Стандартная">
      <a:fillStyleLst>
        <a:solidFill>
          <a:schemeClr val="phClr"/>
        </a:solidFill>
        <a:gradFill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L28" personId="{94D09B80-DDC1-CE6D-8581-C71BF2E72697}" id="{00570031-009C-453E-84D5-00E1000800C8}" done="0">
    <text xml:space="preserve">В комплект входит:
- Полотно
- Коробка 2,5 шт.
- Наличник 5 шт.
- Замок магнитный (черный)
</text>
  </threadedComment>
</ThreadedComments>
</file>

<file path=xl/threadedComments/threadedComment2.xml><?xml version="1.0" encoding="utf-8"?>
<ThreadedComments xmlns="http://schemas.microsoft.com/office/spreadsheetml/2018/threadedcomments" xmlns:x="http://schemas.openxmlformats.org/spreadsheetml/2006/main">
  <threadedComment ref="L34" personId="{94D09B80-DDC1-CE6D-8581-C71BF2E72697}" id="{00C500F7-00F9-49EA-BBC3-00D2009C0051}" done="0">
    <text xml:space="preserve">В комплект входит:
- Полотно
- Коробка 2,5 шт.
- Наличник 5 шт.
- Замок магнитный (черный)
</text>
  </threadedComment>
</ThreadedComments>
</file>

<file path=xl/threadedComments/threadedComment3.xml><?xml version="1.0" encoding="utf-8"?>
<ThreadedComments xmlns="http://schemas.microsoft.com/office/spreadsheetml/2018/threadedcomments" xmlns:x="http://schemas.openxmlformats.org/spreadsheetml/2006/main">
  <threadedComment ref="M34" personId="{94D09B80-DDC1-CE6D-8581-C71BF2E72697}" id="{005600F8-00F1-48E1-AB67-004F002E0094}" done="0">
    <text xml:space="preserve">В комплект входит:
- Полотно
- Коробка 2,5 шт.
- Наличник 5 шт.
- Замок магнитный (черный)
</text>
  </threadedComment>
</ThreadedComments>
</file>

<file path=xl/threadedComments/threadedComment4.xml><?xml version="1.0" encoding="utf-8"?>
<ThreadedComments xmlns="http://schemas.microsoft.com/office/spreadsheetml/2018/threadedcomments" xmlns:x="http://schemas.openxmlformats.org/spreadsheetml/2006/main">
  <threadedComment ref="J35" personId="{94D09B80-DDC1-CE6D-8581-C71BF2E72697}" id="{004F00E3-0059-4487-933C-0078001500FD}" done="0">
    <text xml:space="preserve">В комплект входит:
- Полотно
- Коробка скрытая 2,5 шт.
- Скрытые петли Kubica
- Замок Border в цвет кромки
</text>
  </threadedComment>
</ThreadedComments>
</file>

<file path=xl/threadedComments/threadedComment5.xml><?xml version="1.0" encoding="utf-8"?>
<ThreadedComments xmlns="http://schemas.microsoft.com/office/spreadsheetml/2018/threadedcomments" xmlns:x="http://schemas.openxmlformats.org/spreadsheetml/2006/main">
  <threadedComment ref="L32" personId="{94D09B80-DDC1-CE6D-8581-C71BF2E72697}" id="{00B100F6-008D-4D60-AC22-005C00C40061}" done="0">
    <text xml:space="preserve">В комплект входит:
- Полотно
- Коробка 2,5 шт.
- Наличник 5 шт.
</text>
  </threadedComment>
</ThreadedComments>
</file>

<file path=xl/threadedComments/threadedComment9.xml><?xml version="1.0" encoding="utf-8"?>
<ThreadedComments xmlns="http://schemas.microsoft.com/office/spreadsheetml/2018/threadedcomments" xmlns:x="http://schemas.openxmlformats.org/spreadsheetml/2006/main">
  <threadedComment ref="J32" personId="{94D09B80-DDC1-CE6D-8581-C71BF2E72697}" id="{00020059-004D-4688-AB1A-0074003D0041}" done="0">
    <text xml:space="preserve">В комплект входит:
- Полотно
- Коробка 2,5 шт.
- Наличник 5 шт.
</text>
  </threadedComment>
</ThreadedComments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3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4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5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6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7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8.bin"/><Relationship Id="rId5" Type="http://schemas.microsoft.com/office/2017/10/relationships/threadedComment" Target="../threadedComments/threadedComment5.xm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9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0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1.bin"/><Relationship Id="rId5" Type="http://schemas.microsoft.com/office/2017/10/relationships/threadedComment" Target="../threadedComments/threadedComment1.xml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2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3.bin"/><Relationship Id="rId5" Type="http://schemas.microsoft.com/office/2017/10/relationships/threadedComment" Target="../threadedComments/threadedComment2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Relationship Id="rId5" Type="http://schemas.microsoft.com/office/2017/10/relationships/threadedComment" Target="../threadedComments/threadedComment3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Relationship Id="rId5" Type="http://schemas.microsoft.com/office/2017/10/relationships/threadedComment" Target="../threadedComments/threadedComment4.xml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14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15.bin"/><Relationship Id="rId5" Type="http://schemas.microsoft.com/office/2017/10/relationships/threadedComment" Target="../threadedComments/threadedComment9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16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17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18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19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0.bin"/></Relationships>
</file>

<file path=xl/worksheets/_rels/sheet3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7" Type="http://schemas.openxmlformats.org/officeDocument/2006/relationships/image" Target="../media/image415.png"/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2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414.png"/><Relationship Id="rId4" Type="http://schemas.openxmlformats.org/officeDocument/2006/relationships/oleObject" Target="../embeddings/oleObject1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22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23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24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25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26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27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28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29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0.bin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0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1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2.xm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3.xml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4.xml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5.xml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3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004951-CB05-42BB-882E-0C753AACA659}">
  <sheetPr>
    <tabColor theme="1" tint="4.9989318521683403E-2"/>
  </sheetPr>
  <dimension ref="A1:O62"/>
  <sheetViews>
    <sheetView tabSelected="1" workbookViewId="0">
      <selection sqref="A1:J5"/>
    </sheetView>
  </sheetViews>
  <sheetFormatPr defaultRowHeight="15" x14ac:dyDescent="0.25"/>
  <cols>
    <col min="1" max="1" width="3" bestFit="1" customWidth="1"/>
    <col min="2" max="2" width="45.7109375" customWidth="1"/>
    <col min="7" max="10" width="9.140625" customWidth="1"/>
    <col min="14" max="14" width="7.28515625" customWidth="1"/>
  </cols>
  <sheetData>
    <row r="1" spans="1:15" ht="15" customHeight="1" x14ac:dyDescent="0.25">
      <c r="A1" s="1056"/>
      <c r="B1" s="1056"/>
      <c r="C1" s="1056"/>
      <c r="D1" s="1056"/>
      <c r="E1" s="1056"/>
      <c r="F1" s="1056"/>
      <c r="G1" s="1056"/>
      <c r="H1" s="1056"/>
      <c r="I1" s="1056"/>
      <c r="J1" s="1057"/>
    </row>
    <row r="2" spans="1:15" ht="15" customHeight="1" x14ac:dyDescent="0.25">
      <c r="A2" s="1056"/>
      <c r="B2" s="1056"/>
      <c r="C2" s="1056"/>
      <c r="D2" s="1056"/>
      <c r="E2" s="1056"/>
      <c r="F2" s="1056"/>
      <c r="G2" s="1056"/>
      <c r="H2" s="1056"/>
      <c r="I2" s="1056"/>
      <c r="J2" s="1057"/>
    </row>
    <row r="3" spans="1:15" ht="15" customHeight="1" x14ac:dyDescent="0.25">
      <c r="A3" s="1056"/>
      <c r="B3" s="1056"/>
      <c r="C3" s="1056"/>
      <c r="D3" s="1056"/>
      <c r="E3" s="1056"/>
      <c r="F3" s="1056"/>
      <c r="G3" s="1056"/>
      <c r="H3" s="1056"/>
      <c r="I3" s="1056"/>
      <c r="J3" s="1057"/>
    </row>
    <row r="4" spans="1:15" ht="15" customHeight="1" x14ac:dyDescent="0.25">
      <c r="A4" s="1056"/>
      <c r="B4" s="1056"/>
      <c r="C4" s="1056"/>
      <c r="D4" s="1056"/>
      <c r="E4" s="1056"/>
      <c r="F4" s="1056"/>
      <c r="G4" s="1056"/>
      <c r="H4" s="1056"/>
      <c r="I4" s="1056"/>
      <c r="J4" s="1057"/>
    </row>
    <row r="5" spans="1:15" ht="27.75" customHeight="1" thickBot="1" x14ac:dyDescent="0.3">
      <c r="A5" s="1058"/>
      <c r="B5" s="1058"/>
      <c r="C5" s="1058"/>
      <c r="D5" s="1058"/>
      <c r="E5" s="1058"/>
      <c r="F5" s="1058"/>
      <c r="G5" s="1058"/>
      <c r="H5" s="1058"/>
      <c r="I5" s="1058"/>
      <c r="J5" s="1059"/>
      <c r="M5" s="829"/>
      <c r="N5" s="829"/>
    </row>
    <row r="6" spans="1:15" ht="16.5" thickBot="1" x14ac:dyDescent="0.3">
      <c r="A6" s="1060" t="s">
        <v>1816</v>
      </c>
      <c r="B6" s="1061"/>
      <c r="C6" s="1061"/>
      <c r="D6" s="1061"/>
      <c r="E6" s="1061"/>
      <c r="F6" s="1061"/>
      <c r="G6" s="1061"/>
      <c r="H6" s="1061"/>
      <c r="I6" s="1061"/>
      <c r="J6" s="1062"/>
      <c r="M6" s="829"/>
      <c r="N6" s="829"/>
    </row>
    <row r="7" spans="1:15" x14ac:dyDescent="0.25">
      <c r="A7" s="711">
        <v>1</v>
      </c>
      <c r="B7" s="1042" t="s">
        <v>2009</v>
      </c>
      <c r="C7" s="1042"/>
      <c r="D7" s="1042"/>
      <c r="E7" s="1042"/>
      <c r="F7" s="1042"/>
      <c r="G7" s="1042"/>
      <c r="H7" s="1042"/>
      <c r="I7" s="1042"/>
      <c r="J7" s="1043"/>
      <c r="M7" s="829"/>
      <c r="N7" s="829"/>
    </row>
    <row r="8" spans="1:15" ht="15.75" thickBot="1" x14ac:dyDescent="0.3">
      <c r="A8" s="786">
        <v>2</v>
      </c>
      <c r="B8" s="1063" t="s">
        <v>2010</v>
      </c>
      <c r="C8" s="1063"/>
      <c r="D8" s="1063"/>
      <c r="E8" s="1063"/>
      <c r="F8" s="1063"/>
      <c r="G8" s="1063"/>
      <c r="H8" s="1063"/>
      <c r="I8" s="1063"/>
      <c r="J8" s="1064"/>
      <c r="M8" s="829"/>
      <c r="N8" s="829"/>
    </row>
    <row r="9" spans="1:15" ht="16.5" thickBot="1" x14ac:dyDescent="0.3">
      <c r="A9" s="1053" t="s">
        <v>1098</v>
      </c>
      <c r="B9" s="1054"/>
      <c r="C9" s="1054"/>
      <c r="D9" s="1054"/>
      <c r="E9" s="1054"/>
      <c r="F9" s="1054"/>
      <c r="G9" s="1054"/>
      <c r="H9" s="1054"/>
      <c r="I9" s="1054"/>
      <c r="J9" s="1055"/>
      <c r="M9" s="829"/>
      <c r="N9" s="829"/>
    </row>
    <row r="10" spans="1:15" x14ac:dyDescent="0.25">
      <c r="A10" s="609">
        <v>3</v>
      </c>
      <c r="B10" s="1044" t="s">
        <v>1195</v>
      </c>
      <c r="C10" s="1045"/>
      <c r="D10" s="1045"/>
      <c r="E10" s="1045"/>
      <c r="F10" s="1045"/>
      <c r="G10" s="1045"/>
      <c r="H10" s="1045"/>
      <c r="I10" s="1045"/>
      <c r="J10" s="1046"/>
      <c r="M10" s="829"/>
      <c r="N10" s="829"/>
    </row>
    <row r="11" spans="1:15" x14ac:dyDescent="0.25">
      <c r="A11" s="610">
        <v>4</v>
      </c>
      <c r="B11" s="1047" t="s">
        <v>1081</v>
      </c>
      <c r="C11" s="1048"/>
      <c r="D11" s="1048"/>
      <c r="E11" s="1048"/>
      <c r="F11" s="1048"/>
      <c r="G11" s="1048"/>
      <c r="H11" s="1048"/>
      <c r="I11" s="1048"/>
      <c r="J11" s="1049"/>
      <c r="M11" s="829"/>
      <c r="N11" s="829"/>
    </row>
    <row r="12" spans="1:15" x14ac:dyDescent="0.25">
      <c r="A12" s="610">
        <v>5</v>
      </c>
      <c r="B12" s="1047" t="s">
        <v>1100</v>
      </c>
      <c r="C12" s="1048"/>
      <c r="D12" s="1048"/>
      <c r="E12" s="1048"/>
      <c r="F12" s="1048"/>
      <c r="G12" s="1048"/>
      <c r="H12" s="1048"/>
      <c r="I12" s="1048"/>
      <c r="J12" s="1049"/>
      <c r="M12" s="829"/>
      <c r="N12" s="829"/>
    </row>
    <row r="13" spans="1:15" ht="15.75" thickBot="1" x14ac:dyDescent="0.3">
      <c r="A13" s="611">
        <v>6</v>
      </c>
      <c r="B13" s="1050" t="s">
        <v>1101</v>
      </c>
      <c r="C13" s="1051"/>
      <c r="D13" s="1051"/>
      <c r="E13" s="1051"/>
      <c r="F13" s="1051"/>
      <c r="G13" s="1051"/>
      <c r="H13" s="1051"/>
      <c r="I13" s="1051"/>
      <c r="J13" s="1052"/>
      <c r="M13" s="829"/>
      <c r="N13" s="829"/>
    </row>
    <row r="14" spans="1:15" ht="16.5" thickBot="1" x14ac:dyDescent="0.3">
      <c r="A14" s="1037" t="s">
        <v>1099</v>
      </c>
      <c r="B14" s="1038"/>
      <c r="C14" s="1038"/>
      <c r="D14" s="1038"/>
      <c r="E14" s="1038"/>
      <c r="F14" s="1038"/>
      <c r="G14" s="1038"/>
      <c r="H14" s="1038"/>
      <c r="I14" s="1038"/>
      <c r="J14" s="1039"/>
      <c r="M14" s="829"/>
      <c r="N14" s="829"/>
    </row>
    <row r="15" spans="1:15" x14ac:dyDescent="0.25">
      <c r="A15" s="711">
        <v>7</v>
      </c>
      <c r="B15" s="1042" t="s">
        <v>1102</v>
      </c>
      <c r="C15" s="1042"/>
      <c r="D15" s="1042"/>
      <c r="E15" s="1042"/>
      <c r="F15" s="1042"/>
      <c r="G15" s="1042"/>
      <c r="H15" s="1042"/>
      <c r="I15" s="1042"/>
      <c r="J15" s="1043"/>
      <c r="M15" s="829"/>
      <c r="N15" s="829"/>
      <c r="O15" s="829"/>
    </row>
    <row r="16" spans="1:15" ht="15.75" x14ac:dyDescent="0.25">
      <c r="A16" s="610">
        <v>8</v>
      </c>
      <c r="B16" s="1065" t="s">
        <v>370</v>
      </c>
      <c r="C16" s="1065"/>
      <c r="D16" s="1065"/>
      <c r="E16" s="1065"/>
      <c r="F16" s="1065"/>
      <c r="G16" s="1065"/>
      <c r="H16" s="1065"/>
      <c r="I16" s="1065"/>
      <c r="J16" s="1066"/>
      <c r="M16" s="829"/>
      <c r="N16" s="829"/>
      <c r="O16" s="829"/>
    </row>
    <row r="17" spans="1:10" ht="16.5" thickBot="1" x14ac:dyDescent="0.3">
      <c r="A17" s="611">
        <v>9</v>
      </c>
      <c r="B17" s="1067" t="s">
        <v>389</v>
      </c>
      <c r="C17" s="1067"/>
      <c r="D17" s="1067"/>
      <c r="E17" s="1067"/>
      <c r="F17" s="1067"/>
      <c r="G17" s="1067"/>
      <c r="H17" s="1067"/>
      <c r="I17" s="1067"/>
      <c r="J17" s="1068"/>
    </row>
    <row r="18" spans="1:10" ht="16.5" thickBot="1" x14ac:dyDescent="0.3">
      <c r="A18" s="1037" t="s">
        <v>1686</v>
      </c>
      <c r="B18" s="1038"/>
      <c r="C18" s="1038"/>
      <c r="D18" s="1038"/>
      <c r="E18" s="1038"/>
      <c r="F18" s="1038"/>
      <c r="G18" s="1038"/>
      <c r="H18" s="1038"/>
      <c r="I18" s="1038"/>
      <c r="J18" s="1039"/>
    </row>
    <row r="19" spans="1:10" ht="15.75" thickBot="1" x14ac:dyDescent="0.3">
      <c r="A19" s="823">
        <v>10</v>
      </c>
      <c r="B19" s="1040" t="s">
        <v>2008</v>
      </c>
      <c r="C19" s="1040"/>
      <c r="D19" s="1040"/>
      <c r="E19" s="1040"/>
      <c r="F19" s="1040"/>
      <c r="G19" s="1040"/>
      <c r="H19" s="1040"/>
      <c r="I19" s="1040"/>
      <c r="J19" s="1041"/>
    </row>
    <row r="20" spans="1:10" ht="16.5" thickBot="1" x14ac:dyDescent="0.3">
      <c r="A20" s="1078" t="s">
        <v>1993</v>
      </c>
      <c r="B20" s="1079"/>
      <c r="C20" s="1079"/>
      <c r="D20" s="1079"/>
      <c r="E20" s="1079"/>
      <c r="F20" s="1079"/>
      <c r="G20" s="1079"/>
      <c r="H20" s="1079"/>
      <c r="I20" s="1079"/>
      <c r="J20" s="1080"/>
    </row>
    <row r="21" spans="1:10" ht="15.75" thickBot="1" x14ac:dyDescent="0.3">
      <c r="A21" s="822">
        <v>11</v>
      </c>
      <c r="B21" s="1076" t="s">
        <v>1685</v>
      </c>
      <c r="C21" s="1076"/>
      <c r="D21" s="1076"/>
      <c r="E21" s="1076"/>
      <c r="F21" s="1076"/>
      <c r="G21" s="1076"/>
      <c r="H21" s="1076"/>
      <c r="I21" s="1076"/>
      <c r="J21" s="1077"/>
    </row>
    <row r="22" spans="1:10" ht="16.5" thickBot="1" x14ac:dyDescent="0.3">
      <c r="A22" s="1073" t="s">
        <v>1097</v>
      </c>
      <c r="B22" s="1074"/>
      <c r="C22" s="1074"/>
      <c r="D22" s="1074"/>
      <c r="E22" s="1074"/>
      <c r="F22" s="1074"/>
      <c r="G22" s="1074"/>
      <c r="H22" s="1074"/>
      <c r="I22" s="1074"/>
      <c r="J22" s="1075"/>
    </row>
    <row r="23" spans="1:10" x14ac:dyDescent="0.25">
      <c r="A23" s="609">
        <v>12</v>
      </c>
      <c r="B23" s="1044" t="s">
        <v>1105</v>
      </c>
      <c r="C23" s="1044"/>
      <c r="D23" s="1044"/>
      <c r="E23" s="1044"/>
      <c r="F23" s="1044"/>
      <c r="G23" s="1044"/>
      <c r="H23" s="1044"/>
      <c r="I23" s="1044"/>
      <c r="J23" s="1069"/>
    </row>
    <row r="24" spans="1:10" x14ac:dyDescent="0.25">
      <c r="A24" s="610">
        <v>13</v>
      </c>
      <c r="B24" s="1071" t="s">
        <v>2011</v>
      </c>
      <c r="C24" s="1071"/>
      <c r="D24" s="1071"/>
      <c r="E24" s="1071"/>
      <c r="F24" s="1071"/>
      <c r="G24" s="1071"/>
      <c r="H24" s="1071"/>
      <c r="I24" s="1071"/>
      <c r="J24" s="1072"/>
    </row>
    <row r="25" spans="1:10" x14ac:dyDescent="0.25">
      <c r="A25" s="609">
        <v>14</v>
      </c>
      <c r="B25" s="1047" t="s">
        <v>1103</v>
      </c>
      <c r="C25" s="1047"/>
      <c r="D25" s="1047"/>
      <c r="E25" s="1047"/>
      <c r="F25" s="1047"/>
      <c r="G25" s="1047"/>
      <c r="H25" s="1047"/>
      <c r="I25" s="1047"/>
      <c r="J25" s="1070"/>
    </row>
    <row r="26" spans="1:10" x14ac:dyDescent="0.25">
      <c r="A26" s="610">
        <v>15</v>
      </c>
      <c r="B26" s="1047" t="s">
        <v>1106</v>
      </c>
      <c r="C26" s="1047"/>
      <c r="D26" s="1047"/>
      <c r="E26" s="1047"/>
      <c r="F26" s="1047"/>
      <c r="G26" s="1047"/>
      <c r="H26" s="1047"/>
      <c r="I26" s="1047"/>
      <c r="J26" s="1070"/>
    </row>
    <row r="27" spans="1:10" x14ac:dyDescent="0.25">
      <c r="A27" s="609">
        <v>16</v>
      </c>
      <c r="B27" s="1047" t="s">
        <v>1084</v>
      </c>
      <c r="C27" s="1047"/>
      <c r="D27" s="1047"/>
      <c r="E27" s="1047"/>
      <c r="F27" s="1047"/>
      <c r="G27" s="1047"/>
      <c r="H27" s="1047"/>
      <c r="I27" s="1047"/>
      <c r="J27" s="1070"/>
    </row>
    <row r="28" spans="1:10" x14ac:dyDescent="0.25">
      <c r="A28" s="610">
        <v>17</v>
      </c>
      <c r="B28" s="1047" t="s">
        <v>1085</v>
      </c>
      <c r="C28" s="1047"/>
      <c r="D28" s="1047"/>
      <c r="E28" s="1047"/>
      <c r="F28" s="1047"/>
      <c r="G28" s="1047"/>
      <c r="H28" s="1047"/>
      <c r="I28" s="1047"/>
      <c r="J28" s="1070"/>
    </row>
    <row r="29" spans="1:10" x14ac:dyDescent="0.25">
      <c r="A29" s="609">
        <v>18</v>
      </c>
      <c r="B29" s="1047" t="s">
        <v>1086</v>
      </c>
      <c r="C29" s="1047"/>
      <c r="D29" s="1047"/>
      <c r="E29" s="1047"/>
      <c r="F29" s="1047"/>
      <c r="G29" s="1047"/>
      <c r="H29" s="1047"/>
      <c r="I29" s="1047"/>
      <c r="J29" s="1070"/>
    </row>
    <row r="30" spans="1:10" x14ac:dyDescent="0.25">
      <c r="A30" s="610">
        <v>19</v>
      </c>
      <c r="B30" s="1047" t="s">
        <v>1087</v>
      </c>
      <c r="C30" s="1047"/>
      <c r="D30" s="1047"/>
      <c r="E30" s="1047"/>
      <c r="F30" s="1047"/>
      <c r="G30" s="1047"/>
      <c r="H30" s="1047"/>
      <c r="I30" s="1047"/>
      <c r="J30" s="1070"/>
    </row>
    <row r="31" spans="1:10" x14ac:dyDescent="0.25">
      <c r="A31" s="609">
        <v>20</v>
      </c>
      <c r="B31" s="1047" t="s">
        <v>1088</v>
      </c>
      <c r="C31" s="1047"/>
      <c r="D31" s="1047"/>
      <c r="E31" s="1047"/>
      <c r="F31" s="1047"/>
      <c r="G31" s="1047"/>
      <c r="H31" s="1047"/>
      <c r="I31" s="1047"/>
      <c r="J31" s="1070"/>
    </row>
    <row r="32" spans="1:10" x14ac:dyDescent="0.25">
      <c r="A32" s="610">
        <v>21</v>
      </c>
      <c r="B32" s="1047" t="s">
        <v>1089</v>
      </c>
      <c r="C32" s="1048"/>
      <c r="D32" s="1048"/>
      <c r="E32" s="1048"/>
      <c r="F32" s="1048"/>
      <c r="G32" s="1048"/>
      <c r="H32" s="1048"/>
      <c r="I32" s="1048"/>
      <c r="J32" s="1049"/>
    </row>
    <row r="33" spans="1:10" x14ac:dyDescent="0.25">
      <c r="A33" s="609">
        <v>22</v>
      </c>
      <c r="B33" s="1047" t="s">
        <v>1090</v>
      </c>
      <c r="C33" s="1048"/>
      <c r="D33" s="1048"/>
      <c r="E33" s="1048"/>
      <c r="F33" s="1048"/>
      <c r="G33" s="1048"/>
      <c r="H33" s="1048"/>
      <c r="I33" s="1048"/>
      <c r="J33" s="1049"/>
    </row>
    <row r="34" spans="1:10" ht="15.75" thickBot="1" x14ac:dyDescent="0.3">
      <c r="A34" s="610">
        <v>23</v>
      </c>
      <c r="B34" s="1050" t="s">
        <v>1091</v>
      </c>
      <c r="C34" s="1051"/>
      <c r="D34" s="1051"/>
      <c r="E34" s="1051"/>
      <c r="F34" s="1051"/>
      <c r="G34" s="1051"/>
      <c r="H34" s="1051"/>
      <c r="I34" s="1051"/>
      <c r="J34" s="1052"/>
    </row>
    <row r="35" spans="1:10" ht="16.5" thickBot="1" x14ac:dyDescent="0.3">
      <c r="A35" s="1088" t="s">
        <v>1096</v>
      </c>
      <c r="B35" s="1089"/>
      <c r="C35" s="1089"/>
      <c r="D35" s="1089"/>
      <c r="E35" s="1089"/>
      <c r="F35" s="1089"/>
      <c r="G35" s="1089"/>
      <c r="H35" s="1089"/>
      <c r="I35" s="1089"/>
      <c r="J35" s="1090"/>
    </row>
    <row r="36" spans="1:10" x14ac:dyDescent="0.25">
      <c r="A36" s="609">
        <v>24</v>
      </c>
      <c r="B36" s="1044" t="s">
        <v>407</v>
      </c>
      <c r="C36" s="1045"/>
      <c r="D36" s="1045"/>
      <c r="E36" s="1045"/>
      <c r="F36" s="1045"/>
      <c r="G36" s="1045"/>
      <c r="H36" s="1045"/>
      <c r="I36" s="1045"/>
      <c r="J36" s="1046"/>
    </row>
    <row r="37" spans="1:10" ht="12.75" customHeight="1" thickBot="1" x14ac:dyDescent="0.3">
      <c r="A37" s="611">
        <v>25</v>
      </c>
      <c r="B37" s="1050" t="s">
        <v>540</v>
      </c>
      <c r="C37" s="1051"/>
      <c r="D37" s="1051"/>
      <c r="E37" s="1051"/>
      <c r="F37" s="1051"/>
      <c r="G37" s="1051"/>
      <c r="H37" s="1051"/>
      <c r="I37" s="1051"/>
      <c r="J37" s="1052"/>
    </row>
    <row r="38" spans="1:10" ht="12.75" customHeight="1" thickBot="1" x14ac:dyDescent="0.3">
      <c r="A38" s="1088" t="s">
        <v>332</v>
      </c>
      <c r="B38" s="1089"/>
      <c r="C38" s="1089"/>
      <c r="D38" s="1089"/>
      <c r="E38" s="1089"/>
      <c r="F38" s="1089"/>
      <c r="G38" s="1089"/>
      <c r="H38" s="1089"/>
      <c r="I38" s="1089"/>
      <c r="J38" s="1090"/>
    </row>
    <row r="39" spans="1:10" ht="12.75" customHeight="1" x14ac:dyDescent="0.25">
      <c r="A39" s="609">
        <v>26</v>
      </c>
      <c r="B39" s="1091" t="s">
        <v>332</v>
      </c>
      <c r="C39" s="1091"/>
      <c r="D39" s="1091"/>
      <c r="E39" s="1091"/>
      <c r="F39" s="1091"/>
      <c r="G39" s="1091"/>
      <c r="H39" s="1091"/>
      <c r="I39" s="1091"/>
      <c r="J39" s="1092"/>
    </row>
    <row r="40" spans="1:10" ht="12.75" customHeight="1" thickBot="1" x14ac:dyDescent="0.3">
      <c r="A40" s="610">
        <v>27</v>
      </c>
      <c r="B40" s="1071" t="s">
        <v>1080</v>
      </c>
      <c r="C40" s="1093"/>
      <c r="D40" s="1093"/>
      <c r="E40" s="1093"/>
      <c r="F40" s="1093"/>
      <c r="G40" s="1093"/>
      <c r="H40" s="1093"/>
      <c r="I40" s="1093"/>
      <c r="J40" s="1094"/>
    </row>
    <row r="41" spans="1:10" ht="16.5" thickBot="1" x14ac:dyDescent="0.3">
      <c r="A41" s="1088" t="s">
        <v>1082</v>
      </c>
      <c r="B41" s="1089"/>
      <c r="C41" s="1089"/>
      <c r="D41" s="1089"/>
      <c r="E41" s="1089"/>
      <c r="F41" s="1089"/>
      <c r="G41" s="1089"/>
      <c r="H41" s="1089"/>
      <c r="I41" s="1089"/>
      <c r="J41" s="1090"/>
    </row>
    <row r="42" spans="1:10" x14ac:dyDescent="0.25">
      <c r="A42" s="609">
        <v>28</v>
      </c>
      <c r="B42" s="1044" t="s">
        <v>1196</v>
      </c>
      <c r="C42" s="1045"/>
      <c r="D42" s="1045"/>
      <c r="E42" s="1045"/>
      <c r="F42" s="1045"/>
      <c r="G42" s="1045"/>
      <c r="H42" s="1045"/>
      <c r="I42" s="1045"/>
      <c r="J42" s="1046"/>
    </row>
    <row r="43" spans="1:10" x14ac:dyDescent="0.25">
      <c r="A43" s="609">
        <v>29</v>
      </c>
      <c r="B43" s="1083" t="s">
        <v>1680</v>
      </c>
      <c r="C43" s="1084"/>
      <c r="D43" s="1084"/>
      <c r="E43" s="1084"/>
      <c r="F43" s="1084"/>
      <c r="G43" s="1084"/>
      <c r="H43" s="1084"/>
      <c r="I43" s="1084"/>
      <c r="J43" s="1085"/>
    </row>
    <row r="44" spans="1:10" x14ac:dyDescent="0.25">
      <c r="A44" s="609">
        <v>30</v>
      </c>
      <c r="B44" s="1083" t="s">
        <v>1679</v>
      </c>
      <c r="C44" s="1084"/>
      <c r="D44" s="1084"/>
      <c r="E44" s="1084"/>
      <c r="F44" s="1084"/>
      <c r="G44" s="1084"/>
      <c r="H44" s="1084"/>
      <c r="I44" s="1084"/>
      <c r="J44" s="1085"/>
    </row>
    <row r="45" spans="1:10" x14ac:dyDescent="0.25">
      <c r="A45" s="609">
        <v>31</v>
      </c>
      <c r="B45" s="1083" t="s">
        <v>1681</v>
      </c>
      <c r="C45" s="1084"/>
      <c r="D45" s="1084"/>
      <c r="E45" s="1084"/>
      <c r="F45" s="1084"/>
      <c r="G45" s="1084"/>
      <c r="H45" s="1084"/>
      <c r="I45" s="1084"/>
      <c r="J45" s="1085"/>
    </row>
    <row r="46" spans="1:10" x14ac:dyDescent="0.25">
      <c r="A46" s="609">
        <v>32</v>
      </c>
      <c r="B46" s="1083" t="s">
        <v>1682</v>
      </c>
      <c r="C46" s="1084"/>
      <c r="D46" s="1084"/>
      <c r="E46" s="1084"/>
      <c r="F46" s="1084"/>
      <c r="G46" s="1084"/>
      <c r="H46" s="1084"/>
      <c r="I46" s="1084"/>
      <c r="J46" s="1085"/>
    </row>
    <row r="47" spans="1:10" x14ac:dyDescent="0.25">
      <c r="A47" s="609">
        <v>33</v>
      </c>
      <c r="B47" s="1083" t="s">
        <v>1678</v>
      </c>
      <c r="C47" s="1084"/>
      <c r="D47" s="1084"/>
      <c r="E47" s="1084"/>
      <c r="F47" s="1084"/>
      <c r="G47" s="1084"/>
      <c r="H47" s="1084"/>
      <c r="I47" s="1084"/>
      <c r="J47" s="1085"/>
    </row>
    <row r="48" spans="1:10" x14ac:dyDescent="0.25">
      <c r="A48" s="609">
        <v>34</v>
      </c>
      <c r="B48" s="1083" t="s">
        <v>1683</v>
      </c>
      <c r="C48" s="1084"/>
      <c r="D48" s="1084"/>
      <c r="E48" s="1084"/>
      <c r="F48" s="1084"/>
      <c r="G48" s="1084"/>
      <c r="H48" s="1084"/>
      <c r="I48" s="1084"/>
      <c r="J48" s="1085"/>
    </row>
    <row r="49" spans="1:10" x14ac:dyDescent="0.25">
      <c r="A49" s="609">
        <v>35</v>
      </c>
      <c r="B49" s="1048" t="s">
        <v>1092</v>
      </c>
      <c r="C49" s="1048"/>
      <c r="D49" s="1048"/>
      <c r="E49" s="1048"/>
      <c r="F49" s="1048"/>
      <c r="G49" s="1048"/>
      <c r="H49" s="1048"/>
      <c r="I49" s="1048"/>
      <c r="J49" s="1049"/>
    </row>
    <row r="50" spans="1:10" x14ac:dyDescent="0.25">
      <c r="A50" s="609">
        <v>36</v>
      </c>
      <c r="B50" s="1086" t="s">
        <v>1715</v>
      </c>
      <c r="C50" s="1086"/>
      <c r="D50" s="1086"/>
      <c r="E50" s="1086"/>
      <c r="F50" s="1086"/>
      <c r="G50" s="1086"/>
      <c r="H50" s="1086"/>
      <c r="I50" s="1086"/>
      <c r="J50" s="1087"/>
    </row>
    <row r="51" spans="1:10" x14ac:dyDescent="0.25">
      <c r="A51" s="609">
        <v>37</v>
      </c>
      <c r="B51" s="1086" t="s">
        <v>1716</v>
      </c>
      <c r="C51" s="1086"/>
      <c r="D51" s="1086"/>
      <c r="E51" s="1086"/>
      <c r="F51" s="1086"/>
      <c r="G51" s="1086"/>
      <c r="H51" s="1086"/>
      <c r="I51" s="1086"/>
      <c r="J51" s="1087"/>
    </row>
    <row r="52" spans="1:10" ht="15.75" thickBot="1" x14ac:dyDescent="0.3">
      <c r="A52" s="609">
        <v>38</v>
      </c>
      <c r="B52" s="1051" t="s">
        <v>1197</v>
      </c>
      <c r="C52" s="1051"/>
      <c r="D52" s="1051"/>
      <c r="E52" s="1051"/>
      <c r="F52" s="1051"/>
      <c r="G52" s="1051"/>
      <c r="H52" s="1051"/>
      <c r="I52" s="1051"/>
      <c r="J52" s="1052"/>
    </row>
    <row r="53" spans="1:10" ht="16.5" thickBot="1" x14ac:dyDescent="0.3">
      <c r="A53" s="1060" t="s">
        <v>136</v>
      </c>
      <c r="B53" s="1061"/>
      <c r="C53" s="1061"/>
      <c r="D53" s="1061"/>
      <c r="E53" s="1061"/>
      <c r="F53" s="1061"/>
      <c r="G53" s="1061"/>
      <c r="H53" s="1061"/>
      <c r="I53" s="1061"/>
      <c r="J53" s="1062"/>
    </row>
    <row r="54" spans="1:10" x14ac:dyDescent="0.25">
      <c r="A54" s="711">
        <v>39</v>
      </c>
      <c r="B54" s="1042" t="s">
        <v>2105</v>
      </c>
      <c r="C54" s="1081"/>
      <c r="D54" s="1081"/>
      <c r="E54" s="1081"/>
      <c r="F54" s="1081"/>
      <c r="G54" s="1081"/>
      <c r="H54" s="1081"/>
      <c r="I54" s="1081"/>
      <c r="J54" s="1082"/>
    </row>
    <row r="55" spans="1:10" x14ac:dyDescent="0.25">
      <c r="A55" s="610">
        <v>40</v>
      </c>
      <c r="B55" s="1047" t="s">
        <v>1093</v>
      </c>
      <c r="C55" s="1048"/>
      <c r="D55" s="1048"/>
      <c r="E55" s="1048"/>
      <c r="F55" s="1048"/>
      <c r="G55" s="1048"/>
      <c r="H55" s="1048"/>
      <c r="I55" s="1048"/>
      <c r="J55" s="1049"/>
    </row>
    <row r="56" spans="1:10" x14ac:dyDescent="0.25">
      <c r="A56" s="610">
        <v>41</v>
      </c>
      <c r="B56" s="1047" t="s">
        <v>1094</v>
      </c>
      <c r="C56" s="1048"/>
      <c r="D56" s="1048"/>
      <c r="E56" s="1048"/>
      <c r="F56" s="1048"/>
      <c r="G56" s="1048"/>
      <c r="H56" s="1048"/>
      <c r="I56" s="1048"/>
      <c r="J56" s="1049"/>
    </row>
    <row r="57" spans="1:10" x14ac:dyDescent="0.25">
      <c r="A57" s="610">
        <v>42</v>
      </c>
      <c r="B57" s="1047" t="s">
        <v>1095</v>
      </c>
      <c r="C57" s="1048"/>
      <c r="D57" s="1048"/>
      <c r="E57" s="1048"/>
      <c r="F57" s="1048"/>
      <c r="G57" s="1048"/>
      <c r="H57" s="1048"/>
      <c r="I57" s="1048"/>
      <c r="J57" s="1049"/>
    </row>
    <row r="58" spans="1:10" x14ac:dyDescent="0.25">
      <c r="A58" s="610">
        <v>43</v>
      </c>
      <c r="B58" s="1100" t="s">
        <v>2110</v>
      </c>
      <c r="C58" s="1047"/>
      <c r="D58" s="1047"/>
      <c r="E58" s="1047"/>
      <c r="F58" s="1047"/>
      <c r="G58" s="1047"/>
      <c r="H58" s="1047"/>
      <c r="I58" s="1047"/>
      <c r="J58" s="1070"/>
    </row>
    <row r="59" spans="1:10" ht="15.75" thickBot="1" x14ac:dyDescent="0.3">
      <c r="A59" s="612">
        <v>44</v>
      </c>
      <c r="B59" s="1076" t="s">
        <v>2131</v>
      </c>
      <c r="C59" s="1076"/>
      <c r="D59" s="1076"/>
      <c r="E59" s="1076"/>
      <c r="F59" s="1076"/>
      <c r="G59" s="1076"/>
      <c r="H59" s="1076"/>
      <c r="I59" s="1076"/>
      <c r="J59" s="1077"/>
    </row>
    <row r="60" spans="1:10" ht="16.5" thickBot="1" x14ac:dyDescent="0.3">
      <c r="A60" s="1088" t="s">
        <v>1083</v>
      </c>
      <c r="B60" s="1098"/>
      <c r="C60" s="1098"/>
      <c r="D60" s="1098"/>
      <c r="E60" s="1098"/>
      <c r="F60" s="1098"/>
      <c r="G60" s="1098"/>
      <c r="H60" s="1098"/>
      <c r="I60" s="1098"/>
      <c r="J60" s="1099"/>
    </row>
    <row r="61" spans="1:10" ht="15.75" thickBot="1" x14ac:dyDescent="0.3">
      <c r="A61" s="612">
        <v>45</v>
      </c>
      <c r="B61" s="1095" t="s">
        <v>1687</v>
      </c>
      <c r="C61" s="1096"/>
      <c r="D61" s="1096"/>
      <c r="E61" s="1096"/>
      <c r="F61" s="1096"/>
      <c r="G61" s="1096"/>
      <c r="H61" s="1096"/>
      <c r="I61" s="1096"/>
      <c r="J61" s="1097"/>
    </row>
    <row r="62" spans="1:10" x14ac:dyDescent="0.25">
      <c r="B62" s="1056"/>
      <c r="C62" s="1056"/>
      <c r="D62" s="1056"/>
      <c r="E62" s="1056"/>
      <c r="F62" s="1056"/>
      <c r="G62" s="1056"/>
      <c r="H62" s="1056"/>
      <c r="I62" s="1056"/>
      <c r="J62" s="1056"/>
    </row>
  </sheetData>
  <mergeCells count="58">
    <mergeCell ref="B55:J55"/>
    <mergeCell ref="B62:J62"/>
    <mergeCell ref="B61:J61"/>
    <mergeCell ref="B57:J57"/>
    <mergeCell ref="B56:J56"/>
    <mergeCell ref="A60:J60"/>
    <mergeCell ref="B58:J58"/>
    <mergeCell ref="B59:J59"/>
    <mergeCell ref="B37:J37"/>
    <mergeCell ref="B36:J36"/>
    <mergeCell ref="B34:J34"/>
    <mergeCell ref="A35:J35"/>
    <mergeCell ref="A41:J41"/>
    <mergeCell ref="A38:J38"/>
    <mergeCell ref="B39:J39"/>
    <mergeCell ref="B40:J40"/>
    <mergeCell ref="B54:J54"/>
    <mergeCell ref="B52:J52"/>
    <mergeCell ref="B49:J49"/>
    <mergeCell ref="B42:J42"/>
    <mergeCell ref="A53:J53"/>
    <mergeCell ref="B43:J43"/>
    <mergeCell ref="B44:J44"/>
    <mergeCell ref="B45:J45"/>
    <mergeCell ref="B46:J46"/>
    <mergeCell ref="B47:J47"/>
    <mergeCell ref="B48:J48"/>
    <mergeCell ref="B50:J50"/>
    <mergeCell ref="B51:J51"/>
    <mergeCell ref="B33:J33"/>
    <mergeCell ref="B32:J32"/>
    <mergeCell ref="B16:J16"/>
    <mergeCell ref="B17:J17"/>
    <mergeCell ref="B23:J23"/>
    <mergeCell ref="B31:J31"/>
    <mergeCell ref="B30:J30"/>
    <mergeCell ref="B29:J29"/>
    <mergeCell ref="B28:J28"/>
    <mergeCell ref="B27:J27"/>
    <mergeCell ref="B26:J26"/>
    <mergeCell ref="B25:J25"/>
    <mergeCell ref="B24:J24"/>
    <mergeCell ref="A22:J22"/>
    <mergeCell ref="B21:J21"/>
    <mergeCell ref="A20:J20"/>
    <mergeCell ref="A9:J9"/>
    <mergeCell ref="A14:J14"/>
    <mergeCell ref="A1:J5"/>
    <mergeCell ref="A6:J6"/>
    <mergeCell ref="B7:J7"/>
    <mergeCell ref="B8:J8"/>
    <mergeCell ref="A18:J18"/>
    <mergeCell ref="B19:J19"/>
    <mergeCell ref="B15:J15"/>
    <mergeCell ref="B10:J10"/>
    <mergeCell ref="B11:J11"/>
    <mergeCell ref="B12:J12"/>
    <mergeCell ref="B13:J13"/>
  </mergeCells>
  <hyperlinks>
    <hyperlink ref="B10:J10" location="'Invisible GAMMA 42мм (СКЛАД)'!A1" display="Invisible GAMMA 42мм (СКЛАД)" xr:uid="{3BF7FDE9-2BDD-4380-B8ED-D4BE6FD8069D}"/>
    <hyperlink ref="B11:J11" location="'Invisible GAMMA 59мм'!A1" display="'Invisible GAMMA 59мм'!A1" xr:uid="{56648315-8D90-4379-B252-F1A97C3242CA}"/>
    <hyperlink ref="B12:J12" location="'Invisible GAMMA Зеркало 42мм'!A1" display="Invisible GAMMA Зеркало 42мм" xr:uid="{41ADBA3C-D9F0-441E-9F99-2238557D74E8}"/>
    <hyperlink ref="B13:J13" location="'Invisible GAMMA Зеркало 59мм'!A1" display="Invisible GAMMA Зеркало 59мм" xr:uid="{37EBE20D-36EB-46AB-B787-48FDE4ABDE7D}"/>
    <hyperlink ref="B15:J15" location="GEOMETRICA!A1" display="GEOMETRICA" xr:uid="{807C48F7-7E76-4456-8E41-BD7F44BFAAFA}"/>
    <hyperlink ref="B16:J16" location="CONTUR!A1" display="CONTUR!A1" xr:uid="{1187EC8C-6FCE-414A-A88D-0965B9CB9821}"/>
    <hyperlink ref="B17:J17" location="STARK!A1" display="STARK!A1" xr:uid="{49DB9555-AF6B-4DB9-9D21-E918358C3986}"/>
    <hyperlink ref="B23:J23" location="'DC, DN (FlexEmal) '!A1" display="DN (FlexEmal)" xr:uid="{5065E60A-4503-4B88-A1F9-3A91230B4E36}"/>
    <hyperlink ref="B24:J24" location="'DC, DZ (Monochrome)'!A1" display="DC, DZ (Monochrome)" xr:uid="{A9D202E7-D561-4835-A705-183721A1B1EB}"/>
    <hyperlink ref="B25:J25" location="'NEW! DN-11, DN-12'!A1" display="'NEW! DN-11, DN-12'!A1" xr:uid="{DDBA3A11-11B1-46A9-BA95-B172BBB15029}"/>
    <hyperlink ref="B26:J26" location="'DT (FlexEmal)'!Область_печати" display="DT(FlexEmal)" xr:uid="{A9C27D4D-A6C5-4E58-90A9-5721DE8BC23C}"/>
    <hyperlink ref="B27:J27" location="'DZ (Eximer)'!A1" display="'DZ (Eximer)'!A1" xr:uid="{05304A29-F298-41C6-BD1F-3C599609D905}"/>
    <hyperlink ref="B28:J28" location="' DZ (FlexEmal)'!A1" display="' DZ (FlexEmal)'!A1" xr:uid="{B30E0E12-D3A3-4DE5-A4B6-955BF6D9A088}"/>
    <hyperlink ref="B29:J29" location="'DZ (GlossMat)'!A1" display="'DZ (GlossMat)'!A1" xr:uid="{668F3208-F124-41B0-A0F0-4F6EBB02016F}"/>
    <hyperlink ref="B30:J30" location="'DZ (ЭкоШпон)'!A1" display="'DZ (ЭкоШпон)'!A1" xr:uid="{D470D33D-A790-4594-98A3-0E0A21CD9C8B}"/>
    <hyperlink ref="B31:J31" location="'DZ invizible'!A1" display="'DZ invizible'!A1" xr:uid="{E5301FED-A5DE-4195-8886-FA064089798C}"/>
    <hyperlink ref="B32:J32" location="'DC (FlexEmal)'!A1" display="'DC (FlexEmal)'!A1" xr:uid="{3B8B2333-EAFB-46A0-A432-85EA55A754D9}"/>
    <hyperlink ref="B33:J33" location="'DX (FlexEmal)'!A1" display="'DX (FlexEmal)'!A1" xr:uid="{33E56086-CB98-47BA-9803-C21A91A81D3C}"/>
    <hyperlink ref="B34:J34" location="'Плинтуса FlexEmal'!A1" display="'Плинтуса FlexEmal'!A1" xr:uid="{BFD0E6BF-C5E2-4500-939A-237A544B4950}"/>
    <hyperlink ref="B36:J36" location="'Массив Сосны'!A1" display="'Массив Сосны'!A1" xr:uid="{CCA8780C-C180-40A2-93FC-355E03C46067}"/>
    <hyperlink ref="B37:J37" location="'Массив Ольхи'!A1" display="'Массив Ольхи'!A1" xr:uid="{C2D4A6A1-62EF-4E37-B74B-AFADF5E34E62}"/>
    <hyperlink ref="B42:J42" location="'Staller '!A1" display="'Staller '!A1" xr:uid="{1BB0F9DB-B0BB-405D-BBB9-825C148A4087}"/>
    <hyperlink ref="B49:J49" location="МеталЮр!A1" display="МеталЮр!A1" xr:uid="{9A5741D3-C3CA-486B-8310-16859428AA33}"/>
    <hyperlink ref="B52:J52" location="FERONNI!A1" display="FERONNI!A1" xr:uid="{45DCCE75-7DD4-45A4-9300-A19B94B1F5C8}"/>
    <hyperlink ref="B54:J54" location="'Фурнитура ORO&amp;ORO'!A1" display="Фурнитура ORO&amp;ORO" xr:uid="{FB2E945B-7928-4E72-B851-2714D00C14BC}"/>
    <hyperlink ref="B55:J55" location="'Фурнитура LOCKit'!A1" display="'Фурнитура LOCKit'!A1" xr:uid="{D0B12028-CBF5-47A7-B8C8-7BAA00F8E70A}"/>
    <hyperlink ref="B56:J56" location="'Фурнитура AGB'!A1" display="'Фурнитура AGB'!A1" xr:uid="{11E244A7-C2F8-44E1-A135-85CB03159606}"/>
    <hyperlink ref="B61:J61" location="'Доставка, врезка'!A1" display="Доставка, врезка" xr:uid="{616B9974-9374-4E02-AC8E-1263F3DD46AD}"/>
    <hyperlink ref="B43:J43" location="'Staller со стеклопакетом'!A1" display="'Staller со стеклопакетом'!A1" xr:uid="{0BECBF99-74C3-4257-99AD-47E36895C562}"/>
    <hyperlink ref="B44:J44" location="'Staller с электронными замками'!A1" display="'Staller с электронными замками'!A1" xr:uid="{EDB4DDCB-4709-4338-81D0-EB1C04AC9849}"/>
    <hyperlink ref="B45:J45" location="'Staller доп. опции'!A1" display="'Staller доп. опции'!A1" xr:uid="{B4A3032F-4451-4BF4-BE5A-6F7934577643}"/>
    <hyperlink ref="B46:J46" location="'Staller Comfort '!A1" display="'Staller Comfort '!A1" xr:uid="{462B34C4-6B24-4BAF-ACD5-330F59888044}"/>
    <hyperlink ref="B47:J47" location="'Staller Comfort доп. опции'!A1" display="'Staller Comfort доп. опции'!A1" xr:uid="{542C9FBB-EC64-4D71-A0DB-F8722D229AA5}"/>
    <hyperlink ref="B48:J48" location="'Staller создай свою дверь'!A1" display="'Staller создай свою дверь'!A1" xr:uid="{8DAF1645-9F89-412D-9A42-4EFD77D5A4CB}"/>
    <hyperlink ref="B21:J21" location="SMART!A1" display="SMART!A1" xr:uid="{9BA1F5C8-88A9-47AC-8A23-3917E04C6F5B}"/>
    <hyperlink ref="B50:J51" location="МеталЮр!A1" display="МеталЮр!A1" xr:uid="{B24FDE07-8583-4724-A18A-072CFBF5E085}"/>
    <hyperlink ref="B50:J50" location="'МеталЮр (БАЗА)'!A1" display="МеталЮр" xr:uid="{A2EF02B1-113A-470A-8C56-D41B6B02B147}"/>
    <hyperlink ref="B51:J51" location="'МеталЮр (ПАНЕЛИ)'!A1" display="МеталЮр" xr:uid="{00880326-53B4-4FD9-961C-503470C69EF7}"/>
    <hyperlink ref="B7:J7" location="'Witon (СКЛАД)'!A1" display="'Witon (СКЛАД)'!A1" xr:uid="{055363F0-C6EF-469F-BD78-F1BAB6294953}"/>
    <hyperlink ref="B8:J8" location="Witon!A1" display="Witon!A1" xr:uid="{3584B856-422B-40B7-9D04-A4B6143C56AF}"/>
    <hyperlink ref="B40:J40" location="'Porta invizible '!A1" display="'Porta invizible '!A1" xr:uid="{013742FC-9FA2-4465-9727-BFE0FDA58399}"/>
    <hyperlink ref="B39:J39" location="РАСПРОДАЖА!A1" display="PORTIKA" xr:uid="{D015062D-9109-4071-A06C-23760E3C8A8B}"/>
    <hyperlink ref="B19:J19" location="INTEGRA!R1C1" display="INTEGRA" xr:uid="{1186D358-9024-43D8-B3F4-A5DA91BA3D1B}"/>
    <hyperlink ref="B57:J57" location="'Фурнитура Border'!A1" display="'Фурнитура Border'!A1" xr:uid="{1AB7C991-07C8-4400-8F30-7B132D746EC9}"/>
    <hyperlink ref="B58:J58" location="'Скрытые Петли Kalibri'!A1" display="'Скрытые Петли Kalibri'!A1" xr:uid="{7340ED43-3569-4DBE-ACB8-1080A10A57A6}"/>
    <hyperlink ref="B59:J59" location="'СИСТЕМА &quot;ПЕНАЛ&quot;'!A1" display="'СИСТЕМА &quot;ПЕНАЛ&quot;'!A1" xr:uid="{86AFCFBD-C239-4835-9F72-A30D5A89A310}"/>
  </hyperlink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B96920-D5D3-42A8-B138-6CD56F017D88}">
  <sheetPr>
    <tabColor rgb="FF00B050"/>
    <pageSetUpPr fitToPage="1"/>
  </sheetPr>
  <dimension ref="A1:T62"/>
  <sheetViews>
    <sheetView view="pageBreakPreview" topLeftCell="A34" zoomScaleSheetLayoutView="100" workbookViewId="0">
      <selection activeCell="A53" sqref="A53:N62"/>
    </sheetView>
  </sheetViews>
  <sheetFormatPr defaultColWidth="14.42578125" defaultRowHeight="15" x14ac:dyDescent="0.25"/>
  <cols>
    <col min="1" max="1" width="13" style="769" customWidth="1"/>
    <col min="2" max="5" width="10" style="769" bestFit="1" customWidth="1"/>
    <col min="6" max="6" width="10.7109375" style="769" bestFit="1" customWidth="1"/>
    <col min="7" max="8" width="10.85546875" style="769" bestFit="1" customWidth="1"/>
    <col min="9" max="9" width="9.7109375" style="769" customWidth="1"/>
    <col min="10" max="10" width="12.28515625" style="769" customWidth="1"/>
    <col min="11" max="11" width="9.7109375" style="769" customWidth="1"/>
    <col min="12" max="12" width="10.42578125" style="769" customWidth="1"/>
    <col min="13" max="13" width="12.5703125" style="769" customWidth="1"/>
    <col min="14" max="14" width="10.85546875" style="769" customWidth="1"/>
    <col min="15" max="15" width="14.42578125" style="769"/>
    <col min="16" max="16" width="20.5703125" style="769" bestFit="1" customWidth="1"/>
    <col min="17" max="17" width="12.140625" style="769" bestFit="1" customWidth="1"/>
    <col min="18" max="20" width="14.28515625" style="769" bestFit="1" customWidth="1"/>
    <col min="21" max="241" width="14.42578125" style="769"/>
    <col min="242" max="242" width="8.7109375" style="769" customWidth="1"/>
    <col min="243" max="243" width="8.85546875" style="769" customWidth="1"/>
    <col min="244" max="244" width="9" style="769" customWidth="1"/>
    <col min="245" max="245" width="9.28515625" style="769" customWidth="1"/>
    <col min="246" max="246" width="9" style="769" customWidth="1"/>
    <col min="247" max="249" width="8.85546875" style="769" customWidth="1"/>
    <col min="250" max="250" width="8.7109375" style="769" customWidth="1"/>
    <col min="251" max="251" width="7.5703125" style="769" customWidth="1"/>
    <col min="252" max="252" width="9.140625" style="769" customWidth="1"/>
    <col min="253" max="497" width="14.42578125" style="769"/>
    <col min="498" max="498" width="8.7109375" style="769" customWidth="1"/>
    <col min="499" max="499" width="8.85546875" style="769" customWidth="1"/>
    <col min="500" max="500" width="9" style="769" customWidth="1"/>
    <col min="501" max="501" width="9.28515625" style="769" customWidth="1"/>
    <col min="502" max="502" width="9" style="769" customWidth="1"/>
    <col min="503" max="505" width="8.85546875" style="769" customWidth="1"/>
    <col min="506" max="506" width="8.7109375" style="769" customWidth="1"/>
    <col min="507" max="507" width="7.5703125" style="769" customWidth="1"/>
    <col min="508" max="508" width="9.140625" style="769" customWidth="1"/>
    <col min="509" max="753" width="14.42578125" style="769"/>
    <col min="754" max="754" width="8.7109375" style="769" customWidth="1"/>
    <col min="755" max="755" width="8.85546875" style="769" customWidth="1"/>
    <col min="756" max="756" width="9" style="769" customWidth="1"/>
    <col min="757" max="757" width="9.28515625" style="769" customWidth="1"/>
    <col min="758" max="758" width="9" style="769" customWidth="1"/>
    <col min="759" max="761" width="8.85546875" style="769" customWidth="1"/>
    <col min="762" max="762" width="8.7109375" style="769" customWidth="1"/>
    <col min="763" max="763" width="7.5703125" style="769" customWidth="1"/>
    <col min="764" max="764" width="9.140625" style="769" customWidth="1"/>
    <col min="765" max="1009" width="14.42578125" style="769"/>
    <col min="1010" max="1010" width="8.7109375" style="769" customWidth="1"/>
    <col min="1011" max="1011" width="8.85546875" style="769" customWidth="1"/>
    <col min="1012" max="1012" width="9" style="769" customWidth="1"/>
    <col min="1013" max="1013" width="9.28515625" style="769" customWidth="1"/>
    <col min="1014" max="1014" width="9" style="769" customWidth="1"/>
    <col min="1015" max="1017" width="8.85546875" style="769" customWidth="1"/>
    <col min="1018" max="1018" width="8.7109375" style="769" customWidth="1"/>
    <col min="1019" max="1019" width="7.5703125" style="769" customWidth="1"/>
    <col min="1020" max="1020" width="9.140625" style="769" customWidth="1"/>
    <col min="1021" max="1265" width="14.42578125" style="769"/>
    <col min="1266" max="1266" width="8.7109375" style="769" customWidth="1"/>
    <col min="1267" max="1267" width="8.85546875" style="769" customWidth="1"/>
    <col min="1268" max="1268" width="9" style="769" customWidth="1"/>
    <col min="1269" max="1269" width="9.28515625" style="769" customWidth="1"/>
    <col min="1270" max="1270" width="9" style="769" customWidth="1"/>
    <col min="1271" max="1273" width="8.85546875" style="769" customWidth="1"/>
    <col min="1274" max="1274" width="8.7109375" style="769" customWidth="1"/>
    <col min="1275" max="1275" width="7.5703125" style="769" customWidth="1"/>
    <col min="1276" max="1276" width="9.140625" style="769" customWidth="1"/>
    <col min="1277" max="1521" width="14.42578125" style="769"/>
    <col min="1522" max="1522" width="8.7109375" style="769" customWidth="1"/>
    <col min="1523" max="1523" width="8.85546875" style="769" customWidth="1"/>
    <col min="1524" max="1524" width="9" style="769" customWidth="1"/>
    <col min="1525" max="1525" width="9.28515625" style="769" customWidth="1"/>
    <col min="1526" max="1526" width="9" style="769" customWidth="1"/>
    <col min="1527" max="1529" width="8.85546875" style="769" customWidth="1"/>
    <col min="1530" max="1530" width="8.7109375" style="769" customWidth="1"/>
    <col min="1531" max="1531" width="7.5703125" style="769" customWidth="1"/>
    <col min="1532" max="1532" width="9.140625" style="769" customWidth="1"/>
    <col min="1533" max="1777" width="14.42578125" style="769"/>
    <col min="1778" max="1778" width="8.7109375" style="769" customWidth="1"/>
    <col min="1779" max="1779" width="8.85546875" style="769" customWidth="1"/>
    <col min="1780" max="1780" width="9" style="769" customWidth="1"/>
    <col min="1781" max="1781" width="9.28515625" style="769" customWidth="1"/>
    <col min="1782" max="1782" width="9" style="769" customWidth="1"/>
    <col min="1783" max="1785" width="8.85546875" style="769" customWidth="1"/>
    <col min="1786" max="1786" width="8.7109375" style="769" customWidth="1"/>
    <col min="1787" max="1787" width="7.5703125" style="769" customWidth="1"/>
    <col min="1788" max="1788" width="9.140625" style="769" customWidth="1"/>
    <col min="1789" max="2033" width="14.42578125" style="769"/>
    <col min="2034" max="2034" width="8.7109375" style="769" customWidth="1"/>
    <col min="2035" max="2035" width="8.85546875" style="769" customWidth="1"/>
    <col min="2036" max="2036" width="9" style="769" customWidth="1"/>
    <col min="2037" max="2037" width="9.28515625" style="769" customWidth="1"/>
    <col min="2038" max="2038" width="9" style="769" customWidth="1"/>
    <col min="2039" max="2041" width="8.85546875" style="769" customWidth="1"/>
    <col min="2042" max="2042" width="8.7109375" style="769" customWidth="1"/>
    <col min="2043" max="2043" width="7.5703125" style="769" customWidth="1"/>
    <col min="2044" max="2044" width="9.140625" style="769" customWidth="1"/>
    <col min="2045" max="2289" width="14.42578125" style="769"/>
    <col min="2290" max="2290" width="8.7109375" style="769" customWidth="1"/>
    <col min="2291" max="2291" width="8.85546875" style="769" customWidth="1"/>
    <col min="2292" max="2292" width="9" style="769" customWidth="1"/>
    <col min="2293" max="2293" width="9.28515625" style="769" customWidth="1"/>
    <col min="2294" max="2294" width="9" style="769" customWidth="1"/>
    <col min="2295" max="2297" width="8.85546875" style="769" customWidth="1"/>
    <col min="2298" max="2298" width="8.7109375" style="769" customWidth="1"/>
    <col min="2299" max="2299" width="7.5703125" style="769" customWidth="1"/>
    <col min="2300" max="2300" width="9.140625" style="769" customWidth="1"/>
    <col min="2301" max="2545" width="14.42578125" style="769"/>
    <col min="2546" max="2546" width="8.7109375" style="769" customWidth="1"/>
    <col min="2547" max="2547" width="8.85546875" style="769" customWidth="1"/>
    <col min="2548" max="2548" width="9" style="769" customWidth="1"/>
    <col min="2549" max="2549" width="9.28515625" style="769" customWidth="1"/>
    <col min="2550" max="2550" width="9" style="769" customWidth="1"/>
    <col min="2551" max="2553" width="8.85546875" style="769" customWidth="1"/>
    <col min="2554" max="2554" width="8.7109375" style="769" customWidth="1"/>
    <col min="2555" max="2555" width="7.5703125" style="769" customWidth="1"/>
    <col min="2556" max="2556" width="9.140625" style="769" customWidth="1"/>
    <col min="2557" max="2801" width="14.42578125" style="769"/>
    <col min="2802" max="2802" width="8.7109375" style="769" customWidth="1"/>
    <col min="2803" max="2803" width="8.85546875" style="769" customWidth="1"/>
    <col min="2804" max="2804" width="9" style="769" customWidth="1"/>
    <col min="2805" max="2805" width="9.28515625" style="769" customWidth="1"/>
    <col min="2806" max="2806" width="9" style="769" customWidth="1"/>
    <col min="2807" max="2809" width="8.85546875" style="769" customWidth="1"/>
    <col min="2810" max="2810" width="8.7109375" style="769" customWidth="1"/>
    <col min="2811" max="2811" width="7.5703125" style="769" customWidth="1"/>
    <col min="2812" max="2812" width="9.140625" style="769" customWidth="1"/>
    <col min="2813" max="3057" width="14.42578125" style="769"/>
    <col min="3058" max="3058" width="8.7109375" style="769" customWidth="1"/>
    <col min="3059" max="3059" width="8.85546875" style="769" customWidth="1"/>
    <col min="3060" max="3060" width="9" style="769" customWidth="1"/>
    <col min="3061" max="3061" width="9.28515625" style="769" customWidth="1"/>
    <col min="3062" max="3062" width="9" style="769" customWidth="1"/>
    <col min="3063" max="3065" width="8.85546875" style="769" customWidth="1"/>
    <col min="3066" max="3066" width="8.7109375" style="769" customWidth="1"/>
    <col min="3067" max="3067" width="7.5703125" style="769" customWidth="1"/>
    <col min="3068" max="3068" width="9.140625" style="769" customWidth="1"/>
    <col min="3069" max="3313" width="14.42578125" style="769"/>
    <col min="3314" max="3314" width="8.7109375" style="769" customWidth="1"/>
    <col min="3315" max="3315" width="8.85546875" style="769" customWidth="1"/>
    <col min="3316" max="3316" width="9" style="769" customWidth="1"/>
    <col min="3317" max="3317" width="9.28515625" style="769" customWidth="1"/>
    <col min="3318" max="3318" width="9" style="769" customWidth="1"/>
    <col min="3319" max="3321" width="8.85546875" style="769" customWidth="1"/>
    <col min="3322" max="3322" width="8.7109375" style="769" customWidth="1"/>
    <col min="3323" max="3323" width="7.5703125" style="769" customWidth="1"/>
    <col min="3324" max="3324" width="9.140625" style="769" customWidth="1"/>
    <col min="3325" max="3569" width="14.42578125" style="769"/>
    <col min="3570" max="3570" width="8.7109375" style="769" customWidth="1"/>
    <col min="3571" max="3571" width="8.85546875" style="769" customWidth="1"/>
    <col min="3572" max="3572" width="9" style="769" customWidth="1"/>
    <col min="3573" max="3573" width="9.28515625" style="769" customWidth="1"/>
    <col min="3574" max="3574" width="9" style="769" customWidth="1"/>
    <col min="3575" max="3577" width="8.85546875" style="769" customWidth="1"/>
    <col min="3578" max="3578" width="8.7109375" style="769" customWidth="1"/>
    <col min="3579" max="3579" width="7.5703125" style="769" customWidth="1"/>
    <col min="3580" max="3580" width="9.140625" style="769" customWidth="1"/>
    <col min="3581" max="3825" width="14.42578125" style="769"/>
    <col min="3826" max="3826" width="8.7109375" style="769" customWidth="1"/>
    <col min="3827" max="3827" width="8.85546875" style="769" customWidth="1"/>
    <col min="3828" max="3828" width="9" style="769" customWidth="1"/>
    <col min="3829" max="3829" width="9.28515625" style="769" customWidth="1"/>
    <col min="3830" max="3830" width="9" style="769" customWidth="1"/>
    <col min="3831" max="3833" width="8.85546875" style="769" customWidth="1"/>
    <col min="3834" max="3834" width="8.7109375" style="769" customWidth="1"/>
    <col min="3835" max="3835" width="7.5703125" style="769" customWidth="1"/>
    <col min="3836" max="3836" width="9.140625" style="769" customWidth="1"/>
    <col min="3837" max="4081" width="14.42578125" style="769"/>
    <col min="4082" max="4082" width="8.7109375" style="769" customWidth="1"/>
    <col min="4083" max="4083" width="8.85546875" style="769" customWidth="1"/>
    <col min="4084" max="4084" width="9" style="769" customWidth="1"/>
    <col min="4085" max="4085" width="9.28515625" style="769" customWidth="1"/>
    <col min="4086" max="4086" width="9" style="769" customWidth="1"/>
    <col min="4087" max="4089" width="8.85546875" style="769" customWidth="1"/>
    <col min="4090" max="4090" width="8.7109375" style="769" customWidth="1"/>
    <col min="4091" max="4091" width="7.5703125" style="769" customWidth="1"/>
    <col min="4092" max="4092" width="9.140625" style="769" customWidth="1"/>
    <col min="4093" max="4337" width="14.42578125" style="769"/>
    <col min="4338" max="4338" width="8.7109375" style="769" customWidth="1"/>
    <col min="4339" max="4339" width="8.85546875" style="769" customWidth="1"/>
    <col min="4340" max="4340" width="9" style="769" customWidth="1"/>
    <col min="4341" max="4341" width="9.28515625" style="769" customWidth="1"/>
    <col min="4342" max="4342" width="9" style="769" customWidth="1"/>
    <col min="4343" max="4345" width="8.85546875" style="769" customWidth="1"/>
    <col min="4346" max="4346" width="8.7109375" style="769" customWidth="1"/>
    <col min="4347" max="4347" width="7.5703125" style="769" customWidth="1"/>
    <col min="4348" max="4348" width="9.140625" style="769" customWidth="1"/>
    <col min="4349" max="4593" width="14.42578125" style="769"/>
    <col min="4594" max="4594" width="8.7109375" style="769" customWidth="1"/>
    <col min="4595" max="4595" width="8.85546875" style="769" customWidth="1"/>
    <col min="4596" max="4596" width="9" style="769" customWidth="1"/>
    <col min="4597" max="4597" width="9.28515625" style="769" customWidth="1"/>
    <col min="4598" max="4598" width="9" style="769" customWidth="1"/>
    <col min="4599" max="4601" width="8.85546875" style="769" customWidth="1"/>
    <col min="4602" max="4602" width="8.7109375" style="769" customWidth="1"/>
    <col min="4603" max="4603" width="7.5703125" style="769" customWidth="1"/>
    <col min="4604" max="4604" width="9.140625" style="769" customWidth="1"/>
    <col min="4605" max="4849" width="14.42578125" style="769"/>
    <col min="4850" max="4850" width="8.7109375" style="769" customWidth="1"/>
    <col min="4851" max="4851" width="8.85546875" style="769" customWidth="1"/>
    <col min="4852" max="4852" width="9" style="769" customWidth="1"/>
    <col min="4853" max="4853" width="9.28515625" style="769" customWidth="1"/>
    <col min="4854" max="4854" width="9" style="769" customWidth="1"/>
    <col min="4855" max="4857" width="8.85546875" style="769" customWidth="1"/>
    <col min="4858" max="4858" width="8.7109375" style="769" customWidth="1"/>
    <col min="4859" max="4859" width="7.5703125" style="769" customWidth="1"/>
    <col min="4860" max="4860" width="9.140625" style="769" customWidth="1"/>
    <col min="4861" max="5105" width="14.42578125" style="769"/>
    <col min="5106" max="5106" width="8.7109375" style="769" customWidth="1"/>
    <col min="5107" max="5107" width="8.85546875" style="769" customWidth="1"/>
    <col min="5108" max="5108" width="9" style="769" customWidth="1"/>
    <col min="5109" max="5109" width="9.28515625" style="769" customWidth="1"/>
    <col min="5110" max="5110" width="9" style="769" customWidth="1"/>
    <col min="5111" max="5113" width="8.85546875" style="769" customWidth="1"/>
    <col min="5114" max="5114" width="8.7109375" style="769" customWidth="1"/>
    <col min="5115" max="5115" width="7.5703125" style="769" customWidth="1"/>
    <col min="5116" max="5116" width="9.140625" style="769" customWidth="1"/>
    <col min="5117" max="5361" width="14.42578125" style="769"/>
    <col min="5362" max="5362" width="8.7109375" style="769" customWidth="1"/>
    <col min="5363" max="5363" width="8.85546875" style="769" customWidth="1"/>
    <col min="5364" max="5364" width="9" style="769" customWidth="1"/>
    <col min="5365" max="5365" width="9.28515625" style="769" customWidth="1"/>
    <col min="5366" max="5366" width="9" style="769" customWidth="1"/>
    <col min="5367" max="5369" width="8.85546875" style="769" customWidth="1"/>
    <col min="5370" max="5370" width="8.7109375" style="769" customWidth="1"/>
    <col min="5371" max="5371" width="7.5703125" style="769" customWidth="1"/>
    <col min="5372" max="5372" width="9.140625" style="769" customWidth="1"/>
    <col min="5373" max="5617" width="14.42578125" style="769"/>
    <col min="5618" max="5618" width="8.7109375" style="769" customWidth="1"/>
    <col min="5619" max="5619" width="8.85546875" style="769" customWidth="1"/>
    <col min="5620" max="5620" width="9" style="769" customWidth="1"/>
    <col min="5621" max="5621" width="9.28515625" style="769" customWidth="1"/>
    <col min="5622" max="5622" width="9" style="769" customWidth="1"/>
    <col min="5623" max="5625" width="8.85546875" style="769" customWidth="1"/>
    <col min="5626" max="5626" width="8.7109375" style="769" customWidth="1"/>
    <col min="5627" max="5627" width="7.5703125" style="769" customWidth="1"/>
    <col min="5628" max="5628" width="9.140625" style="769" customWidth="1"/>
    <col min="5629" max="5873" width="14.42578125" style="769"/>
    <col min="5874" max="5874" width="8.7109375" style="769" customWidth="1"/>
    <col min="5875" max="5875" width="8.85546875" style="769" customWidth="1"/>
    <col min="5876" max="5876" width="9" style="769" customWidth="1"/>
    <col min="5877" max="5877" width="9.28515625" style="769" customWidth="1"/>
    <col min="5878" max="5878" width="9" style="769" customWidth="1"/>
    <col min="5879" max="5881" width="8.85546875" style="769" customWidth="1"/>
    <col min="5882" max="5882" width="8.7109375" style="769" customWidth="1"/>
    <col min="5883" max="5883" width="7.5703125" style="769" customWidth="1"/>
    <col min="5884" max="5884" width="9.140625" style="769" customWidth="1"/>
    <col min="5885" max="6129" width="14.42578125" style="769"/>
    <col min="6130" max="6130" width="8.7109375" style="769" customWidth="1"/>
    <col min="6131" max="6131" width="8.85546875" style="769" customWidth="1"/>
    <col min="6132" max="6132" width="9" style="769" customWidth="1"/>
    <col min="6133" max="6133" width="9.28515625" style="769" customWidth="1"/>
    <col min="6134" max="6134" width="9" style="769" customWidth="1"/>
    <col min="6135" max="6137" width="8.85546875" style="769" customWidth="1"/>
    <col min="6138" max="6138" width="8.7109375" style="769" customWidth="1"/>
    <col min="6139" max="6139" width="7.5703125" style="769" customWidth="1"/>
    <col min="6140" max="6140" width="9.140625" style="769" customWidth="1"/>
    <col min="6141" max="6385" width="14.42578125" style="769"/>
    <col min="6386" max="6386" width="8.7109375" style="769" customWidth="1"/>
    <col min="6387" max="6387" width="8.85546875" style="769" customWidth="1"/>
    <col min="6388" max="6388" width="9" style="769" customWidth="1"/>
    <col min="6389" max="6389" width="9.28515625" style="769" customWidth="1"/>
    <col min="6390" max="6390" width="9" style="769" customWidth="1"/>
    <col min="6391" max="6393" width="8.85546875" style="769" customWidth="1"/>
    <col min="6394" max="6394" width="8.7109375" style="769" customWidth="1"/>
    <col min="6395" max="6395" width="7.5703125" style="769" customWidth="1"/>
    <col min="6396" max="6396" width="9.140625" style="769" customWidth="1"/>
    <col min="6397" max="6641" width="14.42578125" style="769"/>
    <col min="6642" max="6642" width="8.7109375" style="769" customWidth="1"/>
    <col min="6643" max="6643" width="8.85546875" style="769" customWidth="1"/>
    <col min="6644" max="6644" width="9" style="769" customWidth="1"/>
    <col min="6645" max="6645" width="9.28515625" style="769" customWidth="1"/>
    <col min="6646" max="6646" width="9" style="769" customWidth="1"/>
    <col min="6647" max="6649" width="8.85546875" style="769" customWidth="1"/>
    <col min="6650" max="6650" width="8.7109375" style="769" customWidth="1"/>
    <col min="6651" max="6651" width="7.5703125" style="769" customWidth="1"/>
    <col min="6652" max="6652" width="9.140625" style="769" customWidth="1"/>
    <col min="6653" max="6897" width="14.42578125" style="769"/>
    <col min="6898" max="6898" width="8.7109375" style="769" customWidth="1"/>
    <col min="6899" max="6899" width="8.85546875" style="769" customWidth="1"/>
    <col min="6900" max="6900" width="9" style="769" customWidth="1"/>
    <col min="6901" max="6901" width="9.28515625" style="769" customWidth="1"/>
    <col min="6902" max="6902" width="9" style="769" customWidth="1"/>
    <col min="6903" max="6905" width="8.85546875" style="769" customWidth="1"/>
    <col min="6906" max="6906" width="8.7109375" style="769" customWidth="1"/>
    <col min="6907" max="6907" width="7.5703125" style="769" customWidth="1"/>
    <col min="6908" max="6908" width="9.140625" style="769" customWidth="1"/>
    <col min="6909" max="7153" width="14.42578125" style="769"/>
    <col min="7154" max="7154" width="8.7109375" style="769" customWidth="1"/>
    <col min="7155" max="7155" width="8.85546875" style="769" customWidth="1"/>
    <col min="7156" max="7156" width="9" style="769" customWidth="1"/>
    <col min="7157" max="7157" width="9.28515625" style="769" customWidth="1"/>
    <col min="7158" max="7158" width="9" style="769" customWidth="1"/>
    <col min="7159" max="7161" width="8.85546875" style="769" customWidth="1"/>
    <col min="7162" max="7162" width="8.7109375" style="769" customWidth="1"/>
    <col min="7163" max="7163" width="7.5703125" style="769" customWidth="1"/>
    <col min="7164" max="7164" width="9.140625" style="769" customWidth="1"/>
    <col min="7165" max="7409" width="14.42578125" style="769"/>
    <col min="7410" max="7410" width="8.7109375" style="769" customWidth="1"/>
    <col min="7411" max="7411" width="8.85546875" style="769" customWidth="1"/>
    <col min="7412" max="7412" width="9" style="769" customWidth="1"/>
    <col min="7413" max="7413" width="9.28515625" style="769" customWidth="1"/>
    <col min="7414" max="7414" width="9" style="769" customWidth="1"/>
    <col min="7415" max="7417" width="8.85546875" style="769" customWidth="1"/>
    <col min="7418" max="7418" width="8.7109375" style="769" customWidth="1"/>
    <col min="7419" max="7419" width="7.5703125" style="769" customWidth="1"/>
    <col min="7420" max="7420" width="9.140625" style="769" customWidth="1"/>
    <col min="7421" max="7665" width="14.42578125" style="769"/>
    <col min="7666" max="7666" width="8.7109375" style="769" customWidth="1"/>
    <col min="7667" max="7667" width="8.85546875" style="769" customWidth="1"/>
    <col min="7668" max="7668" width="9" style="769" customWidth="1"/>
    <col min="7669" max="7669" width="9.28515625" style="769" customWidth="1"/>
    <col min="7670" max="7670" width="9" style="769" customWidth="1"/>
    <col min="7671" max="7673" width="8.85546875" style="769" customWidth="1"/>
    <col min="7674" max="7674" width="8.7109375" style="769" customWidth="1"/>
    <col min="7675" max="7675" width="7.5703125" style="769" customWidth="1"/>
    <col min="7676" max="7676" width="9.140625" style="769" customWidth="1"/>
    <col min="7677" max="7921" width="14.42578125" style="769"/>
    <col min="7922" max="7922" width="8.7109375" style="769" customWidth="1"/>
    <col min="7923" max="7923" width="8.85546875" style="769" customWidth="1"/>
    <col min="7924" max="7924" width="9" style="769" customWidth="1"/>
    <col min="7925" max="7925" width="9.28515625" style="769" customWidth="1"/>
    <col min="7926" max="7926" width="9" style="769" customWidth="1"/>
    <col min="7927" max="7929" width="8.85546875" style="769" customWidth="1"/>
    <col min="7930" max="7930" width="8.7109375" style="769" customWidth="1"/>
    <col min="7931" max="7931" width="7.5703125" style="769" customWidth="1"/>
    <col min="7932" max="7932" width="9.140625" style="769" customWidth="1"/>
    <col min="7933" max="8177" width="14.42578125" style="769"/>
    <col min="8178" max="8178" width="8.7109375" style="769" customWidth="1"/>
    <col min="8179" max="8179" width="8.85546875" style="769" customWidth="1"/>
    <col min="8180" max="8180" width="9" style="769" customWidth="1"/>
    <col min="8181" max="8181" width="9.28515625" style="769" customWidth="1"/>
    <col min="8182" max="8182" width="9" style="769" customWidth="1"/>
    <col min="8183" max="8185" width="8.85546875" style="769" customWidth="1"/>
    <col min="8186" max="8186" width="8.7109375" style="769" customWidth="1"/>
    <col min="8187" max="8187" width="7.5703125" style="769" customWidth="1"/>
    <col min="8188" max="8188" width="9.140625" style="769" customWidth="1"/>
    <col min="8189" max="8433" width="14.42578125" style="769"/>
    <col min="8434" max="8434" width="8.7109375" style="769" customWidth="1"/>
    <col min="8435" max="8435" width="8.85546875" style="769" customWidth="1"/>
    <col min="8436" max="8436" width="9" style="769" customWidth="1"/>
    <col min="8437" max="8437" width="9.28515625" style="769" customWidth="1"/>
    <col min="8438" max="8438" width="9" style="769" customWidth="1"/>
    <col min="8439" max="8441" width="8.85546875" style="769" customWidth="1"/>
    <col min="8442" max="8442" width="8.7109375" style="769" customWidth="1"/>
    <col min="8443" max="8443" width="7.5703125" style="769" customWidth="1"/>
    <col min="8444" max="8444" width="9.140625" style="769" customWidth="1"/>
    <col min="8445" max="8689" width="14.42578125" style="769"/>
    <col min="8690" max="8690" width="8.7109375" style="769" customWidth="1"/>
    <col min="8691" max="8691" width="8.85546875" style="769" customWidth="1"/>
    <col min="8692" max="8692" width="9" style="769" customWidth="1"/>
    <col min="8693" max="8693" width="9.28515625" style="769" customWidth="1"/>
    <col min="8694" max="8694" width="9" style="769" customWidth="1"/>
    <col min="8695" max="8697" width="8.85546875" style="769" customWidth="1"/>
    <col min="8698" max="8698" width="8.7109375" style="769" customWidth="1"/>
    <col min="8699" max="8699" width="7.5703125" style="769" customWidth="1"/>
    <col min="8700" max="8700" width="9.140625" style="769" customWidth="1"/>
    <col min="8701" max="8945" width="14.42578125" style="769"/>
    <col min="8946" max="8946" width="8.7109375" style="769" customWidth="1"/>
    <col min="8947" max="8947" width="8.85546875" style="769" customWidth="1"/>
    <col min="8948" max="8948" width="9" style="769" customWidth="1"/>
    <col min="8949" max="8949" width="9.28515625" style="769" customWidth="1"/>
    <col min="8950" max="8950" width="9" style="769" customWidth="1"/>
    <col min="8951" max="8953" width="8.85546875" style="769" customWidth="1"/>
    <col min="8954" max="8954" width="8.7109375" style="769" customWidth="1"/>
    <col min="8955" max="8955" width="7.5703125" style="769" customWidth="1"/>
    <col min="8956" max="8956" width="9.140625" style="769" customWidth="1"/>
    <col min="8957" max="9201" width="14.42578125" style="769"/>
    <col min="9202" max="9202" width="8.7109375" style="769" customWidth="1"/>
    <col min="9203" max="9203" width="8.85546875" style="769" customWidth="1"/>
    <col min="9204" max="9204" width="9" style="769" customWidth="1"/>
    <col min="9205" max="9205" width="9.28515625" style="769" customWidth="1"/>
    <col min="9206" max="9206" width="9" style="769" customWidth="1"/>
    <col min="9207" max="9209" width="8.85546875" style="769" customWidth="1"/>
    <col min="9210" max="9210" width="8.7109375" style="769" customWidth="1"/>
    <col min="9211" max="9211" width="7.5703125" style="769" customWidth="1"/>
    <col min="9212" max="9212" width="9.140625" style="769" customWidth="1"/>
    <col min="9213" max="9457" width="14.42578125" style="769"/>
    <col min="9458" max="9458" width="8.7109375" style="769" customWidth="1"/>
    <col min="9459" max="9459" width="8.85546875" style="769" customWidth="1"/>
    <col min="9460" max="9460" width="9" style="769" customWidth="1"/>
    <col min="9461" max="9461" width="9.28515625" style="769" customWidth="1"/>
    <col min="9462" max="9462" width="9" style="769" customWidth="1"/>
    <col min="9463" max="9465" width="8.85546875" style="769" customWidth="1"/>
    <col min="9466" max="9466" width="8.7109375" style="769" customWidth="1"/>
    <col min="9467" max="9467" width="7.5703125" style="769" customWidth="1"/>
    <col min="9468" max="9468" width="9.140625" style="769" customWidth="1"/>
    <col min="9469" max="9713" width="14.42578125" style="769"/>
    <col min="9714" max="9714" width="8.7109375" style="769" customWidth="1"/>
    <col min="9715" max="9715" width="8.85546875" style="769" customWidth="1"/>
    <col min="9716" max="9716" width="9" style="769" customWidth="1"/>
    <col min="9717" max="9717" width="9.28515625" style="769" customWidth="1"/>
    <col min="9718" max="9718" width="9" style="769" customWidth="1"/>
    <col min="9719" max="9721" width="8.85546875" style="769" customWidth="1"/>
    <col min="9722" max="9722" width="8.7109375" style="769" customWidth="1"/>
    <col min="9723" max="9723" width="7.5703125" style="769" customWidth="1"/>
    <col min="9724" max="9724" width="9.140625" style="769" customWidth="1"/>
    <col min="9725" max="9969" width="14.42578125" style="769"/>
    <col min="9970" max="9970" width="8.7109375" style="769" customWidth="1"/>
    <col min="9971" max="9971" width="8.85546875" style="769" customWidth="1"/>
    <col min="9972" max="9972" width="9" style="769" customWidth="1"/>
    <col min="9973" max="9973" width="9.28515625" style="769" customWidth="1"/>
    <col min="9974" max="9974" width="9" style="769" customWidth="1"/>
    <col min="9975" max="9977" width="8.85546875" style="769" customWidth="1"/>
    <col min="9978" max="9978" width="8.7109375" style="769" customWidth="1"/>
    <col min="9979" max="9979" width="7.5703125" style="769" customWidth="1"/>
    <col min="9980" max="9980" width="9.140625" style="769" customWidth="1"/>
    <col min="9981" max="10225" width="14.42578125" style="769"/>
    <col min="10226" max="10226" width="8.7109375" style="769" customWidth="1"/>
    <col min="10227" max="10227" width="8.85546875" style="769" customWidth="1"/>
    <col min="10228" max="10228" width="9" style="769" customWidth="1"/>
    <col min="10229" max="10229" width="9.28515625" style="769" customWidth="1"/>
    <col min="10230" max="10230" width="9" style="769" customWidth="1"/>
    <col min="10231" max="10233" width="8.85546875" style="769" customWidth="1"/>
    <col min="10234" max="10234" width="8.7109375" style="769" customWidth="1"/>
    <col min="10235" max="10235" width="7.5703125" style="769" customWidth="1"/>
    <col min="10236" max="10236" width="9.140625" style="769" customWidth="1"/>
    <col min="10237" max="10481" width="14.42578125" style="769"/>
    <col min="10482" max="10482" width="8.7109375" style="769" customWidth="1"/>
    <col min="10483" max="10483" width="8.85546875" style="769" customWidth="1"/>
    <col min="10484" max="10484" width="9" style="769" customWidth="1"/>
    <col min="10485" max="10485" width="9.28515625" style="769" customWidth="1"/>
    <col min="10486" max="10486" width="9" style="769" customWidth="1"/>
    <col min="10487" max="10489" width="8.85546875" style="769" customWidth="1"/>
    <col min="10490" max="10490" width="8.7109375" style="769" customWidth="1"/>
    <col min="10491" max="10491" width="7.5703125" style="769" customWidth="1"/>
    <col min="10492" max="10492" width="9.140625" style="769" customWidth="1"/>
    <col min="10493" max="10737" width="14.42578125" style="769"/>
    <col min="10738" max="10738" width="8.7109375" style="769" customWidth="1"/>
    <col min="10739" max="10739" width="8.85546875" style="769" customWidth="1"/>
    <col min="10740" max="10740" width="9" style="769" customWidth="1"/>
    <col min="10741" max="10741" width="9.28515625" style="769" customWidth="1"/>
    <col min="10742" max="10742" width="9" style="769" customWidth="1"/>
    <col min="10743" max="10745" width="8.85546875" style="769" customWidth="1"/>
    <col min="10746" max="10746" width="8.7109375" style="769" customWidth="1"/>
    <col min="10747" max="10747" width="7.5703125" style="769" customWidth="1"/>
    <col min="10748" max="10748" width="9.140625" style="769" customWidth="1"/>
    <col min="10749" max="10993" width="14.42578125" style="769"/>
    <col min="10994" max="10994" width="8.7109375" style="769" customWidth="1"/>
    <col min="10995" max="10995" width="8.85546875" style="769" customWidth="1"/>
    <col min="10996" max="10996" width="9" style="769" customWidth="1"/>
    <col min="10997" max="10997" width="9.28515625" style="769" customWidth="1"/>
    <col min="10998" max="10998" width="9" style="769" customWidth="1"/>
    <col min="10999" max="11001" width="8.85546875" style="769" customWidth="1"/>
    <col min="11002" max="11002" width="8.7109375" style="769" customWidth="1"/>
    <col min="11003" max="11003" width="7.5703125" style="769" customWidth="1"/>
    <col min="11004" max="11004" width="9.140625" style="769" customWidth="1"/>
    <col min="11005" max="11249" width="14.42578125" style="769"/>
    <col min="11250" max="11250" width="8.7109375" style="769" customWidth="1"/>
    <col min="11251" max="11251" width="8.85546875" style="769" customWidth="1"/>
    <col min="11252" max="11252" width="9" style="769" customWidth="1"/>
    <col min="11253" max="11253" width="9.28515625" style="769" customWidth="1"/>
    <col min="11254" max="11254" width="9" style="769" customWidth="1"/>
    <col min="11255" max="11257" width="8.85546875" style="769" customWidth="1"/>
    <col min="11258" max="11258" width="8.7109375" style="769" customWidth="1"/>
    <col min="11259" max="11259" width="7.5703125" style="769" customWidth="1"/>
    <col min="11260" max="11260" width="9.140625" style="769" customWidth="1"/>
    <col min="11261" max="11505" width="14.42578125" style="769"/>
    <col min="11506" max="11506" width="8.7109375" style="769" customWidth="1"/>
    <col min="11507" max="11507" width="8.85546875" style="769" customWidth="1"/>
    <col min="11508" max="11508" width="9" style="769" customWidth="1"/>
    <col min="11509" max="11509" width="9.28515625" style="769" customWidth="1"/>
    <col min="11510" max="11510" width="9" style="769" customWidth="1"/>
    <col min="11511" max="11513" width="8.85546875" style="769" customWidth="1"/>
    <col min="11514" max="11514" width="8.7109375" style="769" customWidth="1"/>
    <col min="11515" max="11515" width="7.5703125" style="769" customWidth="1"/>
    <col min="11516" max="11516" width="9.140625" style="769" customWidth="1"/>
    <col min="11517" max="11761" width="14.42578125" style="769"/>
    <col min="11762" max="11762" width="8.7109375" style="769" customWidth="1"/>
    <col min="11763" max="11763" width="8.85546875" style="769" customWidth="1"/>
    <col min="11764" max="11764" width="9" style="769" customWidth="1"/>
    <col min="11765" max="11765" width="9.28515625" style="769" customWidth="1"/>
    <col min="11766" max="11766" width="9" style="769" customWidth="1"/>
    <col min="11767" max="11769" width="8.85546875" style="769" customWidth="1"/>
    <col min="11770" max="11770" width="8.7109375" style="769" customWidth="1"/>
    <col min="11771" max="11771" width="7.5703125" style="769" customWidth="1"/>
    <col min="11772" max="11772" width="9.140625" style="769" customWidth="1"/>
    <col min="11773" max="12017" width="14.42578125" style="769"/>
    <col min="12018" max="12018" width="8.7109375" style="769" customWidth="1"/>
    <col min="12019" max="12019" width="8.85546875" style="769" customWidth="1"/>
    <col min="12020" max="12020" width="9" style="769" customWidth="1"/>
    <col min="12021" max="12021" width="9.28515625" style="769" customWidth="1"/>
    <col min="12022" max="12022" width="9" style="769" customWidth="1"/>
    <col min="12023" max="12025" width="8.85546875" style="769" customWidth="1"/>
    <col min="12026" max="12026" width="8.7109375" style="769" customWidth="1"/>
    <col min="12027" max="12027" width="7.5703125" style="769" customWidth="1"/>
    <col min="12028" max="12028" width="9.140625" style="769" customWidth="1"/>
    <col min="12029" max="12273" width="14.42578125" style="769"/>
    <col min="12274" max="12274" width="8.7109375" style="769" customWidth="1"/>
    <col min="12275" max="12275" width="8.85546875" style="769" customWidth="1"/>
    <col min="12276" max="12276" width="9" style="769" customWidth="1"/>
    <col min="12277" max="12277" width="9.28515625" style="769" customWidth="1"/>
    <col min="12278" max="12278" width="9" style="769" customWidth="1"/>
    <col min="12279" max="12281" width="8.85546875" style="769" customWidth="1"/>
    <col min="12282" max="12282" width="8.7109375" style="769" customWidth="1"/>
    <col min="12283" max="12283" width="7.5703125" style="769" customWidth="1"/>
    <col min="12284" max="12284" width="9.140625" style="769" customWidth="1"/>
    <col min="12285" max="12529" width="14.42578125" style="769"/>
    <col min="12530" max="12530" width="8.7109375" style="769" customWidth="1"/>
    <col min="12531" max="12531" width="8.85546875" style="769" customWidth="1"/>
    <col min="12532" max="12532" width="9" style="769" customWidth="1"/>
    <col min="12533" max="12533" width="9.28515625" style="769" customWidth="1"/>
    <col min="12534" max="12534" width="9" style="769" customWidth="1"/>
    <col min="12535" max="12537" width="8.85546875" style="769" customWidth="1"/>
    <col min="12538" max="12538" width="8.7109375" style="769" customWidth="1"/>
    <col min="12539" max="12539" width="7.5703125" style="769" customWidth="1"/>
    <col min="12540" max="12540" width="9.140625" style="769" customWidth="1"/>
    <col min="12541" max="12785" width="14.42578125" style="769"/>
    <col min="12786" max="12786" width="8.7109375" style="769" customWidth="1"/>
    <col min="12787" max="12787" width="8.85546875" style="769" customWidth="1"/>
    <col min="12788" max="12788" width="9" style="769" customWidth="1"/>
    <col min="12789" max="12789" width="9.28515625" style="769" customWidth="1"/>
    <col min="12790" max="12790" width="9" style="769" customWidth="1"/>
    <col min="12791" max="12793" width="8.85546875" style="769" customWidth="1"/>
    <col min="12794" max="12794" width="8.7109375" style="769" customWidth="1"/>
    <col min="12795" max="12795" width="7.5703125" style="769" customWidth="1"/>
    <col min="12796" max="12796" width="9.140625" style="769" customWidth="1"/>
    <col min="12797" max="13041" width="14.42578125" style="769"/>
    <col min="13042" max="13042" width="8.7109375" style="769" customWidth="1"/>
    <col min="13043" max="13043" width="8.85546875" style="769" customWidth="1"/>
    <col min="13044" max="13044" width="9" style="769" customWidth="1"/>
    <col min="13045" max="13045" width="9.28515625" style="769" customWidth="1"/>
    <col min="13046" max="13046" width="9" style="769" customWidth="1"/>
    <col min="13047" max="13049" width="8.85546875" style="769" customWidth="1"/>
    <col min="13050" max="13050" width="8.7109375" style="769" customWidth="1"/>
    <col min="13051" max="13051" width="7.5703125" style="769" customWidth="1"/>
    <col min="13052" max="13052" width="9.140625" style="769" customWidth="1"/>
    <col min="13053" max="13297" width="14.42578125" style="769"/>
    <col min="13298" max="13298" width="8.7109375" style="769" customWidth="1"/>
    <col min="13299" max="13299" width="8.85546875" style="769" customWidth="1"/>
    <col min="13300" max="13300" width="9" style="769" customWidth="1"/>
    <col min="13301" max="13301" width="9.28515625" style="769" customWidth="1"/>
    <col min="13302" max="13302" width="9" style="769" customWidth="1"/>
    <col min="13303" max="13305" width="8.85546875" style="769" customWidth="1"/>
    <col min="13306" max="13306" width="8.7109375" style="769" customWidth="1"/>
    <col min="13307" max="13307" width="7.5703125" style="769" customWidth="1"/>
    <col min="13308" max="13308" width="9.140625" style="769" customWidth="1"/>
    <col min="13309" max="13553" width="14.42578125" style="769"/>
    <col min="13554" max="13554" width="8.7109375" style="769" customWidth="1"/>
    <col min="13555" max="13555" width="8.85546875" style="769" customWidth="1"/>
    <col min="13556" max="13556" width="9" style="769" customWidth="1"/>
    <col min="13557" max="13557" width="9.28515625" style="769" customWidth="1"/>
    <col min="13558" max="13558" width="9" style="769" customWidth="1"/>
    <col min="13559" max="13561" width="8.85546875" style="769" customWidth="1"/>
    <col min="13562" max="13562" width="8.7109375" style="769" customWidth="1"/>
    <col min="13563" max="13563" width="7.5703125" style="769" customWidth="1"/>
    <col min="13564" max="13564" width="9.140625" style="769" customWidth="1"/>
    <col min="13565" max="13809" width="14.42578125" style="769"/>
    <col min="13810" max="13810" width="8.7109375" style="769" customWidth="1"/>
    <col min="13811" max="13811" width="8.85546875" style="769" customWidth="1"/>
    <col min="13812" max="13812" width="9" style="769" customWidth="1"/>
    <col min="13813" max="13813" width="9.28515625" style="769" customWidth="1"/>
    <col min="13814" max="13814" width="9" style="769" customWidth="1"/>
    <col min="13815" max="13817" width="8.85546875" style="769" customWidth="1"/>
    <col min="13818" max="13818" width="8.7109375" style="769" customWidth="1"/>
    <col min="13819" max="13819" width="7.5703125" style="769" customWidth="1"/>
    <col min="13820" max="13820" width="9.140625" style="769" customWidth="1"/>
    <col min="13821" max="14065" width="14.42578125" style="769"/>
    <col min="14066" max="14066" width="8.7109375" style="769" customWidth="1"/>
    <col min="14067" max="14067" width="8.85546875" style="769" customWidth="1"/>
    <col min="14068" max="14068" width="9" style="769" customWidth="1"/>
    <col min="14069" max="14069" width="9.28515625" style="769" customWidth="1"/>
    <col min="14070" max="14070" width="9" style="769" customWidth="1"/>
    <col min="14071" max="14073" width="8.85546875" style="769" customWidth="1"/>
    <col min="14074" max="14074" width="8.7109375" style="769" customWidth="1"/>
    <col min="14075" max="14075" width="7.5703125" style="769" customWidth="1"/>
    <col min="14076" max="14076" width="9.140625" style="769" customWidth="1"/>
    <col min="14077" max="14321" width="14.42578125" style="769"/>
    <col min="14322" max="14322" width="8.7109375" style="769" customWidth="1"/>
    <col min="14323" max="14323" width="8.85546875" style="769" customWidth="1"/>
    <col min="14324" max="14324" width="9" style="769" customWidth="1"/>
    <col min="14325" max="14325" width="9.28515625" style="769" customWidth="1"/>
    <col min="14326" max="14326" width="9" style="769" customWidth="1"/>
    <col min="14327" max="14329" width="8.85546875" style="769" customWidth="1"/>
    <col min="14330" max="14330" width="8.7109375" style="769" customWidth="1"/>
    <col min="14331" max="14331" width="7.5703125" style="769" customWidth="1"/>
    <col min="14332" max="14332" width="9.140625" style="769" customWidth="1"/>
    <col min="14333" max="14577" width="14.42578125" style="769"/>
    <col min="14578" max="14578" width="8.7109375" style="769" customWidth="1"/>
    <col min="14579" max="14579" width="8.85546875" style="769" customWidth="1"/>
    <col min="14580" max="14580" width="9" style="769" customWidth="1"/>
    <col min="14581" max="14581" width="9.28515625" style="769" customWidth="1"/>
    <col min="14582" max="14582" width="9" style="769" customWidth="1"/>
    <col min="14583" max="14585" width="8.85546875" style="769" customWidth="1"/>
    <col min="14586" max="14586" width="8.7109375" style="769" customWidth="1"/>
    <col min="14587" max="14587" width="7.5703125" style="769" customWidth="1"/>
    <col min="14588" max="14588" width="9.140625" style="769" customWidth="1"/>
    <col min="14589" max="14833" width="14.42578125" style="769"/>
    <col min="14834" max="14834" width="8.7109375" style="769" customWidth="1"/>
    <col min="14835" max="14835" width="8.85546875" style="769" customWidth="1"/>
    <col min="14836" max="14836" width="9" style="769" customWidth="1"/>
    <col min="14837" max="14837" width="9.28515625" style="769" customWidth="1"/>
    <col min="14838" max="14838" width="9" style="769" customWidth="1"/>
    <col min="14839" max="14841" width="8.85546875" style="769" customWidth="1"/>
    <col min="14842" max="14842" width="8.7109375" style="769" customWidth="1"/>
    <col min="14843" max="14843" width="7.5703125" style="769" customWidth="1"/>
    <col min="14844" max="14844" width="9.140625" style="769" customWidth="1"/>
    <col min="14845" max="15089" width="14.42578125" style="769"/>
    <col min="15090" max="15090" width="8.7109375" style="769" customWidth="1"/>
    <col min="15091" max="15091" width="8.85546875" style="769" customWidth="1"/>
    <col min="15092" max="15092" width="9" style="769" customWidth="1"/>
    <col min="15093" max="15093" width="9.28515625" style="769" customWidth="1"/>
    <col min="15094" max="15094" width="9" style="769" customWidth="1"/>
    <col min="15095" max="15097" width="8.85546875" style="769" customWidth="1"/>
    <col min="15098" max="15098" width="8.7109375" style="769" customWidth="1"/>
    <col min="15099" max="15099" width="7.5703125" style="769" customWidth="1"/>
    <col min="15100" max="15100" width="9.140625" style="769" customWidth="1"/>
    <col min="15101" max="15345" width="14.42578125" style="769"/>
    <col min="15346" max="15346" width="8.7109375" style="769" customWidth="1"/>
    <col min="15347" max="15347" width="8.85546875" style="769" customWidth="1"/>
    <col min="15348" max="15348" width="9" style="769" customWidth="1"/>
    <col min="15349" max="15349" width="9.28515625" style="769" customWidth="1"/>
    <col min="15350" max="15350" width="9" style="769" customWidth="1"/>
    <col min="15351" max="15353" width="8.85546875" style="769" customWidth="1"/>
    <col min="15354" max="15354" width="8.7109375" style="769" customWidth="1"/>
    <col min="15355" max="15355" width="7.5703125" style="769" customWidth="1"/>
    <col min="15356" max="15356" width="9.140625" style="769" customWidth="1"/>
    <col min="15357" max="15601" width="14.42578125" style="769"/>
    <col min="15602" max="15602" width="8.7109375" style="769" customWidth="1"/>
    <col min="15603" max="15603" width="8.85546875" style="769" customWidth="1"/>
    <col min="15604" max="15604" width="9" style="769" customWidth="1"/>
    <col min="15605" max="15605" width="9.28515625" style="769" customWidth="1"/>
    <col min="15606" max="15606" width="9" style="769" customWidth="1"/>
    <col min="15607" max="15609" width="8.85546875" style="769" customWidth="1"/>
    <col min="15610" max="15610" width="8.7109375" style="769" customWidth="1"/>
    <col min="15611" max="15611" width="7.5703125" style="769" customWidth="1"/>
    <col min="15612" max="15612" width="9.140625" style="769" customWidth="1"/>
    <col min="15613" max="15857" width="14.42578125" style="769"/>
    <col min="15858" max="15858" width="8.7109375" style="769" customWidth="1"/>
    <col min="15859" max="15859" width="8.85546875" style="769" customWidth="1"/>
    <col min="15860" max="15860" width="9" style="769" customWidth="1"/>
    <col min="15861" max="15861" width="9.28515625" style="769" customWidth="1"/>
    <col min="15862" max="15862" width="9" style="769" customWidth="1"/>
    <col min="15863" max="15865" width="8.85546875" style="769" customWidth="1"/>
    <col min="15866" max="15866" width="8.7109375" style="769" customWidth="1"/>
    <col min="15867" max="15867" width="7.5703125" style="769" customWidth="1"/>
    <col min="15868" max="15868" width="9.140625" style="769" customWidth="1"/>
    <col min="15869" max="16113" width="14.42578125" style="769"/>
    <col min="16114" max="16114" width="8.7109375" style="769" customWidth="1"/>
    <col min="16115" max="16115" width="8.85546875" style="769" customWidth="1"/>
    <col min="16116" max="16116" width="9" style="769" customWidth="1"/>
    <col min="16117" max="16117" width="9.28515625" style="769" customWidth="1"/>
    <col min="16118" max="16118" width="9" style="769" customWidth="1"/>
    <col min="16119" max="16121" width="8.85546875" style="769" customWidth="1"/>
    <col min="16122" max="16122" width="8.7109375" style="769" customWidth="1"/>
    <col min="16123" max="16123" width="7.5703125" style="769" customWidth="1"/>
    <col min="16124" max="16124" width="9.140625" style="769" customWidth="1"/>
    <col min="16125" max="16384" width="14.42578125" style="769"/>
  </cols>
  <sheetData>
    <row r="1" spans="1:14" x14ac:dyDescent="0.25">
      <c r="A1" s="1141"/>
      <c r="B1" s="1141"/>
      <c r="C1" s="1141"/>
      <c r="D1" s="1141"/>
      <c r="E1" s="1141"/>
      <c r="F1" s="1141"/>
      <c r="G1" s="1141"/>
      <c r="H1" s="1141"/>
      <c r="I1" s="1141"/>
      <c r="J1" s="1141"/>
      <c r="K1" s="1141"/>
      <c r="L1" s="1141"/>
      <c r="M1" s="1141"/>
      <c r="N1" s="1141"/>
    </row>
    <row r="2" spans="1:14" x14ac:dyDescent="0.25">
      <c r="A2" s="1141"/>
      <c r="B2" s="1141"/>
      <c r="C2" s="1141"/>
      <c r="D2" s="1141"/>
      <c r="E2" s="1141"/>
      <c r="F2" s="1141"/>
      <c r="G2" s="1141"/>
      <c r="H2" s="1141"/>
      <c r="I2" s="1141"/>
      <c r="J2" s="1141"/>
      <c r="K2" s="1141"/>
      <c r="L2" s="1141"/>
      <c r="M2" s="1141"/>
      <c r="N2" s="1141"/>
    </row>
    <row r="3" spans="1:14" x14ac:dyDescent="0.25">
      <c r="A3" s="1141"/>
      <c r="B3" s="1141"/>
      <c r="C3" s="1141"/>
      <c r="D3" s="1141"/>
      <c r="E3" s="1141"/>
      <c r="F3" s="1141"/>
      <c r="G3" s="1141"/>
      <c r="H3" s="1141"/>
      <c r="I3" s="1141"/>
      <c r="J3" s="1141"/>
      <c r="K3" s="1141"/>
      <c r="L3" s="1141"/>
      <c r="M3" s="1141"/>
      <c r="N3" s="1141"/>
    </row>
    <row r="4" spans="1:14" x14ac:dyDescent="0.25">
      <c r="A4" s="1141"/>
      <c r="B4" s="1141"/>
      <c r="C4" s="1141"/>
      <c r="D4" s="1141"/>
      <c r="E4" s="1141"/>
      <c r="F4" s="1141"/>
      <c r="G4" s="1141"/>
      <c r="H4" s="1141"/>
      <c r="I4" s="1141"/>
      <c r="J4" s="1141"/>
      <c r="K4" s="1141"/>
      <c r="L4" s="1141"/>
      <c r="M4" s="1141"/>
      <c r="N4" s="1141"/>
    </row>
    <row r="5" spans="1:14" x14ac:dyDescent="0.25">
      <c r="A5" s="1141"/>
      <c r="B5" s="1141"/>
      <c r="C5" s="1141"/>
      <c r="D5" s="1141"/>
      <c r="E5" s="1141"/>
      <c r="F5" s="1141"/>
      <c r="G5" s="1141"/>
      <c r="H5" s="1141"/>
      <c r="I5" s="1141"/>
      <c r="J5" s="1141"/>
      <c r="K5" s="1141"/>
      <c r="L5" s="1141"/>
      <c r="M5" s="1141"/>
      <c r="N5" s="1141"/>
    </row>
    <row r="6" spans="1:14" x14ac:dyDescent="0.25">
      <c r="A6" s="1142"/>
      <c r="B6" s="1142"/>
      <c r="C6" s="1142"/>
      <c r="D6" s="1142"/>
      <c r="E6" s="1142"/>
      <c r="F6" s="1142"/>
      <c r="G6" s="1142"/>
      <c r="H6" s="1142"/>
      <c r="I6" s="1142"/>
      <c r="J6" s="1142"/>
      <c r="K6" s="1142"/>
      <c r="L6" s="1142"/>
      <c r="M6" s="1142"/>
      <c r="N6" s="1142"/>
    </row>
    <row r="7" spans="1:14" ht="15.75" thickBot="1" x14ac:dyDescent="0.3">
      <c r="A7" s="1051" t="s">
        <v>427</v>
      </c>
      <c r="B7" s="1051"/>
      <c r="C7" s="1051"/>
      <c r="D7" s="1051"/>
      <c r="E7" s="1051"/>
      <c r="F7" s="1051"/>
      <c r="G7" s="1051"/>
      <c r="H7" s="1051"/>
      <c r="I7" s="1051"/>
      <c r="J7" s="1051"/>
      <c r="K7" s="1051"/>
      <c r="L7" s="1051"/>
      <c r="M7" s="1051"/>
      <c r="N7" s="1051"/>
    </row>
    <row r="8" spans="1:14" ht="19.5" thickBot="1" x14ac:dyDescent="0.3">
      <c r="A8" s="1143" t="s">
        <v>1809</v>
      </c>
      <c r="B8" s="1144"/>
      <c r="C8" s="1144"/>
      <c r="D8" s="1144"/>
      <c r="E8" s="1144"/>
      <c r="F8" s="1144"/>
      <c r="G8" s="1144"/>
      <c r="H8" s="1144"/>
      <c r="I8" s="1144"/>
      <c r="J8" s="1144"/>
      <c r="K8" s="1144"/>
      <c r="L8" s="1144"/>
      <c r="M8" s="1144"/>
      <c r="N8" s="1145"/>
    </row>
    <row r="9" spans="1:14" ht="15" customHeight="1" thickBot="1" x14ac:dyDescent="0.3">
      <c r="A9" s="1146" t="s">
        <v>1810</v>
      </c>
      <c r="B9" s="1147"/>
      <c r="C9" s="1147"/>
      <c r="D9" s="1147"/>
      <c r="E9" s="1147"/>
      <c r="F9" s="1147"/>
      <c r="G9" s="1147"/>
      <c r="H9" s="1147"/>
      <c r="I9" s="1147"/>
      <c r="J9" s="1147"/>
      <c r="K9" s="1147"/>
      <c r="L9" s="1147"/>
      <c r="M9" s="1147"/>
      <c r="N9" s="1148"/>
    </row>
    <row r="10" spans="1:14" x14ac:dyDescent="0.25">
      <c r="A10" s="778"/>
      <c r="B10" s="778"/>
      <c r="C10" s="778"/>
      <c r="D10" s="778"/>
      <c r="E10" s="778"/>
      <c r="F10" s="778"/>
      <c r="G10" s="778"/>
      <c r="H10" s="778"/>
      <c r="I10" s="779"/>
      <c r="J10" s="779"/>
      <c r="K10" s="779"/>
      <c r="L10" s="779"/>
      <c r="M10" s="779"/>
      <c r="N10" s="779"/>
    </row>
    <row r="11" spans="1:14" x14ac:dyDescent="0.25">
      <c r="A11" s="778"/>
      <c r="B11" s="778"/>
      <c r="C11" s="778"/>
      <c r="D11" s="778"/>
      <c r="E11" s="778"/>
      <c r="F11" s="778"/>
      <c r="G11" s="778"/>
      <c r="H11" s="778"/>
      <c r="I11" s="779"/>
      <c r="J11" s="779"/>
      <c r="K11" s="779"/>
      <c r="L11" s="779"/>
      <c r="M11" s="779"/>
      <c r="N11" s="779"/>
    </row>
    <row r="12" spans="1:14" x14ac:dyDescent="0.25">
      <c r="A12" s="778"/>
      <c r="B12" s="778"/>
      <c r="C12" s="778"/>
      <c r="D12" s="778"/>
      <c r="E12" s="778"/>
      <c r="F12" s="778"/>
      <c r="G12" s="778"/>
      <c r="H12" s="778"/>
      <c r="I12" s="779"/>
      <c r="J12" s="779"/>
      <c r="K12" s="779"/>
      <c r="L12" s="779"/>
      <c r="M12" s="779"/>
      <c r="N12" s="779"/>
    </row>
    <row r="13" spans="1:14" x14ac:dyDescent="0.25">
      <c r="A13" s="778"/>
      <c r="B13" s="778"/>
      <c r="C13" s="778"/>
      <c r="D13" s="778"/>
      <c r="E13" s="778"/>
      <c r="F13" s="778"/>
      <c r="G13" s="778"/>
      <c r="H13" s="778"/>
      <c r="I13" s="779"/>
      <c r="J13" s="779"/>
      <c r="K13" s="779"/>
      <c r="L13" s="779"/>
      <c r="M13" s="779"/>
      <c r="N13" s="779"/>
    </row>
    <row r="14" spans="1:14" x14ac:dyDescent="0.25">
      <c r="A14" s="778"/>
      <c r="B14" s="778"/>
      <c r="C14" s="778"/>
      <c r="D14" s="778"/>
      <c r="E14" s="778"/>
      <c r="F14" s="778"/>
      <c r="G14" s="778"/>
      <c r="H14" s="778"/>
      <c r="I14" s="779"/>
      <c r="J14" s="779"/>
      <c r="K14" s="779"/>
      <c r="L14" s="779"/>
      <c r="M14" s="779"/>
      <c r="N14" s="779"/>
    </row>
    <row r="15" spans="1:14" x14ac:dyDescent="0.25">
      <c r="A15" s="778"/>
      <c r="B15" s="778"/>
      <c r="C15" s="778"/>
      <c r="D15" s="778"/>
      <c r="E15" s="778"/>
      <c r="F15" s="778"/>
      <c r="G15" s="778"/>
      <c r="H15" s="778"/>
      <c r="I15" s="779"/>
      <c r="J15" s="779"/>
      <c r="K15" s="779"/>
      <c r="L15" s="779"/>
      <c r="M15" s="779"/>
      <c r="N15" s="779"/>
    </row>
    <row r="16" spans="1:14" ht="22.5" customHeight="1" thickBot="1" x14ac:dyDescent="0.3">
      <c r="A16" s="780" t="s">
        <v>1807</v>
      </c>
      <c r="B16" s="780" t="s">
        <v>1807</v>
      </c>
      <c r="C16" s="780" t="s">
        <v>1807</v>
      </c>
      <c r="D16" s="780" t="s">
        <v>1806</v>
      </c>
      <c r="E16" s="780" t="s">
        <v>1806</v>
      </c>
      <c r="F16" s="780" t="s">
        <v>1803</v>
      </c>
      <c r="G16" s="780" t="s">
        <v>1803</v>
      </c>
      <c r="H16" s="780" t="s">
        <v>1803</v>
      </c>
      <c r="I16" s="780" t="s">
        <v>1803</v>
      </c>
      <c r="J16" s="780" t="s">
        <v>1803</v>
      </c>
      <c r="K16" s="780" t="s">
        <v>1801</v>
      </c>
      <c r="L16" s="780" t="s">
        <v>1801</v>
      </c>
      <c r="M16" s="780" t="s">
        <v>1773</v>
      </c>
      <c r="N16" s="780" t="s">
        <v>1773</v>
      </c>
    </row>
    <row r="17" spans="1:20" ht="16.5" thickBot="1" x14ac:dyDescent="0.3">
      <c r="A17" s="1149" t="s">
        <v>1798</v>
      </c>
      <c r="B17" s="1150"/>
      <c r="C17" s="1150"/>
      <c r="D17" s="1150"/>
      <c r="E17" s="1150"/>
      <c r="F17" s="1150"/>
      <c r="G17" s="1150"/>
      <c r="H17" s="1150"/>
      <c r="I17" s="1150"/>
      <c r="J17" s="1150"/>
      <c r="K17" s="1150"/>
      <c r="L17" s="1150"/>
      <c r="M17" s="1150"/>
      <c r="N17" s="1151"/>
    </row>
    <row r="18" spans="1:20" ht="30" x14ac:dyDescent="0.25">
      <c r="A18" s="1152" t="s">
        <v>12</v>
      </c>
      <c r="B18" s="1153"/>
      <c r="C18" s="1153" t="s">
        <v>1797</v>
      </c>
      <c r="D18" s="1153"/>
      <c r="E18" s="1153" t="s">
        <v>177</v>
      </c>
      <c r="F18" s="1153"/>
      <c r="G18" s="1153"/>
      <c r="H18" s="1153"/>
      <c r="I18" s="1153"/>
      <c r="J18" s="1153"/>
      <c r="K18" s="1153"/>
      <c r="L18" s="1153"/>
      <c r="M18" s="787" t="s">
        <v>302</v>
      </c>
      <c r="N18" s="781" t="s">
        <v>17</v>
      </c>
      <c r="P18" s="1154"/>
      <c r="Q18" s="1140"/>
      <c r="R18" s="1140"/>
      <c r="S18" s="1140"/>
      <c r="T18" s="1140"/>
    </row>
    <row r="19" spans="1:20" x14ac:dyDescent="0.25">
      <c r="A19" s="1131" t="s">
        <v>1811</v>
      </c>
      <c r="B19" s="1132"/>
      <c r="C19" s="1125" t="s">
        <v>303</v>
      </c>
      <c r="D19" s="1125"/>
      <c r="E19" s="1126" t="s">
        <v>1754</v>
      </c>
      <c r="F19" s="1126"/>
      <c r="G19" s="1126"/>
      <c r="H19" s="1126"/>
      <c r="I19" s="1126"/>
      <c r="J19" s="1126"/>
      <c r="K19" s="1126"/>
      <c r="L19" s="1126"/>
      <c r="M19" s="771">
        <f>N19/1.05</f>
        <v>8474.6207571428567</v>
      </c>
      <c r="N19" s="771">
        <v>8898.3517950000005</v>
      </c>
      <c r="P19" s="1154"/>
      <c r="Q19" s="1140"/>
      <c r="R19" s="1140"/>
      <c r="S19" s="1140"/>
      <c r="T19" s="1140"/>
    </row>
    <row r="20" spans="1:20" ht="18.75" x14ac:dyDescent="0.25">
      <c r="A20" s="1131" t="s">
        <v>1811</v>
      </c>
      <c r="B20" s="1132"/>
      <c r="C20" s="1125" t="s">
        <v>303</v>
      </c>
      <c r="D20" s="1125"/>
      <c r="E20" s="1126" t="s">
        <v>1812</v>
      </c>
      <c r="F20" s="1126"/>
      <c r="G20" s="1126"/>
      <c r="H20" s="1126"/>
      <c r="I20" s="1126"/>
      <c r="J20" s="1126"/>
      <c r="K20" s="1126"/>
      <c r="L20" s="1126"/>
      <c r="M20" s="771">
        <f t="shared" ref="M20:M28" si="0">N20/1.05</f>
        <v>10168.726500000001</v>
      </c>
      <c r="N20" s="771">
        <v>10677.162825000001</v>
      </c>
      <c r="P20" s="782"/>
      <c r="Q20" s="783"/>
      <c r="R20" s="783"/>
      <c r="S20" s="783"/>
      <c r="T20" s="783"/>
    </row>
    <row r="21" spans="1:20" ht="18.75" x14ac:dyDescent="0.25">
      <c r="A21" s="1131" t="s">
        <v>1806</v>
      </c>
      <c r="B21" s="1132"/>
      <c r="C21" s="1125" t="s">
        <v>303</v>
      </c>
      <c r="D21" s="1125"/>
      <c r="E21" s="1126" t="s">
        <v>1754</v>
      </c>
      <c r="F21" s="1126"/>
      <c r="G21" s="1126"/>
      <c r="H21" s="1126"/>
      <c r="I21" s="1126"/>
      <c r="J21" s="1126"/>
      <c r="K21" s="1126"/>
      <c r="L21" s="1126"/>
      <c r="M21" s="771">
        <f t="shared" si="0"/>
        <v>8474.6207571428567</v>
      </c>
      <c r="N21" s="771">
        <v>8898.3517950000005</v>
      </c>
      <c r="P21" s="782"/>
      <c r="Q21" s="783"/>
      <c r="R21" s="782"/>
      <c r="S21" s="782"/>
      <c r="T21" s="782"/>
    </row>
    <row r="22" spans="1:20" ht="18.75" x14ac:dyDescent="0.25">
      <c r="A22" s="1131" t="s">
        <v>1806</v>
      </c>
      <c r="B22" s="1132"/>
      <c r="C22" s="1125" t="s">
        <v>303</v>
      </c>
      <c r="D22" s="1125"/>
      <c r="E22" s="1126" t="s">
        <v>1813</v>
      </c>
      <c r="F22" s="1126"/>
      <c r="G22" s="1126"/>
      <c r="H22" s="1126"/>
      <c r="I22" s="1126"/>
      <c r="J22" s="1126"/>
      <c r="K22" s="1126"/>
      <c r="L22" s="1126"/>
      <c r="M22" s="771">
        <f t="shared" si="0"/>
        <v>10168.726500000001</v>
      </c>
      <c r="N22" s="771">
        <v>10677.162825000001</v>
      </c>
      <c r="P22" s="782"/>
      <c r="Q22" s="783"/>
      <c r="R22" s="782"/>
      <c r="S22" s="782"/>
      <c r="T22" s="782"/>
    </row>
    <row r="23" spans="1:20" ht="18.75" x14ac:dyDescent="0.25">
      <c r="A23" s="1131" t="s">
        <v>1803</v>
      </c>
      <c r="B23" s="1132"/>
      <c r="C23" s="1125" t="s">
        <v>303</v>
      </c>
      <c r="D23" s="1125"/>
      <c r="E23" s="1126" t="s">
        <v>1754</v>
      </c>
      <c r="F23" s="1126"/>
      <c r="G23" s="1126"/>
      <c r="H23" s="1126"/>
      <c r="I23" s="1126"/>
      <c r="J23" s="1126"/>
      <c r="K23" s="1126"/>
      <c r="L23" s="1126"/>
      <c r="M23" s="771">
        <f t="shared" si="0"/>
        <v>8474.6207571428567</v>
      </c>
      <c r="N23" s="771">
        <v>8898.3517950000005</v>
      </c>
      <c r="P23" s="782"/>
      <c r="Q23" s="783"/>
      <c r="R23" s="782"/>
      <c r="S23" s="782"/>
      <c r="T23" s="782"/>
    </row>
    <row r="24" spans="1:20" ht="18.75" x14ac:dyDescent="0.25">
      <c r="A24" s="1131" t="s">
        <v>1803</v>
      </c>
      <c r="B24" s="1132"/>
      <c r="C24" s="1125" t="s">
        <v>303</v>
      </c>
      <c r="D24" s="1125"/>
      <c r="E24" s="1126" t="s">
        <v>1752</v>
      </c>
      <c r="F24" s="1126"/>
      <c r="G24" s="1126"/>
      <c r="H24" s="1126"/>
      <c r="I24" s="1126"/>
      <c r="J24" s="1126"/>
      <c r="K24" s="1126"/>
      <c r="L24" s="1126"/>
      <c r="M24" s="771">
        <f t="shared" si="0"/>
        <v>10168.726500000001</v>
      </c>
      <c r="N24" s="771">
        <v>10677.162825000001</v>
      </c>
      <c r="P24" s="782"/>
      <c r="Q24" s="783"/>
      <c r="R24" s="782"/>
      <c r="S24" s="782"/>
      <c r="T24" s="782"/>
    </row>
    <row r="25" spans="1:20" ht="18.75" x14ac:dyDescent="0.25">
      <c r="A25" s="1131" t="s">
        <v>1801</v>
      </c>
      <c r="B25" s="1132"/>
      <c r="C25" s="1125" t="s">
        <v>303</v>
      </c>
      <c r="D25" s="1125"/>
      <c r="E25" s="1126" t="s">
        <v>1754</v>
      </c>
      <c r="F25" s="1126"/>
      <c r="G25" s="1126"/>
      <c r="H25" s="1126"/>
      <c r="I25" s="1126"/>
      <c r="J25" s="1126"/>
      <c r="K25" s="1126"/>
      <c r="L25" s="1126"/>
      <c r="M25" s="771">
        <f t="shared" si="0"/>
        <v>8474.6207571428567</v>
      </c>
      <c r="N25" s="771">
        <v>8898.3517950000005</v>
      </c>
      <c r="P25" s="782"/>
      <c r="Q25" s="783"/>
      <c r="R25" s="782"/>
      <c r="S25" s="782"/>
      <c r="T25" s="782"/>
    </row>
    <row r="26" spans="1:20" ht="18.75" x14ac:dyDescent="0.25">
      <c r="A26" s="1131" t="s">
        <v>1801</v>
      </c>
      <c r="B26" s="1132"/>
      <c r="C26" s="1125" t="s">
        <v>303</v>
      </c>
      <c r="D26" s="1125"/>
      <c r="E26" s="1126" t="s">
        <v>1814</v>
      </c>
      <c r="F26" s="1126"/>
      <c r="G26" s="1126"/>
      <c r="H26" s="1126"/>
      <c r="I26" s="1126"/>
      <c r="J26" s="1126"/>
      <c r="K26" s="1126"/>
      <c r="L26" s="1126"/>
      <c r="M26" s="771">
        <f t="shared" si="0"/>
        <v>10168.726500000001</v>
      </c>
      <c r="N26" s="771">
        <v>10677.162825000001</v>
      </c>
      <c r="P26" s="782"/>
      <c r="Q26" s="783"/>
      <c r="R26" s="782"/>
      <c r="S26" s="782"/>
      <c r="T26" s="782"/>
    </row>
    <row r="27" spans="1:20" ht="18.75" x14ac:dyDescent="0.25">
      <c r="A27" s="1123" t="s">
        <v>1773</v>
      </c>
      <c r="B27" s="1124"/>
      <c r="C27" s="1125" t="s">
        <v>1815</v>
      </c>
      <c r="D27" s="1125"/>
      <c r="E27" s="1126" t="s">
        <v>1754</v>
      </c>
      <c r="F27" s="1126"/>
      <c r="G27" s="1126"/>
      <c r="H27" s="1126"/>
      <c r="I27" s="1126"/>
      <c r="J27" s="1126"/>
      <c r="K27" s="1126"/>
      <c r="L27" s="1126"/>
      <c r="M27" s="771">
        <f t="shared" si="0"/>
        <v>9190.7282571428568</v>
      </c>
      <c r="N27" s="771">
        <v>9650.2646700000005</v>
      </c>
      <c r="P27" s="782"/>
      <c r="Q27" s="783"/>
      <c r="R27" s="782"/>
      <c r="S27" s="782"/>
      <c r="T27" s="782"/>
    </row>
    <row r="28" spans="1:20" ht="19.5" thickBot="1" x14ac:dyDescent="0.3">
      <c r="A28" s="1127" t="s">
        <v>1773</v>
      </c>
      <c r="B28" s="1128"/>
      <c r="C28" s="1129" t="s">
        <v>1815</v>
      </c>
      <c r="D28" s="1129"/>
      <c r="E28" s="1130" t="s">
        <v>1812</v>
      </c>
      <c r="F28" s="1130"/>
      <c r="G28" s="1130"/>
      <c r="H28" s="1130"/>
      <c r="I28" s="1130"/>
      <c r="J28" s="1130"/>
      <c r="K28" s="1130"/>
      <c r="L28" s="1130"/>
      <c r="M28" s="771">
        <f t="shared" si="0"/>
        <v>11028.055500000004</v>
      </c>
      <c r="N28" s="771">
        <v>11579.458275000005</v>
      </c>
      <c r="P28" s="782"/>
      <c r="Q28" s="783"/>
      <c r="R28" s="782"/>
      <c r="S28" s="782"/>
      <c r="T28" s="782"/>
    </row>
    <row r="29" spans="1:20" ht="15.75" thickBot="1" x14ac:dyDescent="0.3">
      <c r="A29" s="1116"/>
      <c r="B29" s="1117"/>
      <c r="C29" s="1117"/>
      <c r="D29" s="1117"/>
      <c r="E29" s="1117"/>
      <c r="F29" s="1117"/>
      <c r="G29" s="1117"/>
      <c r="H29" s="1117"/>
      <c r="I29" s="1117"/>
      <c r="J29" s="1117"/>
      <c r="K29" s="1117"/>
      <c r="L29" s="1117"/>
      <c r="M29" s="1117"/>
      <c r="N29" s="1117"/>
    </row>
    <row r="30" spans="1:20" ht="30" x14ac:dyDescent="0.25">
      <c r="A30" s="1101" t="s">
        <v>1771</v>
      </c>
      <c r="B30" s="1102"/>
      <c r="C30" s="1102"/>
      <c r="D30" s="1102"/>
      <c r="E30" s="1102"/>
      <c r="F30" s="1102"/>
      <c r="G30" s="1102"/>
      <c r="H30" s="1102"/>
      <c r="I30" s="1102"/>
      <c r="J30" s="1102"/>
      <c r="K30" s="1102"/>
      <c r="L30" s="1103"/>
      <c r="M30" s="787" t="s">
        <v>302</v>
      </c>
      <c r="N30" s="781" t="s">
        <v>17</v>
      </c>
    </row>
    <row r="31" spans="1:20" x14ac:dyDescent="0.25">
      <c r="A31" s="1104" t="s">
        <v>1770</v>
      </c>
      <c r="B31" s="1105"/>
      <c r="C31" s="1105"/>
      <c r="D31" s="1105"/>
      <c r="E31" s="1106" t="s">
        <v>1754</v>
      </c>
      <c r="F31" s="1107"/>
      <c r="G31" s="1107"/>
      <c r="H31" s="1107"/>
      <c r="I31" s="1107"/>
      <c r="J31" s="1107"/>
      <c r="K31" s="1107"/>
      <c r="L31" s="1108"/>
      <c r="M31" s="784">
        <f>N31/1.05</f>
        <v>647.61904761904759</v>
      </c>
      <c r="N31" s="784">
        <v>680</v>
      </c>
    </row>
    <row r="32" spans="1:20" x14ac:dyDescent="0.25">
      <c r="A32" s="1104" t="s">
        <v>1768</v>
      </c>
      <c r="B32" s="1105"/>
      <c r="C32" s="1105"/>
      <c r="D32" s="1105"/>
      <c r="E32" s="1109"/>
      <c r="F32" s="1110"/>
      <c r="G32" s="1110"/>
      <c r="H32" s="1110"/>
      <c r="I32" s="1110"/>
      <c r="J32" s="1110"/>
      <c r="K32" s="1110"/>
      <c r="L32" s="1111"/>
      <c r="M32" s="784">
        <f t="shared" ref="M32:M40" si="1">N32/1.05</f>
        <v>405.71428571428572</v>
      </c>
      <c r="N32" s="785">
        <v>426</v>
      </c>
    </row>
    <row r="33" spans="1:14" x14ac:dyDescent="0.25">
      <c r="A33" s="1112" t="s">
        <v>1767</v>
      </c>
      <c r="B33" s="1113"/>
      <c r="C33" s="1113"/>
      <c r="D33" s="1113"/>
      <c r="E33" s="1109"/>
      <c r="F33" s="1110"/>
      <c r="G33" s="1110"/>
      <c r="H33" s="1110"/>
      <c r="I33" s="1110"/>
      <c r="J33" s="1110"/>
      <c r="K33" s="1110"/>
      <c r="L33" s="1111"/>
      <c r="M33" s="784">
        <f t="shared" si="1"/>
        <v>526.66666666666663</v>
      </c>
      <c r="N33" s="785">
        <v>553</v>
      </c>
    </row>
    <row r="34" spans="1:14" x14ac:dyDescent="0.25">
      <c r="A34" s="1104" t="s">
        <v>1766</v>
      </c>
      <c r="B34" s="1105"/>
      <c r="C34" s="1105"/>
      <c r="D34" s="1105"/>
      <c r="E34" s="1109"/>
      <c r="F34" s="1110"/>
      <c r="G34" s="1110"/>
      <c r="H34" s="1110"/>
      <c r="I34" s="1110"/>
      <c r="J34" s="1110"/>
      <c r="K34" s="1110"/>
      <c r="L34" s="1111"/>
      <c r="M34" s="784">
        <f t="shared" si="1"/>
        <v>546.64160000000004</v>
      </c>
      <c r="N34" s="771">
        <v>573.97368000000006</v>
      </c>
    </row>
    <row r="35" spans="1:14" x14ac:dyDescent="0.25">
      <c r="A35" s="1112" t="s">
        <v>1765</v>
      </c>
      <c r="B35" s="1114"/>
      <c r="C35" s="1114"/>
      <c r="D35" s="1114"/>
      <c r="E35" s="1109"/>
      <c r="F35" s="1110"/>
      <c r="G35" s="1110"/>
      <c r="H35" s="1110"/>
      <c r="I35" s="1110"/>
      <c r="J35" s="1110"/>
      <c r="K35" s="1110"/>
      <c r="L35" s="1111"/>
      <c r="M35" s="784">
        <f t="shared" si="1"/>
        <v>576.03093333333334</v>
      </c>
      <c r="N35" s="771">
        <v>604.83248000000003</v>
      </c>
    </row>
    <row r="36" spans="1:14" x14ac:dyDescent="0.25">
      <c r="A36" s="1104" t="s">
        <v>1764</v>
      </c>
      <c r="B36" s="1105"/>
      <c r="C36" s="1105"/>
      <c r="D36" s="1105"/>
      <c r="E36" s="1109"/>
      <c r="F36" s="1110"/>
      <c r="G36" s="1110"/>
      <c r="H36" s="1110"/>
      <c r="I36" s="1110"/>
      <c r="J36" s="1110"/>
      <c r="K36" s="1110"/>
      <c r="L36" s="1111"/>
      <c r="M36" s="784">
        <f t="shared" si="1"/>
        <v>576.03093333333334</v>
      </c>
      <c r="N36" s="771">
        <v>604.83248000000003</v>
      </c>
    </row>
    <row r="37" spans="1:14" x14ac:dyDescent="0.25">
      <c r="A37" s="1112" t="s">
        <v>1763</v>
      </c>
      <c r="B37" s="1114"/>
      <c r="C37" s="1114"/>
      <c r="D37" s="1114"/>
      <c r="E37" s="1109"/>
      <c r="F37" s="1110"/>
      <c r="G37" s="1110"/>
      <c r="H37" s="1110"/>
      <c r="I37" s="1110"/>
      <c r="J37" s="1110"/>
      <c r="K37" s="1110"/>
      <c r="L37" s="1111"/>
      <c r="M37" s="784">
        <f t="shared" si="1"/>
        <v>658.32106666666664</v>
      </c>
      <c r="N37" s="771">
        <v>691.23712</v>
      </c>
    </row>
    <row r="38" spans="1:14" x14ac:dyDescent="0.25">
      <c r="A38" s="1104" t="s">
        <v>1762</v>
      </c>
      <c r="B38" s="1105"/>
      <c r="C38" s="1105"/>
      <c r="D38" s="1105"/>
      <c r="E38" s="1109"/>
      <c r="F38" s="1110"/>
      <c r="G38" s="1110"/>
      <c r="H38" s="1110"/>
      <c r="I38" s="1110"/>
      <c r="J38" s="1110"/>
      <c r="K38" s="1110"/>
      <c r="L38" s="1111"/>
      <c r="M38" s="784">
        <f t="shared" si="1"/>
        <v>658.32106666666664</v>
      </c>
      <c r="N38" s="771">
        <v>691.23712</v>
      </c>
    </row>
    <row r="39" spans="1:14" x14ac:dyDescent="0.25">
      <c r="A39" s="1104" t="s">
        <v>1761</v>
      </c>
      <c r="B39" s="1113"/>
      <c r="C39" s="1113"/>
      <c r="D39" s="1113"/>
      <c r="E39" s="1109"/>
      <c r="F39" s="1110"/>
      <c r="G39" s="1110"/>
      <c r="H39" s="1110"/>
      <c r="I39" s="1110"/>
      <c r="J39" s="1110"/>
      <c r="K39" s="1110"/>
      <c r="L39" s="1111"/>
      <c r="M39" s="784">
        <f t="shared" si="1"/>
        <v>562.07099999999991</v>
      </c>
      <c r="N39" s="771">
        <v>590.17454999999995</v>
      </c>
    </row>
    <row r="40" spans="1:14" ht="15.75" thickBot="1" x14ac:dyDescent="0.3">
      <c r="A40" s="1121" t="s">
        <v>1760</v>
      </c>
      <c r="B40" s="1122"/>
      <c r="C40" s="1122"/>
      <c r="D40" s="1122"/>
      <c r="E40" s="1118"/>
      <c r="F40" s="1119"/>
      <c r="G40" s="1119"/>
      <c r="H40" s="1119"/>
      <c r="I40" s="1119"/>
      <c r="J40" s="1119"/>
      <c r="K40" s="1119"/>
      <c r="L40" s="1120"/>
      <c r="M40" s="784">
        <f t="shared" si="1"/>
        <v>736.83257142857155</v>
      </c>
      <c r="N40" s="771">
        <v>773.67420000000016</v>
      </c>
    </row>
    <row r="41" spans="1:14" ht="30" x14ac:dyDescent="0.25">
      <c r="A41" s="1101" t="s">
        <v>1771</v>
      </c>
      <c r="B41" s="1102"/>
      <c r="C41" s="1102"/>
      <c r="D41" s="1102"/>
      <c r="E41" s="1102"/>
      <c r="F41" s="1102"/>
      <c r="G41" s="1102"/>
      <c r="H41" s="1102"/>
      <c r="I41" s="1102"/>
      <c r="J41" s="1102"/>
      <c r="K41" s="1102"/>
      <c r="L41" s="1103"/>
      <c r="M41" s="787" t="s">
        <v>302</v>
      </c>
      <c r="N41" s="781" t="s">
        <v>17</v>
      </c>
    </row>
    <row r="42" spans="1:14" x14ac:dyDescent="0.25">
      <c r="A42" s="1104" t="s">
        <v>1770</v>
      </c>
      <c r="B42" s="1105"/>
      <c r="C42" s="1105"/>
      <c r="D42" s="1105"/>
      <c r="E42" s="1106" t="s">
        <v>1752</v>
      </c>
      <c r="F42" s="1107"/>
      <c r="G42" s="1107"/>
      <c r="H42" s="1107"/>
      <c r="I42" s="1107"/>
      <c r="J42" s="1107"/>
      <c r="K42" s="1107"/>
      <c r="L42" s="1108"/>
      <c r="M42" s="771">
        <f>N42/1.05</f>
        <v>776.50817142857147</v>
      </c>
      <c r="N42" s="771">
        <v>815.3335800000001</v>
      </c>
    </row>
    <row r="43" spans="1:14" x14ac:dyDescent="0.25">
      <c r="A43" s="1104" t="s">
        <v>1768</v>
      </c>
      <c r="B43" s="1105"/>
      <c r="C43" s="1105"/>
      <c r="D43" s="1105"/>
      <c r="E43" s="1109"/>
      <c r="F43" s="1110"/>
      <c r="G43" s="1110"/>
      <c r="H43" s="1110"/>
      <c r="I43" s="1110"/>
      <c r="J43" s="1110"/>
      <c r="K43" s="1110"/>
      <c r="L43" s="1111"/>
      <c r="M43" s="771">
        <f t="shared" ref="M43:M51" si="2">N43/1.05</f>
        <v>484.60911428571433</v>
      </c>
      <c r="N43" s="771">
        <v>508.83957000000004</v>
      </c>
    </row>
    <row r="44" spans="1:14" x14ac:dyDescent="0.25">
      <c r="A44" s="1112" t="s">
        <v>1767</v>
      </c>
      <c r="B44" s="1113"/>
      <c r="C44" s="1113"/>
      <c r="D44" s="1113"/>
      <c r="E44" s="1109"/>
      <c r="F44" s="1110"/>
      <c r="G44" s="1110"/>
      <c r="H44" s="1110"/>
      <c r="I44" s="1110"/>
      <c r="J44" s="1110"/>
      <c r="K44" s="1110"/>
      <c r="L44" s="1111"/>
      <c r="M44" s="771">
        <f t="shared" si="2"/>
        <v>630.55864285714301</v>
      </c>
      <c r="N44" s="771">
        <v>662.08657500000015</v>
      </c>
    </row>
    <row r="45" spans="1:14" x14ac:dyDescent="0.25">
      <c r="A45" s="1104" t="s">
        <v>1766</v>
      </c>
      <c r="B45" s="1105"/>
      <c r="C45" s="1105"/>
      <c r="D45" s="1105"/>
      <c r="E45" s="1109"/>
      <c r="F45" s="1110"/>
      <c r="G45" s="1110"/>
      <c r="H45" s="1110"/>
      <c r="I45" s="1110"/>
      <c r="J45" s="1110"/>
      <c r="K45" s="1110"/>
      <c r="L45" s="1111"/>
      <c r="M45" s="771">
        <f t="shared" si="2"/>
        <v>653.91266666666672</v>
      </c>
      <c r="N45" s="771">
        <v>686.6083000000001</v>
      </c>
    </row>
    <row r="46" spans="1:14" x14ac:dyDescent="0.25">
      <c r="A46" s="1112" t="s">
        <v>1765</v>
      </c>
      <c r="B46" s="1114"/>
      <c r="C46" s="1114"/>
      <c r="D46" s="1114"/>
      <c r="E46" s="1109"/>
      <c r="F46" s="1110"/>
      <c r="G46" s="1110"/>
      <c r="H46" s="1110"/>
      <c r="I46" s="1110"/>
      <c r="J46" s="1110"/>
      <c r="K46" s="1110"/>
      <c r="L46" s="1111"/>
      <c r="M46" s="771">
        <f t="shared" si="2"/>
        <v>689.17986666666661</v>
      </c>
      <c r="N46" s="771">
        <v>723.63886000000002</v>
      </c>
    </row>
    <row r="47" spans="1:14" x14ac:dyDescent="0.25">
      <c r="A47" s="1104" t="s">
        <v>1764</v>
      </c>
      <c r="B47" s="1105"/>
      <c r="C47" s="1105"/>
      <c r="D47" s="1105"/>
      <c r="E47" s="1109"/>
      <c r="F47" s="1110"/>
      <c r="G47" s="1110"/>
      <c r="H47" s="1110"/>
      <c r="I47" s="1110"/>
      <c r="J47" s="1110"/>
      <c r="K47" s="1110"/>
      <c r="L47" s="1111"/>
      <c r="M47" s="771">
        <f t="shared" si="2"/>
        <v>689.17986666666661</v>
      </c>
      <c r="N47" s="771">
        <v>723.63886000000002</v>
      </c>
    </row>
    <row r="48" spans="1:14" x14ac:dyDescent="0.25">
      <c r="A48" s="1112" t="s">
        <v>1763</v>
      </c>
      <c r="B48" s="1114"/>
      <c r="C48" s="1114"/>
      <c r="D48" s="1114"/>
      <c r="E48" s="1109"/>
      <c r="F48" s="1110"/>
      <c r="G48" s="1110"/>
      <c r="H48" s="1110"/>
      <c r="I48" s="1110"/>
      <c r="J48" s="1110"/>
      <c r="K48" s="1110"/>
      <c r="L48" s="1111"/>
      <c r="M48" s="771">
        <f t="shared" si="2"/>
        <v>790.5730666666667</v>
      </c>
      <c r="N48" s="771">
        <v>830.10172000000011</v>
      </c>
    </row>
    <row r="49" spans="1:14" x14ac:dyDescent="0.25">
      <c r="A49" s="1104" t="s">
        <v>1762</v>
      </c>
      <c r="B49" s="1105"/>
      <c r="C49" s="1105"/>
      <c r="D49" s="1105"/>
      <c r="E49" s="1109"/>
      <c r="F49" s="1110"/>
      <c r="G49" s="1110"/>
      <c r="H49" s="1110"/>
      <c r="I49" s="1110"/>
      <c r="J49" s="1110"/>
      <c r="K49" s="1110"/>
      <c r="L49" s="1111"/>
      <c r="M49" s="771">
        <f t="shared" si="2"/>
        <v>790.5730666666667</v>
      </c>
      <c r="N49" s="771">
        <v>830.10172000000011</v>
      </c>
    </row>
    <row r="50" spans="1:14" x14ac:dyDescent="0.25">
      <c r="A50" s="1104" t="s">
        <v>1761</v>
      </c>
      <c r="B50" s="1113"/>
      <c r="C50" s="1113"/>
      <c r="D50" s="1113"/>
      <c r="E50" s="1109"/>
      <c r="F50" s="1110"/>
      <c r="G50" s="1110"/>
      <c r="H50" s="1110"/>
      <c r="I50" s="1110"/>
      <c r="J50" s="1110"/>
      <c r="K50" s="1110"/>
      <c r="L50" s="1111"/>
      <c r="M50" s="771">
        <f t="shared" si="2"/>
        <v>673.85542857142866</v>
      </c>
      <c r="N50" s="771">
        <v>707.54820000000007</v>
      </c>
    </row>
    <row r="51" spans="1:14" x14ac:dyDescent="0.25">
      <c r="A51" s="1104" t="s">
        <v>1760</v>
      </c>
      <c r="B51" s="1115"/>
      <c r="C51" s="1115"/>
      <c r="D51" s="1115"/>
      <c r="E51" s="1109"/>
      <c r="F51" s="1110"/>
      <c r="G51" s="1110"/>
      <c r="H51" s="1110"/>
      <c r="I51" s="1110"/>
      <c r="J51" s="1110"/>
      <c r="K51" s="1110"/>
      <c r="L51" s="1111"/>
      <c r="M51" s="1015">
        <f t="shared" si="2"/>
        <v>884.82885714285715</v>
      </c>
      <c r="N51" s="1015">
        <v>929.07030000000009</v>
      </c>
    </row>
    <row r="52" spans="1:14" ht="15.75" thickBot="1" x14ac:dyDescent="0.3">
      <c r="A52" s="1013"/>
      <c r="B52" s="1014"/>
      <c r="C52" s="1014"/>
      <c r="D52" s="1014"/>
      <c r="E52" s="971"/>
      <c r="F52" s="971"/>
      <c r="G52" s="971"/>
      <c r="H52" s="971"/>
      <c r="I52" s="971"/>
      <c r="J52" s="971"/>
      <c r="K52" s="971"/>
      <c r="L52" s="971"/>
      <c r="M52" s="1016"/>
      <c r="N52" s="1016"/>
    </row>
    <row r="53" spans="1:14" ht="16.5" thickBot="1" x14ac:dyDescent="0.3">
      <c r="A53" s="1155" t="s">
        <v>2121</v>
      </c>
      <c r="B53" s="1156"/>
      <c r="C53" s="1156"/>
      <c r="D53" s="1156"/>
      <c r="E53" s="1156"/>
      <c r="F53" s="1157"/>
      <c r="I53" s="1133" t="s">
        <v>2115</v>
      </c>
      <c r="J53" s="1134"/>
      <c r="K53" s="1134"/>
      <c r="L53" s="1134"/>
      <c r="M53" s="1134"/>
      <c r="N53" s="1135"/>
    </row>
    <row r="54" spans="1:14" x14ac:dyDescent="0.25">
      <c r="A54" s="1158" t="s">
        <v>2120</v>
      </c>
      <c r="B54" s="1160" t="s">
        <v>1795</v>
      </c>
      <c r="C54" s="1160" t="s">
        <v>1794</v>
      </c>
      <c r="D54" s="1160" t="s">
        <v>1793</v>
      </c>
      <c r="E54" s="1160" t="s">
        <v>1792</v>
      </c>
      <c r="F54" s="1162" t="s">
        <v>1791</v>
      </c>
      <c r="I54" s="1136" t="s">
        <v>2119</v>
      </c>
      <c r="J54" s="1138" t="s">
        <v>2122</v>
      </c>
      <c r="K54" s="1138" t="s">
        <v>2123</v>
      </c>
      <c r="L54" s="1164" t="s">
        <v>2116</v>
      </c>
      <c r="M54" s="1164" t="s">
        <v>2117</v>
      </c>
      <c r="N54" s="1166" t="s">
        <v>2118</v>
      </c>
    </row>
    <row r="55" spans="1:14" ht="19.5" customHeight="1" x14ac:dyDescent="0.25">
      <c r="A55" s="1159"/>
      <c r="B55" s="1161"/>
      <c r="C55" s="1161"/>
      <c r="D55" s="1161"/>
      <c r="E55" s="1161"/>
      <c r="F55" s="1163"/>
      <c r="I55" s="1137"/>
      <c r="J55" s="1139"/>
      <c r="K55" s="1139"/>
      <c r="L55" s="1165"/>
      <c r="M55" s="1165"/>
      <c r="N55" s="1167"/>
    </row>
    <row r="56" spans="1:14" x14ac:dyDescent="0.25">
      <c r="A56" s="992" t="s">
        <v>2112</v>
      </c>
      <c r="B56" s="993" t="s">
        <v>97</v>
      </c>
      <c r="C56" s="993" t="s">
        <v>97</v>
      </c>
      <c r="D56" s="995">
        <v>0.2</v>
      </c>
      <c r="E56" s="995">
        <v>0.2</v>
      </c>
      <c r="F56" s="996">
        <v>0.3</v>
      </c>
      <c r="I56" s="1137" t="s">
        <v>2124</v>
      </c>
      <c r="J56" s="997">
        <v>2100</v>
      </c>
      <c r="K56" s="997">
        <v>2300</v>
      </c>
      <c r="L56" s="998">
        <v>2400</v>
      </c>
      <c r="M56" s="998">
        <v>2700</v>
      </c>
      <c r="N56" s="999">
        <v>2700</v>
      </c>
    </row>
    <row r="57" spans="1:14" ht="21" customHeight="1" x14ac:dyDescent="0.25">
      <c r="A57" s="992" t="s">
        <v>1786</v>
      </c>
      <c r="B57" s="993" t="s">
        <v>97</v>
      </c>
      <c r="C57" s="993" t="s">
        <v>30</v>
      </c>
      <c r="D57" s="993" t="s">
        <v>30</v>
      </c>
      <c r="E57" s="993" t="s">
        <v>30</v>
      </c>
      <c r="F57" s="994" t="s">
        <v>30</v>
      </c>
      <c r="I57" s="1137"/>
      <c r="J57" s="1000" t="s">
        <v>2114</v>
      </c>
      <c r="K57" s="1001">
        <v>0.2</v>
      </c>
      <c r="L57" s="1002">
        <v>0.3</v>
      </c>
      <c r="M57" s="1002">
        <v>0.4</v>
      </c>
      <c r="N57" s="1003">
        <v>0.4</v>
      </c>
    </row>
    <row r="58" spans="1:14" x14ac:dyDescent="0.25">
      <c r="A58" s="1004" t="s">
        <v>1785</v>
      </c>
      <c r="B58" s="993" t="s">
        <v>97</v>
      </c>
      <c r="C58" s="993" t="s">
        <v>97</v>
      </c>
      <c r="D58" s="1005">
        <v>0.2</v>
      </c>
      <c r="E58" s="1005">
        <v>0.2</v>
      </c>
      <c r="F58" s="1006">
        <v>0.3</v>
      </c>
      <c r="I58" s="1137" t="s">
        <v>2125</v>
      </c>
      <c r="J58" s="997">
        <v>2140</v>
      </c>
      <c r="K58" s="997">
        <v>2440</v>
      </c>
      <c r="L58" s="998">
        <v>2440</v>
      </c>
      <c r="M58" s="998">
        <v>2550</v>
      </c>
      <c r="N58" s="999">
        <v>2800</v>
      </c>
    </row>
    <row r="59" spans="1:14" ht="20.25" customHeight="1" x14ac:dyDescent="0.25">
      <c r="A59" s="1004" t="s">
        <v>1784</v>
      </c>
      <c r="B59" s="993" t="s">
        <v>97</v>
      </c>
      <c r="C59" s="993" t="s">
        <v>97</v>
      </c>
      <c r="D59" s="1005">
        <v>0.2</v>
      </c>
      <c r="E59" s="1005">
        <v>0.2</v>
      </c>
      <c r="F59" s="1006">
        <v>0.3</v>
      </c>
      <c r="I59" s="1137"/>
      <c r="J59" s="1000" t="s">
        <v>2114</v>
      </c>
      <c r="K59" s="1001">
        <v>0.2</v>
      </c>
      <c r="L59" s="1002">
        <v>0.2</v>
      </c>
      <c r="M59" s="1002">
        <v>0.3</v>
      </c>
      <c r="N59" s="1003">
        <v>0.4</v>
      </c>
    </row>
    <row r="60" spans="1:14" x14ac:dyDescent="0.25">
      <c r="A60" s="1004" t="s">
        <v>1782</v>
      </c>
      <c r="B60" s="993" t="s">
        <v>97</v>
      </c>
      <c r="C60" s="993" t="s">
        <v>97</v>
      </c>
      <c r="D60" s="1005">
        <v>0.2</v>
      </c>
      <c r="E60" s="1005">
        <v>0.2</v>
      </c>
      <c r="F60" s="1006">
        <v>0.3</v>
      </c>
      <c r="I60" s="1137" t="s">
        <v>2126</v>
      </c>
      <c r="J60" s="997">
        <v>2070</v>
      </c>
      <c r="K60" s="997">
        <v>2300</v>
      </c>
      <c r="L60" s="998">
        <v>2400</v>
      </c>
      <c r="M60" s="998">
        <v>2800</v>
      </c>
      <c r="N60" s="999">
        <v>2800</v>
      </c>
    </row>
    <row r="61" spans="1:14" x14ac:dyDescent="0.25">
      <c r="A61" s="1004" t="s">
        <v>1781</v>
      </c>
      <c r="B61" s="993" t="s">
        <v>97</v>
      </c>
      <c r="C61" s="993" t="s">
        <v>97</v>
      </c>
      <c r="D61" s="1005">
        <v>0.2</v>
      </c>
      <c r="E61" s="1005">
        <v>0.2</v>
      </c>
      <c r="F61" s="1006">
        <v>0.3</v>
      </c>
      <c r="I61" s="1137"/>
      <c r="J61" s="1173" t="s">
        <v>2114</v>
      </c>
      <c r="K61" s="1175">
        <v>0.2</v>
      </c>
      <c r="L61" s="1168">
        <v>0.3</v>
      </c>
      <c r="M61" s="1168">
        <v>0.4</v>
      </c>
      <c r="N61" s="1170">
        <v>0.4</v>
      </c>
    </row>
    <row r="62" spans="1:14" ht="15.75" thickBot="1" x14ac:dyDescent="0.3">
      <c r="A62" s="1007" t="s">
        <v>2113</v>
      </c>
      <c r="B62" s="1008">
        <v>0.1</v>
      </c>
      <c r="C62" s="1008">
        <v>0.1</v>
      </c>
      <c r="D62" s="1008">
        <v>0.2</v>
      </c>
      <c r="E62" s="1008">
        <v>0.2</v>
      </c>
      <c r="F62" s="1009">
        <v>0.3</v>
      </c>
      <c r="I62" s="1172"/>
      <c r="J62" s="1174"/>
      <c r="K62" s="1176"/>
      <c r="L62" s="1169"/>
      <c r="M62" s="1169"/>
      <c r="N62" s="1171"/>
    </row>
  </sheetData>
  <sheetProtection formatCells="0" formatColumns="0" formatRows="0" insertColumns="0" insertRows="0" insertHyperlinks="0" deleteColumns="0" deleteRows="0" sort="0" autoFilter="0" pivotTables="0"/>
  <mergeCells count="90">
    <mergeCell ref="M61:M62"/>
    <mergeCell ref="N61:N62"/>
    <mergeCell ref="I58:I59"/>
    <mergeCell ref="I60:I62"/>
    <mergeCell ref="J61:J62"/>
    <mergeCell ref="K61:K62"/>
    <mergeCell ref="L61:L62"/>
    <mergeCell ref="K54:K55"/>
    <mergeCell ref="L54:L55"/>
    <mergeCell ref="M54:M55"/>
    <mergeCell ref="N54:N55"/>
    <mergeCell ref="I56:I57"/>
    <mergeCell ref="A53:F53"/>
    <mergeCell ref="A54:A55"/>
    <mergeCell ref="B54:B55"/>
    <mergeCell ref="C54:C55"/>
    <mergeCell ref="D54:D55"/>
    <mergeCell ref="E54:E55"/>
    <mergeCell ref="F54:F55"/>
    <mergeCell ref="I53:N53"/>
    <mergeCell ref="I54:I55"/>
    <mergeCell ref="J54:J55"/>
    <mergeCell ref="T18:T19"/>
    <mergeCell ref="A1:N6"/>
    <mergeCell ref="A8:N8"/>
    <mergeCell ref="A9:N9"/>
    <mergeCell ref="A17:N17"/>
    <mergeCell ref="A18:B18"/>
    <mergeCell ref="C18:D18"/>
    <mergeCell ref="E18:L18"/>
    <mergeCell ref="A7:N7"/>
    <mergeCell ref="P18:P19"/>
    <mergeCell ref="Q18:Q19"/>
    <mergeCell ref="R18:R19"/>
    <mergeCell ref="S18:S19"/>
    <mergeCell ref="A19:B19"/>
    <mergeCell ref="C19:D19"/>
    <mergeCell ref="E19:L19"/>
    <mergeCell ref="A20:B20"/>
    <mergeCell ref="C20:D20"/>
    <mergeCell ref="E20:L20"/>
    <mergeCell ref="A21:B21"/>
    <mergeCell ref="C21:D21"/>
    <mergeCell ref="E21:L21"/>
    <mergeCell ref="A22:B22"/>
    <mergeCell ref="C22:D22"/>
    <mergeCell ref="E22:L22"/>
    <mergeCell ref="A23:B23"/>
    <mergeCell ref="C23:D23"/>
    <mergeCell ref="E23:L23"/>
    <mergeCell ref="A24:B24"/>
    <mergeCell ref="C24:D24"/>
    <mergeCell ref="E24:L24"/>
    <mergeCell ref="A25:B25"/>
    <mergeCell ref="C25:D25"/>
    <mergeCell ref="E25:L25"/>
    <mergeCell ref="A26:B26"/>
    <mergeCell ref="C26:D26"/>
    <mergeCell ref="E26:L26"/>
    <mergeCell ref="A27:B27"/>
    <mergeCell ref="C27:D27"/>
    <mergeCell ref="E27:L27"/>
    <mergeCell ref="A28:B28"/>
    <mergeCell ref="C28:D28"/>
    <mergeCell ref="E28:L28"/>
    <mergeCell ref="A29:N29"/>
    <mergeCell ref="A30:L30"/>
    <mergeCell ref="A31:D31"/>
    <mergeCell ref="E31:L40"/>
    <mergeCell ref="A32:D32"/>
    <mergeCell ref="A33:D33"/>
    <mergeCell ref="A34:D34"/>
    <mergeCell ref="A35:D35"/>
    <mergeCell ref="A36:D36"/>
    <mergeCell ref="A37:D37"/>
    <mergeCell ref="A38:D38"/>
    <mergeCell ref="A39:D39"/>
    <mergeCell ref="A40:D40"/>
    <mergeCell ref="A41:L41"/>
    <mergeCell ref="A42:D42"/>
    <mergeCell ref="E42:L51"/>
    <mergeCell ref="A43:D43"/>
    <mergeCell ref="A44:D44"/>
    <mergeCell ref="A45:D45"/>
    <mergeCell ref="A46:D46"/>
    <mergeCell ref="A47:D47"/>
    <mergeCell ref="A48:D48"/>
    <mergeCell ref="A49:D49"/>
    <mergeCell ref="A50:D50"/>
    <mergeCell ref="A51:D51"/>
  </mergeCells>
  <hyperlinks>
    <hyperlink ref="A7:N7" location="СОДЕРЖАНИЕ!A1" display="СОДЕРЖАНИЕ!A1" xr:uid="{D7B33EDF-30A2-4B56-A3DA-72DAEF2260D0}"/>
  </hyperlinks>
  <pageMargins left="1.1023622047244095" right="1.4960629921259843" top="0.74803149606299213" bottom="0.35433070866141736" header="0" footer="0"/>
  <pageSetup paperSize="9" scale="47" fitToHeight="0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64C04D-CD13-4194-838A-CD1A0E0B69CC}">
  <sheetPr>
    <tabColor theme="8" tint="0.39997558519241921"/>
    <pageSetUpPr fitToPage="1"/>
  </sheetPr>
  <dimension ref="A1:XFC107"/>
  <sheetViews>
    <sheetView view="pageBreakPreview" zoomScaleSheetLayoutView="100" workbookViewId="0">
      <selection activeCell="A7" sqref="A7:N7"/>
    </sheetView>
  </sheetViews>
  <sheetFormatPr defaultColWidth="14.42578125" defaultRowHeight="15" customHeight="1" x14ac:dyDescent="0.25"/>
  <cols>
    <col min="1" max="1" width="10.140625" style="769" customWidth="1"/>
    <col min="2" max="2" width="12.42578125" style="769" customWidth="1"/>
    <col min="3" max="6" width="10.140625" style="769" customWidth="1"/>
    <col min="7" max="10" width="9.28515625" style="769" customWidth="1"/>
    <col min="11" max="11" width="9.140625" style="769" customWidth="1"/>
    <col min="12" max="12" width="10.28515625" style="769" customWidth="1"/>
    <col min="13" max="13" width="12.5703125" style="769" customWidth="1"/>
    <col min="14" max="14" width="10" style="769" bestFit="1" customWidth="1"/>
    <col min="15" max="15" width="14.42578125" style="769"/>
    <col min="16" max="16" width="21.140625" style="769" customWidth="1"/>
    <col min="17" max="242" width="14.42578125" style="769"/>
    <col min="243" max="243" width="8.7109375" style="769" customWidth="1"/>
    <col min="244" max="244" width="8.85546875" style="769" customWidth="1"/>
    <col min="245" max="245" width="9" style="769" customWidth="1"/>
    <col min="246" max="246" width="9.28515625" style="769" customWidth="1"/>
    <col min="247" max="247" width="9" style="769" customWidth="1"/>
    <col min="248" max="250" width="8.85546875" style="769" customWidth="1"/>
    <col min="251" max="251" width="8.7109375" style="769" customWidth="1"/>
    <col min="252" max="252" width="7.5703125" style="769" customWidth="1"/>
    <col min="253" max="253" width="9.140625" style="769" customWidth="1"/>
    <col min="254" max="498" width="14.42578125" style="769"/>
    <col min="499" max="499" width="8.7109375" style="769" customWidth="1"/>
    <col min="500" max="500" width="8.85546875" style="769" customWidth="1"/>
    <col min="501" max="501" width="9" style="769" customWidth="1"/>
    <col min="502" max="502" width="9.28515625" style="769" customWidth="1"/>
    <col min="503" max="503" width="9" style="769" customWidth="1"/>
    <col min="504" max="506" width="8.85546875" style="769" customWidth="1"/>
    <col min="507" max="507" width="8.7109375" style="769" customWidth="1"/>
    <col min="508" max="508" width="7.5703125" style="769" customWidth="1"/>
    <col min="509" max="509" width="9.140625" style="769" customWidth="1"/>
    <col min="510" max="754" width="14.42578125" style="769"/>
    <col min="755" max="755" width="8.7109375" style="769" customWidth="1"/>
    <col min="756" max="756" width="8.85546875" style="769" customWidth="1"/>
    <col min="757" max="757" width="9" style="769" customWidth="1"/>
    <col min="758" max="758" width="9.28515625" style="769" customWidth="1"/>
    <col min="759" max="759" width="9" style="769" customWidth="1"/>
    <col min="760" max="762" width="8.85546875" style="769" customWidth="1"/>
    <col min="763" max="763" width="8.7109375" style="769" customWidth="1"/>
    <col min="764" max="764" width="7.5703125" style="769" customWidth="1"/>
    <col min="765" max="765" width="9.140625" style="769" customWidth="1"/>
    <col min="766" max="1010" width="14.42578125" style="769"/>
    <col min="1011" max="1011" width="8.7109375" style="769" customWidth="1"/>
    <col min="1012" max="1012" width="8.85546875" style="769" customWidth="1"/>
    <col min="1013" max="1013" width="9" style="769" customWidth="1"/>
    <col min="1014" max="1014" width="9.28515625" style="769" customWidth="1"/>
    <col min="1015" max="1015" width="9" style="769" customWidth="1"/>
    <col min="1016" max="1018" width="8.85546875" style="769" customWidth="1"/>
    <col min="1019" max="1019" width="8.7109375" style="769" customWidth="1"/>
    <col min="1020" max="1020" width="7.5703125" style="769" customWidth="1"/>
    <col min="1021" max="1021" width="9.140625" style="769" customWidth="1"/>
    <col min="1022" max="1266" width="14.42578125" style="769"/>
    <col min="1267" max="1267" width="8.7109375" style="769" customWidth="1"/>
    <col min="1268" max="1268" width="8.85546875" style="769" customWidth="1"/>
    <col min="1269" max="1269" width="9" style="769" customWidth="1"/>
    <col min="1270" max="1270" width="9.28515625" style="769" customWidth="1"/>
    <col min="1271" max="1271" width="9" style="769" customWidth="1"/>
    <col min="1272" max="1274" width="8.85546875" style="769" customWidth="1"/>
    <col min="1275" max="1275" width="8.7109375" style="769" customWidth="1"/>
    <col min="1276" max="1276" width="7.5703125" style="769" customWidth="1"/>
    <col min="1277" max="1277" width="9.140625" style="769" customWidth="1"/>
    <col min="1278" max="1522" width="14.42578125" style="769"/>
    <col min="1523" max="1523" width="8.7109375" style="769" customWidth="1"/>
    <col min="1524" max="1524" width="8.85546875" style="769" customWidth="1"/>
    <col min="1525" max="1525" width="9" style="769" customWidth="1"/>
    <col min="1526" max="1526" width="9.28515625" style="769" customWidth="1"/>
    <col min="1527" max="1527" width="9" style="769" customWidth="1"/>
    <col min="1528" max="1530" width="8.85546875" style="769" customWidth="1"/>
    <col min="1531" max="1531" width="8.7109375" style="769" customWidth="1"/>
    <col min="1532" max="1532" width="7.5703125" style="769" customWidth="1"/>
    <col min="1533" max="1533" width="9.140625" style="769" customWidth="1"/>
    <col min="1534" max="1778" width="14.42578125" style="769"/>
    <col min="1779" max="1779" width="8.7109375" style="769" customWidth="1"/>
    <col min="1780" max="1780" width="8.85546875" style="769" customWidth="1"/>
    <col min="1781" max="1781" width="9" style="769" customWidth="1"/>
    <col min="1782" max="1782" width="9.28515625" style="769" customWidth="1"/>
    <col min="1783" max="1783" width="9" style="769" customWidth="1"/>
    <col min="1784" max="1786" width="8.85546875" style="769" customWidth="1"/>
    <col min="1787" max="1787" width="8.7109375" style="769" customWidth="1"/>
    <col min="1788" max="1788" width="7.5703125" style="769" customWidth="1"/>
    <col min="1789" max="1789" width="9.140625" style="769" customWidth="1"/>
    <col min="1790" max="2034" width="14.42578125" style="769"/>
    <col min="2035" max="2035" width="8.7109375" style="769" customWidth="1"/>
    <col min="2036" max="2036" width="8.85546875" style="769" customWidth="1"/>
    <col min="2037" max="2037" width="9" style="769" customWidth="1"/>
    <col min="2038" max="2038" width="9.28515625" style="769" customWidth="1"/>
    <col min="2039" max="2039" width="9" style="769" customWidth="1"/>
    <col min="2040" max="2042" width="8.85546875" style="769" customWidth="1"/>
    <col min="2043" max="2043" width="8.7109375" style="769" customWidth="1"/>
    <col min="2044" max="2044" width="7.5703125" style="769" customWidth="1"/>
    <col min="2045" max="2045" width="9.140625" style="769" customWidth="1"/>
    <col min="2046" max="2290" width="14.42578125" style="769"/>
    <col min="2291" max="2291" width="8.7109375" style="769" customWidth="1"/>
    <col min="2292" max="2292" width="8.85546875" style="769" customWidth="1"/>
    <col min="2293" max="2293" width="9" style="769" customWidth="1"/>
    <col min="2294" max="2294" width="9.28515625" style="769" customWidth="1"/>
    <col min="2295" max="2295" width="9" style="769" customWidth="1"/>
    <col min="2296" max="2298" width="8.85546875" style="769" customWidth="1"/>
    <col min="2299" max="2299" width="8.7109375" style="769" customWidth="1"/>
    <col min="2300" max="2300" width="7.5703125" style="769" customWidth="1"/>
    <col min="2301" max="2301" width="9.140625" style="769" customWidth="1"/>
    <col min="2302" max="2546" width="14.42578125" style="769"/>
    <col min="2547" max="2547" width="8.7109375" style="769" customWidth="1"/>
    <col min="2548" max="2548" width="8.85546875" style="769" customWidth="1"/>
    <col min="2549" max="2549" width="9" style="769" customWidth="1"/>
    <col min="2550" max="2550" width="9.28515625" style="769" customWidth="1"/>
    <col min="2551" max="2551" width="9" style="769" customWidth="1"/>
    <col min="2552" max="2554" width="8.85546875" style="769" customWidth="1"/>
    <col min="2555" max="2555" width="8.7109375" style="769" customWidth="1"/>
    <col min="2556" max="2556" width="7.5703125" style="769" customWidth="1"/>
    <col min="2557" max="2557" width="9.140625" style="769" customWidth="1"/>
    <col min="2558" max="2802" width="14.42578125" style="769"/>
    <col min="2803" max="2803" width="8.7109375" style="769" customWidth="1"/>
    <col min="2804" max="2804" width="8.85546875" style="769" customWidth="1"/>
    <col min="2805" max="2805" width="9" style="769" customWidth="1"/>
    <col min="2806" max="2806" width="9.28515625" style="769" customWidth="1"/>
    <col min="2807" max="2807" width="9" style="769" customWidth="1"/>
    <col min="2808" max="2810" width="8.85546875" style="769" customWidth="1"/>
    <col min="2811" max="2811" width="8.7109375" style="769" customWidth="1"/>
    <col min="2812" max="2812" width="7.5703125" style="769" customWidth="1"/>
    <col min="2813" max="2813" width="9.140625" style="769" customWidth="1"/>
    <col min="2814" max="3058" width="14.42578125" style="769"/>
    <col min="3059" max="3059" width="8.7109375" style="769" customWidth="1"/>
    <col min="3060" max="3060" width="8.85546875" style="769" customWidth="1"/>
    <col min="3061" max="3061" width="9" style="769" customWidth="1"/>
    <col min="3062" max="3062" width="9.28515625" style="769" customWidth="1"/>
    <col min="3063" max="3063" width="9" style="769" customWidth="1"/>
    <col min="3064" max="3066" width="8.85546875" style="769" customWidth="1"/>
    <col min="3067" max="3067" width="8.7109375" style="769" customWidth="1"/>
    <col min="3068" max="3068" width="7.5703125" style="769" customWidth="1"/>
    <col min="3069" max="3069" width="9.140625" style="769" customWidth="1"/>
    <col min="3070" max="3314" width="14.42578125" style="769"/>
    <col min="3315" max="3315" width="8.7109375" style="769" customWidth="1"/>
    <col min="3316" max="3316" width="8.85546875" style="769" customWidth="1"/>
    <col min="3317" max="3317" width="9" style="769" customWidth="1"/>
    <col min="3318" max="3318" width="9.28515625" style="769" customWidth="1"/>
    <col min="3319" max="3319" width="9" style="769" customWidth="1"/>
    <col min="3320" max="3322" width="8.85546875" style="769" customWidth="1"/>
    <col min="3323" max="3323" width="8.7109375" style="769" customWidth="1"/>
    <col min="3324" max="3324" width="7.5703125" style="769" customWidth="1"/>
    <col min="3325" max="3325" width="9.140625" style="769" customWidth="1"/>
    <col min="3326" max="3570" width="14.42578125" style="769"/>
    <col min="3571" max="3571" width="8.7109375" style="769" customWidth="1"/>
    <col min="3572" max="3572" width="8.85546875" style="769" customWidth="1"/>
    <col min="3573" max="3573" width="9" style="769" customWidth="1"/>
    <col min="3574" max="3574" width="9.28515625" style="769" customWidth="1"/>
    <col min="3575" max="3575" width="9" style="769" customWidth="1"/>
    <col min="3576" max="3578" width="8.85546875" style="769" customWidth="1"/>
    <col min="3579" max="3579" width="8.7109375" style="769" customWidth="1"/>
    <col min="3580" max="3580" width="7.5703125" style="769" customWidth="1"/>
    <col min="3581" max="3581" width="9.140625" style="769" customWidth="1"/>
    <col min="3582" max="3826" width="14.42578125" style="769"/>
    <col min="3827" max="3827" width="8.7109375" style="769" customWidth="1"/>
    <col min="3828" max="3828" width="8.85546875" style="769" customWidth="1"/>
    <col min="3829" max="3829" width="9" style="769" customWidth="1"/>
    <col min="3830" max="3830" width="9.28515625" style="769" customWidth="1"/>
    <col min="3831" max="3831" width="9" style="769" customWidth="1"/>
    <col min="3832" max="3834" width="8.85546875" style="769" customWidth="1"/>
    <col min="3835" max="3835" width="8.7109375" style="769" customWidth="1"/>
    <col min="3836" max="3836" width="7.5703125" style="769" customWidth="1"/>
    <col min="3837" max="3837" width="9.140625" style="769" customWidth="1"/>
    <col min="3838" max="4082" width="14.42578125" style="769"/>
    <col min="4083" max="4083" width="8.7109375" style="769" customWidth="1"/>
    <col min="4084" max="4084" width="8.85546875" style="769" customWidth="1"/>
    <col min="4085" max="4085" width="9" style="769" customWidth="1"/>
    <col min="4086" max="4086" width="9.28515625" style="769" customWidth="1"/>
    <col min="4087" max="4087" width="9" style="769" customWidth="1"/>
    <col min="4088" max="4090" width="8.85546875" style="769" customWidth="1"/>
    <col min="4091" max="4091" width="8.7109375" style="769" customWidth="1"/>
    <col min="4092" max="4092" width="7.5703125" style="769" customWidth="1"/>
    <col min="4093" max="4093" width="9.140625" style="769" customWidth="1"/>
    <col min="4094" max="4338" width="14.42578125" style="769"/>
    <col min="4339" max="4339" width="8.7109375" style="769" customWidth="1"/>
    <col min="4340" max="4340" width="8.85546875" style="769" customWidth="1"/>
    <col min="4341" max="4341" width="9" style="769" customWidth="1"/>
    <col min="4342" max="4342" width="9.28515625" style="769" customWidth="1"/>
    <col min="4343" max="4343" width="9" style="769" customWidth="1"/>
    <col min="4344" max="4346" width="8.85546875" style="769" customWidth="1"/>
    <col min="4347" max="4347" width="8.7109375" style="769" customWidth="1"/>
    <col min="4348" max="4348" width="7.5703125" style="769" customWidth="1"/>
    <col min="4349" max="4349" width="9.140625" style="769" customWidth="1"/>
    <col min="4350" max="4594" width="14.42578125" style="769"/>
    <col min="4595" max="4595" width="8.7109375" style="769" customWidth="1"/>
    <col min="4596" max="4596" width="8.85546875" style="769" customWidth="1"/>
    <col min="4597" max="4597" width="9" style="769" customWidth="1"/>
    <col min="4598" max="4598" width="9.28515625" style="769" customWidth="1"/>
    <col min="4599" max="4599" width="9" style="769" customWidth="1"/>
    <col min="4600" max="4602" width="8.85546875" style="769" customWidth="1"/>
    <col min="4603" max="4603" width="8.7109375" style="769" customWidth="1"/>
    <col min="4604" max="4604" width="7.5703125" style="769" customWidth="1"/>
    <col min="4605" max="4605" width="9.140625" style="769" customWidth="1"/>
    <col min="4606" max="4850" width="14.42578125" style="769"/>
    <col min="4851" max="4851" width="8.7109375" style="769" customWidth="1"/>
    <col min="4852" max="4852" width="8.85546875" style="769" customWidth="1"/>
    <col min="4853" max="4853" width="9" style="769" customWidth="1"/>
    <col min="4854" max="4854" width="9.28515625" style="769" customWidth="1"/>
    <col min="4855" max="4855" width="9" style="769" customWidth="1"/>
    <col min="4856" max="4858" width="8.85546875" style="769" customWidth="1"/>
    <col min="4859" max="4859" width="8.7109375" style="769" customWidth="1"/>
    <col min="4860" max="4860" width="7.5703125" style="769" customWidth="1"/>
    <col min="4861" max="4861" width="9.140625" style="769" customWidth="1"/>
    <col min="4862" max="5106" width="14.42578125" style="769"/>
    <col min="5107" max="5107" width="8.7109375" style="769" customWidth="1"/>
    <col min="5108" max="5108" width="8.85546875" style="769" customWidth="1"/>
    <col min="5109" max="5109" width="9" style="769" customWidth="1"/>
    <col min="5110" max="5110" width="9.28515625" style="769" customWidth="1"/>
    <col min="5111" max="5111" width="9" style="769" customWidth="1"/>
    <col min="5112" max="5114" width="8.85546875" style="769" customWidth="1"/>
    <col min="5115" max="5115" width="8.7109375" style="769" customWidth="1"/>
    <col min="5116" max="5116" width="7.5703125" style="769" customWidth="1"/>
    <col min="5117" max="5117" width="9.140625" style="769" customWidth="1"/>
    <col min="5118" max="5362" width="14.42578125" style="769"/>
    <col min="5363" max="5363" width="8.7109375" style="769" customWidth="1"/>
    <col min="5364" max="5364" width="8.85546875" style="769" customWidth="1"/>
    <col min="5365" max="5365" width="9" style="769" customWidth="1"/>
    <col min="5366" max="5366" width="9.28515625" style="769" customWidth="1"/>
    <col min="5367" max="5367" width="9" style="769" customWidth="1"/>
    <col min="5368" max="5370" width="8.85546875" style="769" customWidth="1"/>
    <col min="5371" max="5371" width="8.7109375" style="769" customWidth="1"/>
    <col min="5372" max="5372" width="7.5703125" style="769" customWidth="1"/>
    <col min="5373" max="5373" width="9.140625" style="769" customWidth="1"/>
    <col min="5374" max="5618" width="14.42578125" style="769"/>
    <col min="5619" max="5619" width="8.7109375" style="769" customWidth="1"/>
    <col min="5620" max="5620" width="8.85546875" style="769" customWidth="1"/>
    <col min="5621" max="5621" width="9" style="769" customWidth="1"/>
    <col min="5622" max="5622" width="9.28515625" style="769" customWidth="1"/>
    <col min="5623" max="5623" width="9" style="769" customWidth="1"/>
    <col min="5624" max="5626" width="8.85546875" style="769" customWidth="1"/>
    <col min="5627" max="5627" width="8.7109375" style="769" customWidth="1"/>
    <col min="5628" max="5628" width="7.5703125" style="769" customWidth="1"/>
    <col min="5629" max="5629" width="9.140625" style="769" customWidth="1"/>
    <col min="5630" max="5874" width="14.42578125" style="769"/>
    <col min="5875" max="5875" width="8.7109375" style="769" customWidth="1"/>
    <col min="5876" max="5876" width="8.85546875" style="769" customWidth="1"/>
    <col min="5877" max="5877" width="9" style="769" customWidth="1"/>
    <col min="5878" max="5878" width="9.28515625" style="769" customWidth="1"/>
    <col min="5879" max="5879" width="9" style="769" customWidth="1"/>
    <col min="5880" max="5882" width="8.85546875" style="769" customWidth="1"/>
    <col min="5883" max="5883" width="8.7109375" style="769" customWidth="1"/>
    <col min="5884" max="5884" width="7.5703125" style="769" customWidth="1"/>
    <col min="5885" max="5885" width="9.140625" style="769" customWidth="1"/>
    <col min="5886" max="6130" width="14.42578125" style="769"/>
    <col min="6131" max="6131" width="8.7109375" style="769" customWidth="1"/>
    <col min="6132" max="6132" width="8.85546875" style="769" customWidth="1"/>
    <col min="6133" max="6133" width="9" style="769" customWidth="1"/>
    <col min="6134" max="6134" width="9.28515625" style="769" customWidth="1"/>
    <col min="6135" max="6135" width="9" style="769" customWidth="1"/>
    <col min="6136" max="6138" width="8.85546875" style="769" customWidth="1"/>
    <col min="6139" max="6139" width="8.7109375" style="769" customWidth="1"/>
    <col min="6140" max="6140" width="7.5703125" style="769" customWidth="1"/>
    <col min="6141" max="6141" width="9.140625" style="769" customWidth="1"/>
    <col min="6142" max="6386" width="14.42578125" style="769"/>
    <col min="6387" max="6387" width="8.7109375" style="769" customWidth="1"/>
    <col min="6388" max="6388" width="8.85546875" style="769" customWidth="1"/>
    <col min="6389" max="6389" width="9" style="769" customWidth="1"/>
    <col min="6390" max="6390" width="9.28515625" style="769" customWidth="1"/>
    <col min="6391" max="6391" width="9" style="769" customWidth="1"/>
    <col min="6392" max="6394" width="8.85546875" style="769" customWidth="1"/>
    <col min="6395" max="6395" width="8.7109375" style="769" customWidth="1"/>
    <col min="6396" max="6396" width="7.5703125" style="769" customWidth="1"/>
    <col min="6397" max="6397" width="9.140625" style="769" customWidth="1"/>
    <col min="6398" max="6642" width="14.42578125" style="769"/>
    <col min="6643" max="6643" width="8.7109375" style="769" customWidth="1"/>
    <col min="6644" max="6644" width="8.85546875" style="769" customWidth="1"/>
    <col min="6645" max="6645" width="9" style="769" customWidth="1"/>
    <col min="6646" max="6646" width="9.28515625" style="769" customWidth="1"/>
    <col min="6647" max="6647" width="9" style="769" customWidth="1"/>
    <col min="6648" max="6650" width="8.85546875" style="769" customWidth="1"/>
    <col min="6651" max="6651" width="8.7109375" style="769" customWidth="1"/>
    <col min="6652" max="6652" width="7.5703125" style="769" customWidth="1"/>
    <col min="6653" max="6653" width="9.140625" style="769" customWidth="1"/>
    <col min="6654" max="6898" width="14.42578125" style="769"/>
    <col min="6899" max="6899" width="8.7109375" style="769" customWidth="1"/>
    <col min="6900" max="6900" width="8.85546875" style="769" customWidth="1"/>
    <col min="6901" max="6901" width="9" style="769" customWidth="1"/>
    <col min="6902" max="6902" width="9.28515625" style="769" customWidth="1"/>
    <col min="6903" max="6903" width="9" style="769" customWidth="1"/>
    <col min="6904" max="6906" width="8.85546875" style="769" customWidth="1"/>
    <col min="6907" max="6907" width="8.7109375" style="769" customWidth="1"/>
    <col min="6908" max="6908" width="7.5703125" style="769" customWidth="1"/>
    <col min="6909" max="6909" width="9.140625" style="769" customWidth="1"/>
    <col min="6910" max="7154" width="14.42578125" style="769"/>
    <col min="7155" max="7155" width="8.7109375" style="769" customWidth="1"/>
    <col min="7156" max="7156" width="8.85546875" style="769" customWidth="1"/>
    <col min="7157" max="7157" width="9" style="769" customWidth="1"/>
    <col min="7158" max="7158" width="9.28515625" style="769" customWidth="1"/>
    <col min="7159" max="7159" width="9" style="769" customWidth="1"/>
    <col min="7160" max="7162" width="8.85546875" style="769" customWidth="1"/>
    <col min="7163" max="7163" width="8.7109375" style="769" customWidth="1"/>
    <col min="7164" max="7164" width="7.5703125" style="769" customWidth="1"/>
    <col min="7165" max="7165" width="9.140625" style="769" customWidth="1"/>
    <col min="7166" max="7410" width="14.42578125" style="769"/>
    <col min="7411" max="7411" width="8.7109375" style="769" customWidth="1"/>
    <col min="7412" max="7412" width="8.85546875" style="769" customWidth="1"/>
    <col min="7413" max="7413" width="9" style="769" customWidth="1"/>
    <col min="7414" max="7414" width="9.28515625" style="769" customWidth="1"/>
    <col min="7415" max="7415" width="9" style="769" customWidth="1"/>
    <col min="7416" max="7418" width="8.85546875" style="769" customWidth="1"/>
    <col min="7419" max="7419" width="8.7109375" style="769" customWidth="1"/>
    <col min="7420" max="7420" width="7.5703125" style="769" customWidth="1"/>
    <col min="7421" max="7421" width="9.140625" style="769" customWidth="1"/>
    <col min="7422" max="7666" width="14.42578125" style="769"/>
    <col min="7667" max="7667" width="8.7109375" style="769" customWidth="1"/>
    <col min="7668" max="7668" width="8.85546875" style="769" customWidth="1"/>
    <col min="7669" max="7669" width="9" style="769" customWidth="1"/>
    <col min="7670" max="7670" width="9.28515625" style="769" customWidth="1"/>
    <col min="7671" max="7671" width="9" style="769" customWidth="1"/>
    <col min="7672" max="7674" width="8.85546875" style="769" customWidth="1"/>
    <col min="7675" max="7675" width="8.7109375" style="769" customWidth="1"/>
    <col min="7676" max="7676" width="7.5703125" style="769" customWidth="1"/>
    <col min="7677" max="7677" width="9.140625" style="769" customWidth="1"/>
    <col min="7678" max="7922" width="14.42578125" style="769"/>
    <col min="7923" max="7923" width="8.7109375" style="769" customWidth="1"/>
    <col min="7924" max="7924" width="8.85546875" style="769" customWidth="1"/>
    <col min="7925" max="7925" width="9" style="769" customWidth="1"/>
    <col min="7926" max="7926" width="9.28515625" style="769" customWidth="1"/>
    <col min="7927" max="7927" width="9" style="769" customWidth="1"/>
    <col min="7928" max="7930" width="8.85546875" style="769" customWidth="1"/>
    <col min="7931" max="7931" width="8.7109375" style="769" customWidth="1"/>
    <col min="7932" max="7932" width="7.5703125" style="769" customWidth="1"/>
    <col min="7933" max="7933" width="9.140625" style="769" customWidth="1"/>
    <col min="7934" max="8178" width="14.42578125" style="769"/>
    <col min="8179" max="8179" width="8.7109375" style="769" customWidth="1"/>
    <col min="8180" max="8180" width="8.85546875" style="769" customWidth="1"/>
    <col min="8181" max="8181" width="9" style="769" customWidth="1"/>
    <col min="8182" max="8182" width="9.28515625" style="769" customWidth="1"/>
    <col min="8183" max="8183" width="9" style="769" customWidth="1"/>
    <col min="8184" max="8186" width="8.85546875" style="769" customWidth="1"/>
    <col min="8187" max="8187" width="8.7109375" style="769" customWidth="1"/>
    <col min="8188" max="8188" width="7.5703125" style="769" customWidth="1"/>
    <col min="8189" max="8189" width="9.140625" style="769" customWidth="1"/>
    <col min="8190" max="8434" width="14.42578125" style="769"/>
    <col min="8435" max="8435" width="8.7109375" style="769" customWidth="1"/>
    <col min="8436" max="8436" width="8.85546875" style="769" customWidth="1"/>
    <col min="8437" max="8437" width="9" style="769" customWidth="1"/>
    <col min="8438" max="8438" width="9.28515625" style="769" customWidth="1"/>
    <col min="8439" max="8439" width="9" style="769" customWidth="1"/>
    <col min="8440" max="8442" width="8.85546875" style="769" customWidth="1"/>
    <col min="8443" max="8443" width="8.7109375" style="769" customWidth="1"/>
    <col min="8444" max="8444" width="7.5703125" style="769" customWidth="1"/>
    <col min="8445" max="8445" width="9.140625" style="769" customWidth="1"/>
    <col min="8446" max="8690" width="14.42578125" style="769"/>
    <col min="8691" max="8691" width="8.7109375" style="769" customWidth="1"/>
    <col min="8692" max="8692" width="8.85546875" style="769" customWidth="1"/>
    <col min="8693" max="8693" width="9" style="769" customWidth="1"/>
    <col min="8694" max="8694" width="9.28515625" style="769" customWidth="1"/>
    <col min="8695" max="8695" width="9" style="769" customWidth="1"/>
    <col min="8696" max="8698" width="8.85546875" style="769" customWidth="1"/>
    <col min="8699" max="8699" width="8.7109375" style="769" customWidth="1"/>
    <col min="8700" max="8700" width="7.5703125" style="769" customWidth="1"/>
    <col min="8701" max="8701" width="9.140625" style="769" customWidth="1"/>
    <col min="8702" max="8946" width="14.42578125" style="769"/>
    <col min="8947" max="8947" width="8.7109375" style="769" customWidth="1"/>
    <col min="8948" max="8948" width="8.85546875" style="769" customWidth="1"/>
    <col min="8949" max="8949" width="9" style="769" customWidth="1"/>
    <col min="8950" max="8950" width="9.28515625" style="769" customWidth="1"/>
    <col min="8951" max="8951" width="9" style="769" customWidth="1"/>
    <col min="8952" max="8954" width="8.85546875" style="769" customWidth="1"/>
    <col min="8955" max="8955" width="8.7109375" style="769" customWidth="1"/>
    <col min="8956" max="8956" width="7.5703125" style="769" customWidth="1"/>
    <col min="8957" max="8957" width="9.140625" style="769" customWidth="1"/>
    <col min="8958" max="9202" width="14.42578125" style="769"/>
    <col min="9203" max="9203" width="8.7109375" style="769" customWidth="1"/>
    <col min="9204" max="9204" width="8.85546875" style="769" customWidth="1"/>
    <col min="9205" max="9205" width="9" style="769" customWidth="1"/>
    <col min="9206" max="9206" width="9.28515625" style="769" customWidth="1"/>
    <col min="9207" max="9207" width="9" style="769" customWidth="1"/>
    <col min="9208" max="9210" width="8.85546875" style="769" customWidth="1"/>
    <col min="9211" max="9211" width="8.7109375" style="769" customWidth="1"/>
    <col min="9212" max="9212" width="7.5703125" style="769" customWidth="1"/>
    <col min="9213" max="9213" width="9.140625" style="769" customWidth="1"/>
    <col min="9214" max="9458" width="14.42578125" style="769"/>
    <col min="9459" max="9459" width="8.7109375" style="769" customWidth="1"/>
    <col min="9460" max="9460" width="8.85546875" style="769" customWidth="1"/>
    <col min="9461" max="9461" width="9" style="769" customWidth="1"/>
    <col min="9462" max="9462" width="9.28515625" style="769" customWidth="1"/>
    <col min="9463" max="9463" width="9" style="769" customWidth="1"/>
    <col min="9464" max="9466" width="8.85546875" style="769" customWidth="1"/>
    <col min="9467" max="9467" width="8.7109375" style="769" customWidth="1"/>
    <col min="9468" max="9468" width="7.5703125" style="769" customWidth="1"/>
    <col min="9469" max="9469" width="9.140625" style="769" customWidth="1"/>
    <col min="9470" max="9714" width="14.42578125" style="769"/>
    <col min="9715" max="9715" width="8.7109375" style="769" customWidth="1"/>
    <col min="9716" max="9716" width="8.85546875" style="769" customWidth="1"/>
    <col min="9717" max="9717" width="9" style="769" customWidth="1"/>
    <col min="9718" max="9718" width="9.28515625" style="769" customWidth="1"/>
    <col min="9719" max="9719" width="9" style="769" customWidth="1"/>
    <col min="9720" max="9722" width="8.85546875" style="769" customWidth="1"/>
    <col min="9723" max="9723" width="8.7109375" style="769" customWidth="1"/>
    <col min="9724" max="9724" width="7.5703125" style="769" customWidth="1"/>
    <col min="9725" max="9725" width="9.140625" style="769" customWidth="1"/>
    <col min="9726" max="9970" width="14.42578125" style="769"/>
    <col min="9971" max="9971" width="8.7109375" style="769" customWidth="1"/>
    <col min="9972" max="9972" width="8.85546875" style="769" customWidth="1"/>
    <col min="9973" max="9973" width="9" style="769" customWidth="1"/>
    <col min="9974" max="9974" width="9.28515625" style="769" customWidth="1"/>
    <col min="9975" max="9975" width="9" style="769" customWidth="1"/>
    <col min="9976" max="9978" width="8.85546875" style="769" customWidth="1"/>
    <col min="9979" max="9979" width="8.7109375" style="769" customWidth="1"/>
    <col min="9980" max="9980" width="7.5703125" style="769" customWidth="1"/>
    <col min="9981" max="9981" width="9.140625" style="769" customWidth="1"/>
    <col min="9982" max="10226" width="14.42578125" style="769"/>
    <col min="10227" max="10227" width="8.7109375" style="769" customWidth="1"/>
    <col min="10228" max="10228" width="8.85546875" style="769" customWidth="1"/>
    <col min="10229" max="10229" width="9" style="769" customWidth="1"/>
    <col min="10230" max="10230" width="9.28515625" style="769" customWidth="1"/>
    <col min="10231" max="10231" width="9" style="769" customWidth="1"/>
    <col min="10232" max="10234" width="8.85546875" style="769" customWidth="1"/>
    <col min="10235" max="10235" width="8.7109375" style="769" customWidth="1"/>
    <col min="10236" max="10236" width="7.5703125" style="769" customWidth="1"/>
    <col min="10237" max="10237" width="9.140625" style="769" customWidth="1"/>
    <col min="10238" max="10482" width="14.42578125" style="769"/>
    <col min="10483" max="10483" width="8.7109375" style="769" customWidth="1"/>
    <col min="10484" max="10484" width="8.85546875" style="769" customWidth="1"/>
    <col min="10485" max="10485" width="9" style="769" customWidth="1"/>
    <col min="10486" max="10486" width="9.28515625" style="769" customWidth="1"/>
    <col min="10487" max="10487" width="9" style="769" customWidth="1"/>
    <col min="10488" max="10490" width="8.85546875" style="769" customWidth="1"/>
    <col min="10491" max="10491" width="8.7109375" style="769" customWidth="1"/>
    <col min="10492" max="10492" width="7.5703125" style="769" customWidth="1"/>
    <col min="10493" max="10493" width="9.140625" style="769" customWidth="1"/>
    <col min="10494" max="10738" width="14.42578125" style="769"/>
    <col min="10739" max="10739" width="8.7109375" style="769" customWidth="1"/>
    <col min="10740" max="10740" width="8.85546875" style="769" customWidth="1"/>
    <col min="10741" max="10741" width="9" style="769" customWidth="1"/>
    <col min="10742" max="10742" width="9.28515625" style="769" customWidth="1"/>
    <col min="10743" max="10743" width="9" style="769" customWidth="1"/>
    <col min="10744" max="10746" width="8.85546875" style="769" customWidth="1"/>
    <col min="10747" max="10747" width="8.7109375" style="769" customWidth="1"/>
    <col min="10748" max="10748" width="7.5703125" style="769" customWidth="1"/>
    <col min="10749" max="10749" width="9.140625" style="769" customWidth="1"/>
    <col min="10750" max="10994" width="14.42578125" style="769"/>
    <col min="10995" max="10995" width="8.7109375" style="769" customWidth="1"/>
    <col min="10996" max="10996" width="8.85546875" style="769" customWidth="1"/>
    <col min="10997" max="10997" width="9" style="769" customWidth="1"/>
    <col min="10998" max="10998" width="9.28515625" style="769" customWidth="1"/>
    <col min="10999" max="10999" width="9" style="769" customWidth="1"/>
    <col min="11000" max="11002" width="8.85546875" style="769" customWidth="1"/>
    <col min="11003" max="11003" width="8.7109375" style="769" customWidth="1"/>
    <col min="11004" max="11004" width="7.5703125" style="769" customWidth="1"/>
    <col min="11005" max="11005" width="9.140625" style="769" customWidth="1"/>
    <col min="11006" max="11250" width="14.42578125" style="769"/>
    <col min="11251" max="11251" width="8.7109375" style="769" customWidth="1"/>
    <col min="11252" max="11252" width="8.85546875" style="769" customWidth="1"/>
    <col min="11253" max="11253" width="9" style="769" customWidth="1"/>
    <col min="11254" max="11254" width="9.28515625" style="769" customWidth="1"/>
    <col min="11255" max="11255" width="9" style="769" customWidth="1"/>
    <col min="11256" max="11258" width="8.85546875" style="769" customWidth="1"/>
    <col min="11259" max="11259" width="8.7109375" style="769" customWidth="1"/>
    <col min="11260" max="11260" width="7.5703125" style="769" customWidth="1"/>
    <col min="11261" max="11261" width="9.140625" style="769" customWidth="1"/>
    <col min="11262" max="11506" width="14.42578125" style="769"/>
    <col min="11507" max="11507" width="8.7109375" style="769" customWidth="1"/>
    <col min="11508" max="11508" width="8.85546875" style="769" customWidth="1"/>
    <col min="11509" max="11509" width="9" style="769" customWidth="1"/>
    <col min="11510" max="11510" width="9.28515625" style="769" customWidth="1"/>
    <col min="11511" max="11511" width="9" style="769" customWidth="1"/>
    <col min="11512" max="11514" width="8.85546875" style="769" customWidth="1"/>
    <col min="11515" max="11515" width="8.7109375" style="769" customWidth="1"/>
    <col min="11516" max="11516" width="7.5703125" style="769" customWidth="1"/>
    <col min="11517" max="11517" width="9.140625" style="769" customWidth="1"/>
    <col min="11518" max="11762" width="14.42578125" style="769"/>
    <col min="11763" max="11763" width="8.7109375" style="769" customWidth="1"/>
    <col min="11764" max="11764" width="8.85546875" style="769" customWidth="1"/>
    <col min="11765" max="11765" width="9" style="769" customWidth="1"/>
    <col min="11766" max="11766" width="9.28515625" style="769" customWidth="1"/>
    <col min="11767" max="11767" width="9" style="769" customWidth="1"/>
    <col min="11768" max="11770" width="8.85546875" style="769" customWidth="1"/>
    <col min="11771" max="11771" width="8.7109375" style="769" customWidth="1"/>
    <col min="11772" max="11772" width="7.5703125" style="769" customWidth="1"/>
    <col min="11773" max="11773" width="9.140625" style="769" customWidth="1"/>
    <col min="11774" max="12018" width="14.42578125" style="769"/>
    <col min="12019" max="12019" width="8.7109375" style="769" customWidth="1"/>
    <col min="12020" max="12020" width="8.85546875" style="769" customWidth="1"/>
    <col min="12021" max="12021" width="9" style="769" customWidth="1"/>
    <col min="12022" max="12022" width="9.28515625" style="769" customWidth="1"/>
    <col min="12023" max="12023" width="9" style="769" customWidth="1"/>
    <col min="12024" max="12026" width="8.85546875" style="769" customWidth="1"/>
    <col min="12027" max="12027" width="8.7109375" style="769" customWidth="1"/>
    <col min="12028" max="12028" width="7.5703125" style="769" customWidth="1"/>
    <col min="12029" max="12029" width="9.140625" style="769" customWidth="1"/>
    <col min="12030" max="12274" width="14.42578125" style="769"/>
    <col min="12275" max="12275" width="8.7109375" style="769" customWidth="1"/>
    <col min="12276" max="12276" width="8.85546875" style="769" customWidth="1"/>
    <col min="12277" max="12277" width="9" style="769" customWidth="1"/>
    <col min="12278" max="12278" width="9.28515625" style="769" customWidth="1"/>
    <col min="12279" max="12279" width="9" style="769" customWidth="1"/>
    <col min="12280" max="12282" width="8.85546875" style="769" customWidth="1"/>
    <col min="12283" max="12283" width="8.7109375" style="769" customWidth="1"/>
    <col min="12284" max="12284" width="7.5703125" style="769" customWidth="1"/>
    <col min="12285" max="12285" width="9.140625" style="769" customWidth="1"/>
    <col min="12286" max="12530" width="14.42578125" style="769"/>
    <col min="12531" max="12531" width="8.7109375" style="769" customWidth="1"/>
    <col min="12532" max="12532" width="8.85546875" style="769" customWidth="1"/>
    <col min="12533" max="12533" width="9" style="769" customWidth="1"/>
    <col min="12534" max="12534" width="9.28515625" style="769" customWidth="1"/>
    <col min="12535" max="12535" width="9" style="769" customWidth="1"/>
    <col min="12536" max="12538" width="8.85546875" style="769" customWidth="1"/>
    <col min="12539" max="12539" width="8.7109375" style="769" customWidth="1"/>
    <col min="12540" max="12540" width="7.5703125" style="769" customWidth="1"/>
    <col min="12541" max="12541" width="9.140625" style="769" customWidth="1"/>
    <col min="12542" max="12786" width="14.42578125" style="769"/>
    <col min="12787" max="12787" width="8.7109375" style="769" customWidth="1"/>
    <col min="12788" max="12788" width="8.85546875" style="769" customWidth="1"/>
    <col min="12789" max="12789" width="9" style="769" customWidth="1"/>
    <col min="12790" max="12790" width="9.28515625" style="769" customWidth="1"/>
    <col min="12791" max="12791" width="9" style="769" customWidth="1"/>
    <col min="12792" max="12794" width="8.85546875" style="769" customWidth="1"/>
    <col min="12795" max="12795" width="8.7109375" style="769" customWidth="1"/>
    <col min="12796" max="12796" width="7.5703125" style="769" customWidth="1"/>
    <col min="12797" max="12797" width="9.140625" style="769" customWidth="1"/>
    <col min="12798" max="13042" width="14.42578125" style="769"/>
    <col min="13043" max="13043" width="8.7109375" style="769" customWidth="1"/>
    <col min="13044" max="13044" width="8.85546875" style="769" customWidth="1"/>
    <col min="13045" max="13045" width="9" style="769" customWidth="1"/>
    <col min="13046" max="13046" width="9.28515625" style="769" customWidth="1"/>
    <col min="13047" max="13047" width="9" style="769" customWidth="1"/>
    <col min="13048" max="13050" width="8.85546875" style="769" customWidth="1"/>
    <col min="13051" max="13051" width="8.7109375" style="769" customWidth="1"/>
    <col min="13052" max="13052" width="7.5703125" style="769" customWidth="1"/>
    <col min="13053" max="13053" width="9.140625" style="769" customWidth="1"/>
    <col min="13054" max="13298" width="14.42578125" style="769"/>
    <col min="13299" max="13299" width="8.7109375" style="769" customWidth="1"/>
    <col min="13300" max="13300" width="8.85546875" style="769" customWidth="1"/>
    <col min="13301" max="13301" width="9" style="769" customWidth="1"/>
    <col min="13302" max="13302" width="9.28515625" style="769" customWidth="1"/>
    <col min="13303" max="13303" width="9" style="769" customWidth="1"/>
    <col min="13304" max="13306" width="8.85546875" style="769" customWidth="1"/>
    <col min="13307" max="13307" width="8.7109375" style="769" customWidth="1"/>
    <col min="13308" max="13308" width="7.5703125" style="769" customWidth="1"/>
    <col min="13309" max="13309" width="9.140625" style="769" customWidth="1"/>
    <col min="13310" max="13554" width="14.42578125" style="769"/>
    <col min="13555" max="13555" width="8.7109375" style="769" customWidth="1"/>
    <col min="13556" max="13556" width="8.85546875" style="769" customWidth="1"/>
    <col min="13557" max="13557" width="9" style="769" customWidth="1"/>
    <col min="13558" max="13558" width="9.28515625" style="769" customWidth="1"/>
    <col min="13559" max="13559" width="9" style="769" customWidth="1"/>
    <col min="13560" max="13562" width="8.85546875" style="769" customWidth="1"/>
    <col min="13563" max="13563" width="8.7109375" style="769" customWidth="1"/>
    <col min="13564" max="13564" width="7.5703125" style="769" customWidth="1"/>
    <col min="13565" max="13565" width="9.140625" style="769" customWidth="1"/>
    <col min="13566" max="13810" width="14.42578125" style="769"/>
    <col min="13811" max="13811" width="8.7109375" style="769" customWidth="1"/>
    <col min="13812" max="13812" width="8.85546875" style="769" customWidth="1"/>
    <col min="13813" max="13813" width="9" style="769" customWidth="1"/>
    <col min="13814" max="13814" width="9.28515625" style="769" customWidth="1"/>
    <col min="13815" max="13815" width="9" style="769" customWidth="1"/>
    <col min="13816" max="13818" width="8.85546875" style="769" customWidth="1"/>
    <col min="13819" max="13819" width="8.7109375" style="769" customWidth="1"/>
    <col min="13820" max="13820" width="7.5703125" style="769" customWidth="1"/>
    <col min="13821" max="13821" width="9.140625" style="769" customWidth="1"/>
    <col min="13822" max="14066" width="14.42578125" style="769"/>
    <col min="14067" max="14067" width="8.7109375" style="769" customWidth="1"/>
    <col min="14068" max="14068" width="8.85546875" style="769" customWidth="1"/>
    <col min="14069" max="14069" width="9" style="769" customWidth="1"/>
    <col min="14070" max="14070" width="9.28515625" style="769" customWidth="1"/>
    <col min="14071" max="14071" width="9" style="769" customWidth="1"/>
    <col min="14072" max="14074" width="8.85546875" style="769" customWidth="1"/>
    <col min="14075" max="14075" width="8.7109375" style="769" customWidth="1"/>
    <col min="14076" max="14076" width="7.5703125" style="769" customWidth="1"/>
    <col min="14077" max="14077" width="9.140625" style="769" customWidth="1"/>
    <col min="14078" max="14322" width="14.42578125" style="769"/>
    <col min="14323" max="14323" width="8.7109375" style="769" customWidth="1"/>
    <col min="14324" max="14324" width="8.85546875" style="769" customWidth="1"/>
    <col min="14325" max="14325" width="9" style="769" customWidth="1"/>
    <col min="14326" max="14326" width="9.28515625" style="769" customWidth="1"/>
    <col min="14327" max="14327" width="9" style="769" customWidth="1"/>
    <col min="14328" max="14330" width="8.85546875" style="769" customWidth="1"/>
    <col min="14331" max="14331" width="8.7109375" style="769" customWidth="1"/>
    <col min="14332" max="14332" width="7.5703125" style="769" customWidth="1"/>
    <col min="14333" max="14333" width="9.140625" style="769" customWidth="1"/>
    <col min="14334" max="14578" width="14.42578125" style="769"/>
    <col min="14579" max="14579" width="8.7109375" style="769" customWidth="1"/>
    <col min="14580" max="14580" width="8.85546875" style="769" customWidth="1"/>
    <col min="14581" max="14581" width="9" style="769" customWidth="1"/>
    <col min="14582" max="14582" width="9.28515625" style="769" customWidth="1"/>
    <col min="14583" max="14583" width="9" style="769" customWidth="1"/>
    <col min="14584" max="14586" width="8.85546875" style="769" customWidth="1"/>
    <col min="14587" max="14587" width="8.7109375" style="769" customWidth="1"/>
    <col min="14588" max="14588" width="7.5703125" style="769" customWidth="1"/>
    <col min="14589" max="14589" width="9.140625" style="769" customWidth="1"/>
    <col min="14590" max="14834" width="14.42578125" style="769"/>
    <col min="14835" max="14835" width="8.7109375" style="769" customWidth="1"/>
    <col min="14836" max="14836" width="8.85546875" style="769" customWidth="1"/>
    <col min="14837" max="14837" width="9" style="769" customWidth="1"/>
    <col min="14838" max="14838" width="9.28515625" style="769" customWidth="1"/>
    <col min="14839" max="14839" width="9" style="769" customWidth="1"/>
    <col min="14840" max="14842" width="8.85546875" style="769" customWidth="1"/>
    <col min="14843" max="14843" width="8.7109375" style="769" customWidth="1"/>
    <col min="14844" max="14844" width="7.5703125" style="769" customWidth="1"/>
    <col min="14845" max="14845" width="9.140625" style="769" customWidth="1"/>
    <col min="14846" max="15090" width="14.42578125" style="769"/>
    <col min="15091" max="15091" width="8.7109375" style="769" customWidth="1"/>
    <col min="15092" max="15092" width="8.85546875" style="769" customWidth="1"/>
    <col min="15093" max="15093" width="9" style="769" customWidth="1"/>
    <col min="15094" max="15094" width="9.28515625" style="769" customWidth="1"/>
    <col min="15095" max="15095" width="9" style="769" customWidth="1"/>
    <col min="15096" max="15098" width="8.85546875" style="769" customWidth="1"/>
    <col min="15099" max="15099" width="8.7109375" style="769" customWidth="1"/>
    <col min="15100" max="15100" width="7.5703125" style="769" customWidth="1"/>
    <col min="15101" max="15101" width="9.140625" style="769" customWidth="1"/>
    <col min="15102" max="15346" width="14.42578125" style="769"/>
    <col min="15347" max="15347" width="8.7109375" style="769" customWidth="1"/>
    <col min="15348" max="15348" width="8.85546875" style="769" customWidth="1"/>
    <col min="15349" max="15349" width="9" style="769" customWidth="1"/>
    <col min="15350" max="15350" width="9.28515625" style="769" customWidth="1"/>
    <col min="15351" max="15351" width="9" style="769" customWidth="1"/>
    <col min="15352" max="15354" width="8.85546875" style="769" customWidth="1"/>
    <col min="15355" max="15355" width="8.7109375" style="769" customWidth="1"/>
    <col min="15356" max="15356" width="7.5703125" style="769" customWidth="1"/>
    <col min="15357" max="15357" width="9.140625" style="769" customWidth="1"/>
    <col min="15358" max="15602" width="14.42578125" style="769"/>
    <col min="15603" max="15603" width="8.7109375" style="769" customWidth="1"/>
    <col min="15604" max="15604" width="8.85546875" style="769" customWidth="1"/>
    <col min="15605" max="15605" width="9" style="769" customWidth="1"/>
    <col min="15606" max="15606" width="9.28515625" style="769" customWidth="1"/>
    <col min="15607" max="15607" width="9" style="769" customWidth="1"/>
    <col min="15608" max="15610" width="8.85546875" style="769" customWidth="1"/>
    <col min="15611" max="15611" width="8.7109375" style="769" customWidth="1"/>
    <col min="15612" max="15612" width="7.5703125" style="769" customWidth="1"/>
    <col min="15613" max="15613" width="9.140625" style="769" customWidth="1"/>
    <col min="15614" max="15858" width="14.42578125" style="769"/>
    <col min="15859" max="15859" width="8.7109375" style="769" customWidth="1"/>
    <col min="15860" max="15860" width="8.85546875" style="769" customWidth="1"/>
    <col min="15861" max="15861" width="9" style="769" customWidth="1"/>
    <col min="15862" max="15862" width="9.28515625" style="769" customWidth="1"/>
    <col min="15863" max="15863" width="9" style="769" customWidth="1"/>
    <col min="15864" max="15866" width="8.85546875" style="769" customWidth="1"/>
    <col min="15867" max="15867" width="8.7109375" style="769" customWidth="1"/>
    <col min="15868" max="15868" width="7.5703125" style="769" customWidth="1"/>
    <col min="15869" max="15869" width="9.140625" style="769" customWidth="1"/>
    <col min="15870" max="16114" width="14.42578125" style="769"/>
    <col min="16115" max="16115" width="8.7109375" style="769" customWidth="1"/>
    <col min="16116" max="16116" width="8.85546875" style="769" customWidth="1"/>
    <col min="16117" max="16117" width="9" style="769" customWidth="1"/>
    <col min="16118" max="16118" width="9.28515625" style="769" customWidth="1"/>
    <col min="16119" max="16119" width="9" style="769" customWidth="1"/>
    <col min="16120" max="16122" width="8.85546875" style="769" customWidth="1"/>
    <col min="16123" max="16123" width="8.7109375" style="769" customWidth="1"/>
    <col min="16124" max="16124" width="7.5703125" style="769" customWidth="1"/>
    <col min="16125" max="16125" width="9.140625" style="769" customWidth="1"/>
    <col min="16126" max="16384" width="14.42578125" style="769"/>
  </cols>
  <sheetData>
    <row r="1" spans="1:16383" ht="14.25" customHeight="1" x14ac:dyDescent="0.25">
      <c r="A1" s="1190"/>
      <c r="B1" s="1190"/>
      <c r="C1" s="1190"/>
      <c r="D1" s="1190"/>
      <c r="E1" s="1190"/>
      <c r="F1" s="1190"/>
      <c r="G1" s="1190"/>
      <c r="H1" s="1190"/>
      <c r="I1" s="1190"/>
      <c r="J1" s="1190"/>
      <c r="K1" s="1190"/>
      <c r="L1" s="1190"/>
      <c r="M1" s="1190"/>
      <c r="N1" s="1190"/>
    </row>
    <row r="2" spans="1:16383" ht="14.25" customHeight="1" x14ac:dyDescent="0.25">
      <c r="A2" s="1190"/>
      <c r="B2" s="1190"/>
      <c r="C2" s="1190"/>
      <c r="D2" s="1190"/>
      <c r="E2" s="1190"/>
      <c r="F2" s="1190"/>
      <c r="G2" s="1190"/>
      <c r="H2" s="1190"/>
      <c r="I2" s="1190"/>
      <c r="J2" s="1190"/>
      <c r="K2" s="1190"/>
      <c r="L2" s="1190"/>
      <c r="M2" s="1190"/>
      <c r="N2" s="1190"/>
    </row>
    <row r="3" spans="1:16383" ht="14.25" customHeight="1" x14ac:dyDescent="0.25">
      <c r="A3" s="1190"/>
      <c r="B3" s="1190"/>
      <c r="C3" s="1190"/>
      <c r="D3" s="1190"/>
      <c r="E3" s="1190"/>
      <c r="F3" s="1190"/>
      <c r="G3" s="1190"/>
      <c r="H3" s="1190"/>
      <c r="I3" s="1190"/>
      <c r="J3" s="1190"/>
      <c r="K3" s="1190"/>
      <c r="L3" s="1190"/>
      <c r="M3" s="1190"/>
      <c r="N3" s="1190"/>
    </row>
    <row r="4" spans="1:16383" ht="14.25" customHeight="1" x14ac:dyDescent="0.25">
      <c r="A4" s="1190"/>
      <c r="B4" s="1190"/>
      <c r="C4" s="1190"/>
      <c r="D4" s="1190"/>
      <c r="E4" s="1190"/>
      <c r="F4" s="1190"/>
      <c r="G4" s="1190"/>
      <c r="H4" s="1190"/>
      <c r="I4" s="1190"/>
      <c r="J4" s="1190"/>
      <c r="K4" s="1190"/>
      <c r="L4" s="1190"/>
      <c r="M4" s="1190"/>
      <c r="N4" s="1190"/>
    </row>
    <row r="5" spans="1:16383" ht="14.25" customHeight="1" x14ac:dyDescent="0.25">
      <c r="A5" s="1190"/>
      <c r="B5" s="1190"/>
      <c r="C5" s="1190"/>
      <c r="D5" s="1190"/>
      <c r="E5" s="1190"/>
      <c r="F5" s="1190"/>
      <c r="G5" s="1190"/>
      <c r="H5" s="1190"/>
      <c r="I5" s="1190"/>
      <c r="J5" s="1190"/>
      <c r="K5" s="1190"/>
      <c r="L5" s="1190"/>
      <c r="M5" s="1190"/>
      <c r="N5" s="1190"/>
    </row>
    <row r="6" spans="1:16383" ht="18" customHeight="1" x14ac:dyDescent="0.25">
      <c r="A6" s="1191"/>
      <c r="B6" s="1191"/>
      <c r="C6" s="1191"/>
      <c r="D6" s="1191"/>
      <c r="E6" s="1191"/>
      <c r="F6" s="1191"/>
      <c r="G6" s="1191"/>
      <c r="H6" s="1191"/>
      <c r="I6" s="1191"/>
      <c r="J6" s="1191"/>
      <c r="K6" s="1191"/>
      <c r="L6" s="1191"/>
      <c r="M6" s="1191"/>
      <c r="N6" s="1191"/>
    </row>
    <row r="7" spans="1:16383" x14ac:dyDescent="0.25">
      <c r="A7" s="1177" t="s">
        <v>427</v>
      </c>
      <c r="B7" s="1177"/>
      <c r="C7" s="1177"/>
      <c r="D7" s="1177"/>
      <c r="E7" s="1177"/>
      <c r="F7" s="1177"/>
      <c r="G7" s="1177"/>
      <c r="H7" s="1177"/>
      <c r="I7" s="1177"/>
      <c r="J7" s="1177"/>
      <c r="K7" s="1177"/>
      <c r="L7" s="1177"/>
      <c r="M7" s="1177"/>
      <c r="N7" s="1177"/>
    </row>
    <row r="8" spans="1:16383" ht="25.5" customHeight="1" x14ac:dyDescent="0.25">
      <c r="A8" s="1211" t="s">
        <v>1808</v>
      </c>
      <c r="B8" s="1211"/>
      <c r="C8" s="1211"/>
      <c r="D8" s="1211"/>
      <c r="E8" s="1211"/>
      <c r="F8" s="1211"/>
      <c r="G8" s="1211"/>
      <c r="H8" s="1211"/>
      <c r="I8" s="1211"/>
      <c r="J8" s="1211"/>
      <c r="K8" s="1211"/>
      <c r="L8" s="1211"/>
      <c r="M8" s="1211"/>
      <c r="N8" s="1211"/>
    </row>
    <row r="9" spans="1:16383" ht="15.75" customHeight="1" x14ac:dyDescent="0.25">
      <c r="A9" s="776"/>
      <c r="B9" s="776"/>
      <c r="C9" s="776"/>
      <c r="D9" s="776"/>
      <c r="E9" s="776"/>
      <c r="F9" s="776"/>
      <c r="G9" s="776"/>
      <c r="H9" s="776"/>
      <c r="I9" s="772"/>
      <c r="J9" s="772"/>
      <c r="K9" s="772"/>
      <c r="L9" s="772"/>
      <c r="M9" s="772"/>
      <c r="N9" s="772"/>
    </row>
    <row r="10" spans="1:16383" ht="15.75" customHeight="1" x14ac:dyDescent="0.25">
      <c r="A10" s="776"/>
      <c r="B10" s="776"/>
      <c r="C10" s="776"/>
      <c r="D10" s="776"/>
      <c r="E10" s="776"/>
      <c r="F10" s="776"/>
      <c r="G10" s="776"/>
      <c r="H10" s="776"/>
      <c r="I10" s="772"/>
      <c r="J10" s="772"/>
      <c r="K10" s="772"/>
      <c r="L10" s="772"/>
      <c r="M10" s="772"/>
      <c r="N10" s="772"/>
    </row>
    <row r="11" spans="1:16383" ht="15.75" customHeight="1" x14ac:dyDescent="0.25">
      <c r="A11" s="776"/>
      <c r="B11" s="776"/>
      <c r="C11" s="776"/>
      <c r="D11" s="776"/>
      <c r="E11" s="776"/>
      <c r="F11" s="776"/>
      <c r="G11" s="776"/>
      <c r="H11" s="776"/>
      <c r="I11" s="772"/>
      <c r="J11" s="772"/>
      <c r="K11" s="772"/>
      <c r="L11" s="772"/>
      <c r="M11" s="772"/>
      <c r="N11" s="772"/>
    </row>
    <row r="12" spans="1:16383" ht="15.75" customHeight="1" x14ac:dyDescent="0.25">
      <c r="A12" s="776"/>
      <c r="B12" s="776"/>
      <c r="C12" s="776"/>
      <c r="D12" s="776"/>
      <c r="E12" s="776"/>
      <c r="F12" s="776"/>
      <c r="G12" s="776"/>
      <c r="H12" s="776"/>
      <c r="I12" s="772"/>
      <c r="J12" s="772"/>
      <c r="K12" s="772"/>
      <c r="L12" s="772"/>
      <c r="M12" s="772"/>
      <c r="N12" s="772"/>
    </row>
    <row r="13" spans="1:16383" ht="15.75" customHeight="1" x14ac:dyDescent="0.25">
      <c r="A13" s="776"/>
      <c r="B13" s="776"/>
      <c r="C13" s="776"/>
      <c r="D13" s="776"/>
      <c r="E13" s="776"/>
      <c r="F13" s="776"/>
      <c r="G13" s="776"/>
      <c r="H13" s="776"/>
      <c r="I13" s="772"/>
      <c r="J13" s="772"/>
      <c r="K13" s="772"/>
      <c r="L13" s="772"/>
      <c r="M13" s="772"/>
      <c r="N13" s="772"/>
    </row>
    <row r="14" spans="1:16383" ht="15.75" customHeight="1" x14ac:dyDescent="0.25">
      <c r="A14" s="776"/>
      <c r="B14" s="776"/>
      <c r="C14" s="776"/>
      <c r="D14" s="776"/>
      <c r="E14" s="776"/>
      <c r="F14" s="776"/>
      <c r="G14" s="776"/>
      <c r="H14" s="776"/>
      <c r="I14" s="772"/>
      <c r="J14" s="772"/>
      <c r="K14" s="772"/>
      <c r="L14" s="772"/>
      <c r="M14" s="772"/>
      <c r="N14" s="772"/>
    </row>
    <row r="15" spans="1:16383" ht="15.75" customHeight="1" x14ac:dyDescent="0.25">
      <c r="A15" s="774" t="s">
        <v>1807</v>
      </c>
      <c r="B15" s="774" t="s">
        <v>1807</v>
      </c>
      <c r="C15" s="774" t="s">
        <v>1807</v>
      </c>
      <c r="D15" s="774" t="s">
        <v>1807</v>
      </c>
      <c r="E15" s="774" t="s">
        <v>1807</v>
      </c>
      <c r="F15" s="774" t="s">
        <v>1806</v>
      </c>
      <c r="G15" s="774" t="s">
        <v>1806</v>
      </c>
      <c r="H15" s="774" t="s">
        <v>1806</v>
      </c>
      <c r="I15" s="774" t="s">
        <v>1806</v>
      </c>
      <c r="J15" s="774" t="s">
        <v>1806</v>
      </c>
      <c r="K15" s="774" t="s">
        <v>1783</v>
      </c>
      <c r="L15" s="774" t="s">
        <v>1783</v>
      </c>
      <c r="M15" s="774" t="s">
        <v>1783</v>
      </c>
      <c r="N15" s="774" t="s">
        <v>1783</v>
      </c>
    </row>
    <row r="16" spans="1:16383" ht="22.5" customHeight="1" x14ac:dyDescent="0.25">
      <c r="A16" s="1211" t="s">
        <v>1805</v>
      </c>
      <c r="B16" s="1211"/>
      <c r="C16" s="1211"/>
      <c r="D16" s="1211"/>
      <c r="E16" s="1211"/>
      <c r="F16" s="1211"/>
      <c r="G16" s="1211"/>
      <c r="H16" s="1211"/>
      <c r="I16" s="1211"/>
      <c r="J16" s="1211"/>
      <c r="K16" s="1211"/>
      <c r="L16" s="1211"/>
      <c r="M16" s="1211"/>
      <c r="N16" s="1211"/>
      <c r="O16" s="775"/>
      <c r="P16" s="775"/>
      <c r="Q16" s="775"/>
      <c r="R16" s="775"/>
      <c r="S16" s="775"/>
      <c r="T16" s="1229"/>
      <c r="U16" s="1229"/>
      <c r="V16" s="1229"/>
      <c r="W16" s="1229"/>
      <c r="X16" s="1229"/>
      <c r="Y16" s="1229"/>
      <c r="Z16" s="1229"/>
      <c r="AA16" s="1229"/>
      <c r="AB16" s="1229"/>
      <c r="AC16" s="1229"/>
      <c r="AD16" s="1229"/>
      <c r="AE16" s="1229"/>
      <c r="AF16" s="1229"/>
      <c r="AG16" s="1229"/>
      <c r="AH16" s="1229"/>
      <c r="AI16" s="1229"/>
      <c r="AJ16" s="1229"/>
      <c r="AK16" s="1229"/>
      <c r="AL16" s="1229"/>
      <c r="AM16" s="1229"/>
      <c r="AN16" s="1229"/>
      <c r="AO16" s="1229"/>
      <c r="AP16" s="1229"/>
      <c r="AQ16" s="1229"/>
      <c r="AR16" s="1229"/>
      <c r="AS16" s="1229"/>
      <c r="AT16" s="1229"/>
      <c r="AU16" s="1229"/>
      <c r="AV16" s="1229"/>
      <c r="AW16" s="1229"/>
      <c r="AX16" s="1229"/>
      <c r="AY16" s="1229"/>
      <c r="AZ16" s="1229"/>
      <c r="BA16" s="1229"/>
      <c r="BB16" s="1229"/>
      <c r="BC16" s="1229"/>
      <c r="BD16" s="1229"/>
      <c r="BE16" s="1229"/>
      <c r="BF16" s="1229"/>
      <c r="BG16" s="1229"/>
      <c r="BH16" s="1229"/>
      <c r="BI16" s="1229"/>
      <c r="BJ16" s="1229"/>
      <c r="BK16" s="1229"/>
      <c r="BL16" s="1229"/>
      <c r="BM16" s="1229"/>
      <c r="BN16" s="1229"/>
      <c r="BO16" s="1229"/>
      <c r="BP16" s="1229"/>
      <c r="BQ16" s="1229"/>
      <c r="BR16" s="1229"/>
      <c r="BS16" s="1229"/>
      <c r="BT16" s="1229"/>
      <c r="BU16" s="1229"/>
      <c r="BV16" s="1229"/>
      <c r="BW16" s="1229"/>
      <c r="BX16" s="1229"/>
      <c r="BY16" s="1229"/>
      <c r="BZ16" s="1229"/>
      <c r="CA16" s="1229"/>
      <c r="CB16" s="1229"/>
      <c r="CC16" s="1229"/>
      <c r="CD16" s="1229"/>
      <c r="CE16" s="1229"/>
      <c r="CF16" s="1229"/>
      <c r="CG16" s="1229"/>
      <c r="CH16" s="1229"/>
      <c r="CI16" s="1229"/>
      <c r="CJ16" s="1229"/>
      <c r="CK16" s="1229"/>
      <c r="CL16" s="1229"/>
      <c r="CM16" s="1229"/>
      <c r="CN16" s="1229"/>
      <c r="CO16" s="1229"/>
      <c r="CP16" s="1229"/>
      <c r="CQ16" s="1229"/>
      <c r="CR16" s="1229"/>
      <c r="CS16" s="1229"/>
      <c r="CT16" s="1229"/>
      <c r="CU16" s="1229"/>
      <c r="CV16" s="1229"/>
      <c r="CW16" s="1229"/>
      <c r="CX16" s="1229"/>
      <c r="CY16" s="1229"/>
      <c r="CZ16" s="1229"/>
      <c r="DA16" s="1229"/>
      <c r="DB16" s="1229"/>
      <c r="DC16" s="1229"/>
      <c r="DD16" s="1229"/>
      <c r="DE16" s="1229"/>
      <c r="DF16" s="1229"/>
      <c r="DG16" s="1229"/>
      <c r="DH16" s="1229"/>
      <c r="DI16" s="1229"/>
      <c r="DJ16" s="1229"/>
      <c r="DK16" s="1229"/>
      <c r="DL16" s="1229"/>
      <c r="DM16" s="1229"/>
      <c r="DN16" s="1229"/>
      <c r="DO16" s="1229"/>
      <c r="DP16" s="1229"/>
      <c r="DQ16" s="1229"/>
      <c r="DR16" s="1229"/>
      <c r="DS16" s="1229"/>
      <c r="DT16" s="1229"/>
      <c r="DU16" s="1229"/>
      <c r="DV16" s="1229"/>
      <c r="DW16" s="1229"/>
      <c r="DX16" s="1229"/>
      <c r="DY16" s="1229"/>
      <c r="DZ16" s="1229"/>
      <c r="EA16" s="1229"/>
      <c r="EB16" s="1229"/>
      <c r="EC16" s="1229"/>
      <c r="ED16" s="1229"/>
      <c r="EE16" s="1229"/>
      <c r="EF16" s="1229"/>
      <c r="EG16" s="1229"/>
      <c r="EH16" s="1229"/>
      <c r="EI16" s="1229"/>
      <c r="EJ16" s="1229"/>
      <c r="EK16" s="1229"/>
      <c r="EL16" s="1229"/>
      <c r="EM16" s="1229"/>
      <c r="EN16" s="1229"/>
      <c r="EO16" s="1229"/>
      <c r="EP16" s="1229"/>
      <c r="EQ16" s="1229"/>
      <c r="ER16" s="1229"/>
      <c r="ES16" s="1229"/>
      <c r="ET16" s="1229"/>
      <c r="EU16" s="1229"/>
      <c r="EV16" s="1229"/>
      <c r="EW16" s="1229"/>
      <c r="EX16" s="1229"/>
      <c r="EY16" s="1229"/>
      <c r="EZ16" s="1229"/>
      <c r="FA16" s="1229"/>
      <c r="FB16" s="1229"/>
      <c r="FC16" s="1229"/>
      <c r="FD16" s="1229"/>
      <c r="FE16" s="1229"/>
      <c r="FF16" s="1229"/>
      <c r="FG16" s="1229"/>
      <c r="FH16" s="1229"/>
      <c r="FI16" s="1229"/>
      <c r="FJ16" s="1229"/>
      <c r="FK16" s="1229"/>
      <c r="FL16" s="1229"/>
      <c r="FM16" s="1229"/>
      <c r="FN16" s="1229"/>
      <c r="FO16" s="1229"/>
      <c r="FP16" s="1229"/>
      <c r="FQ16" s="1229"/>
      <c r="FR16" s="1229"/>
      <c r="FS16" s="1229"/>
      <c r="FT16" s="1229"/>
      <c r="FU16" s="1229"/>
      <c r="FV16" s="1229"/>
      <c r="FW16" s="1229"/>
      <c r="FX16" s="1229"/>
      <c r="FY16" s="1229"/>
      <c r="FZ16" s="1229"/>
      <c r="GA16" s="1229"/>
      <c r="GB16" s="1229"/>
      <c r="GC16" s="1229"/>
      <c r="GD16" s="1229"/>
      <c r="GE16" s="1229"/>
      <c r="GF16" s="1229"/>
      <c r="GG16" s="1229"/>
      <c r="GH16" s="1229"/>
      <c r="GI16" s="1229"/>
      <c r="GJ16" s="1229"/>
      <c r="GK16" s="1229"/>
      <c r="GL16" s="1229"/>
      <c r="GM16" s="1229"/>
      <c r="GN16" s="1229"/>
      <c r="GO16" s="1229"/>
      <c r="GP16" s="1229"/>
      <c r="GQ16" s="1229"/>
      <c r="GR16" s="1229"/>
      <c r="GS16" s="1229"/>
      <c r="GT16" s="1229"/>
      <c r="GU16" s="1229"/>
      <c r="GV16" s="1229"/>
      <c r="GW16" s="1229"/>
      <c r="GX16" s="1229"/>
      <c r="GY16" s="1229"/>
      <c r="GZ16" s="1229"/>
      <c r="HA16" s="1229"/>
      <c r="HB16" s="1229"/>
      <c r="HC16" s="1229"/>
      <c r="HD16" s="1229"/>
      <c r="HE16" s="1229"/>
      <c r="HF16" s="1229"/>
      <c r="HG16" s="1229"/>
      <c r="HH16" s="1229"/>
      <c r="HI16" s="1229"/>
      <c r="HJ16" s="1229"/>
      <c r="HK16" s="1229"/>
      <c r="HL16" s="1229"/>
      <c r="HM16" s="1229"/>
      <c r="HN16" s="1229"/>
      <c r="HO16" s="1229"/>
      <c r="HP16" s="1229"/>
      <c r="HQ16" s="1229"/>
      <c r="HR16" s="1229"/>
      <c r="HS16" s="1229"/>
      <c r="HT16" s="1229"/>
      <c r="HU16" s="1229"/>
      <c r="HV16" s="1229"/>
      <c r="HW16" s="1229"/>
      <c r="HX16" s="1229"/>
      <c r="HY16" s="1229"/>
      <c r="HZ16" s="1229"/>
      <c r="IA16" s="1229"/>
      <c r="IB16" s="1229"/>
      <c r="IC16" s="1229"/>
      <c r="ID16" s="1229"/>
      <c r="IE16" s="1229"/>
      <c r="IF16" s="1229"/>
      <c r="IG16" s="1229"/>
      <c r="IH16" s="1229"/>
      <c r="II16" s="1229"/>
      <c r="IJ16" s="1229"/>
      <c r="IK16" s="1229"/>
      <c r="IL16" s="1229"/>
      <c r="IM16" s="1229"/>
      <c r="IN16" s="1229"/>
      <c r="IO16" s="1229"/>
      <c r="IP16" s="1229"/>
      <c r="IQ16" s="1229"/>
      <c r="IR16" s="1229"/>
      <c r="IS16" s="1229"/>
      <c r="IT16" s="1229"/>
      <c r="IU16" s="1229"/>
      <c r="IV16" s="1229"/>
      <c r="IW16" s="1229"/>
      <c r="IX16" s="1229"/>
      <c r="IY16" s="1229"/>
      <c r="IZ16" s="1229"/>
      <c r="JA16" s="1229"/>
      <c r="JB16" s="1229"/>
      <c r="JC16" s="1229"/>
      <c r="JD16" s="1229"/>
      <c r="JE16" s="1229"/>
      <c r="JF16" s="1229"/>
      <c r="JG16" s="1229"/>
      <c r="JH16" s="1229"/>
      <c r="JI16" s="1229"/>
      <c r="JJ16" s="1229"/>
      <c r="JK16" s="1229"/>
      <c r="JL16" s="1229"/>
      <c r="JM16" s="1229"/>
      <c r="JN16" s="1229"/>
      <c r="JO16" s="1229"/>
      <c r="JP16" s="1229"/>
      <c r="JQ16" s="1229"/>
      <c r="JR16" s="1229"/>
      <c r="JS16" s="1229"/>
      <c r="JT16" s="1229"/>
      <c r="JU16" s="1229"/>
      <c r="JV16" s="1229"/>
      <c r="JW16" s="1229"/>
      <c r="JX16" s="1229"/>
      <c r="JY16" s="1229"/>
      <c r="JZ16" s="1229"/>
      <c r="KA16" s="1229"/>
      <c r="KB16" s="1229"/>
      <c r="KC16" s="1229"/>
      <c r="KD16" s="1229"/>
      <c r="KE16" s="1229"/>
      <c r="KF16" s="1229"/>
      <c r="KG16" s="1229"/>
      <c r="KH16" s="1229"/>
      <c r="KI16" s="1229"/>
      <c r="KJ16" s="1229"/>
      <c r="KK16" s="1229"/>
      <c r="KL16" s="1229"/>
      <c r="KM16" s="1229"/>
      <c r="KN16" s="1229"/>
      <c r="KO16" s="1229"/>
      <c r="KP16" s="1229"/>
      <c r="KQ16" s="1229"/>
      <c r="KR16" s="1229"/>
      <c r="KS16" s="1229"/>
      <c r="KT16" s="1229"/>
      <c r="KU16" s="1229"/>
      <c r="KV16" s="1229"/>
      <c r="KW16" s="1229"/>
      <c r="KX16" s="1229"/>
      <c r="KY16" s="1229"/>
      <c r="KZ16" s="1229"/>
      <c r="LA16" s="1229"/>
      <c r="LB16" s="1229"/>
      <c r="LC16" s="1229"/>
      <c r="LD16" s="1229"/>
      <c r="LE16" s="1229"/>
      <c r="LF16" s="1229"/>
      <c r="LG16" s="1229"/>
      <c r="LH16" s="1229"/>
      <c r="LI16" s="1229"/>
      <c r="LJ16" s="1229"/>
      <c r="LK16" s="1229"/>
      <c r="LL16" s="1229"/>
      <c r="LM16" s="1229"/>
      <c r="LN16" s="1229"/>
      <c r="LO16" s="1229"/>
      <c r="LP16" s="1229"/>
      <c r="LQ16" s="1229"/>
      <c r="LR16" s="1229"/>
      <c r="LS16" s="1229"/>
      <c r="LT16" s="1229"/>
      <c r="LU16" s="1229"/>
      <c r="LV16" s="1229"/>
      <c r="LW16" s="1229"/>
      <c r="LX16" s="1229"/>
      <c r="LY16" s="1229"/>
      <c r="LZ16" s="1229"/>
      <c r="MA16" s="1229"/>
      <c r="MB16" s="1229"/>
      <c r="MC16" s="1229"/>
      <c r="MD16" s="1229"/>
      <c r="ME16" s="1229"/>
      <c r="MF16" s="1229"/>
      <c r="MG16" s="1229"/>
      <c r="MH16" s="1229"/>
      <c r="MI16" s="1229"/>
      <c r="MJ16" s="1229"/>
      <c r="MK16" s="1229"/>
      <c r="ML16" s="1229"/>
      <c r="MM16" s="1229"/>
      <c r="MN16" s="1229"/>
      <c r="MO16" s="1229"/>
      <c r="MP16" s="1229"/>
      <c r="MQ16" s="1229"/>
      <c r="MR16" s="1229"/>
      <c r="MS16" s="1229"/>
      <c r="MT16" s="1229"/>
      <c r="MU16" s="1229"/>
      <c r="MV16" s="1229"/>
      <c r="MW16" s="1229"/>
      <c r="MX16" s="1229"/>
      <c r="MY16" s="1229"/>
      <c r="MZ16" s="1229"/>
      <c r="NA16" s="1229"/>
      <c r="NB16" s="1229"/>
      <c r="NC16" s="1229"/>
      <c r="ND16" s="1229"/>
      <c r="NE16" s="1229"/>
      <c r="NF16" s="1229"/>
      <c r="NG16" s="1229"/>
      <c r="NH16" s="1229"/>
      <c r="NI16" s="1229"/>
      <c r="NJ16" s="1229"/>
      <c r="NK16" s="1229"/>
      <c r="NL16" s="1229"/>
      <c r="NM16" s="1229"/>
      <c r="NN16" s="1229"/>
      <c r="NO16" s="1229"/>
      <c r="NP16" s="1229"/>
      <c r="NQ16" s="1229"/>
      <c r="NR16" s="1229"/>
      <c r="NS16" s="1229"/>
      <c r="NT16" s="1229"/>
      <c r="NU16" s="1229"/>
      <c r="NV16" s="1229"/>
      <c r="NW16" s="1229"/>
      <c r="NX16" s="1229"/>
      <c r="NY16" s="1229"/>
      <c r="NZ16" s="1229"/>
      <c r="OA16" s="1229"/>
      <c r="OB16" s="1229"/>
      <c r="OC16" s="1229"/>
      <c r="OD16" s="1229"/>
      <c r="OE16" s="1229"/>
      <c r="OF16" s="1229"/>
      <c r="OG16" s="1229"/>
      <c r="OH16" s="1229"/>
      <c r="OI16" s="1229"/>
      <c r="OJ16" s="1229"/>
      <c r="OK16" s="1229"/>
      <c r="OL16" s="1229"/>
      <c r="OM16" s="1229"/>
      <c r="ON16" s="1229"/>
      <c r="OO16" s="1229"/>
      <c r="OP16" s="1229"/>
      <c r="OQ16" s="1229"/>
      <c r="OR16" s="1229"/>
      <c r="OS16" s="1229"/>
      <c r="OT16" s="1229"/>
      <c r="OU16" s="1229"/>
      <c r="OV16" s="1229"/>
      <c r="OW16" s="1229"/>
      <c r="OX16" s="1229"/>
      <c r="OY16" s="1229"/>
      <c r="OZ16" s="1229"/>
      <c r="PA16" s="1229"/>
      <c r="PB16" s="1229"/>
      <c r="PC16" s="1229"/>
      <c r="PD16" s="1229"/>
      <c r="PE16" s="1229"/>
      <c r="PF16" s="1229"/>
      <c r="PG16" s="1229"/>
      <c r="PH16" s="1229"/>
      <c r="PI16" s="1229"/>
      <c r="PJ16" s="1229"/>
      <c r="PK16" s="1229"/>
      <c r="PL16" s="1229"/>
      <c r="PM16" s="1229"/>
      <c r="PN16" s="1229"/>
      <c r="PO16" s="1229"/>
      <c r="PP16" s="1229"/>
      <c r="PQ16" s="1229"/>
      <c r="PR16" s="1229"/>
      <c r="PS16" s="1229"/>
      <c r="PT16" s="1229"/>
      <c r="PU16" s="1229"/>
      <c r="PV16" s="1229"/>
      <c r="PW16" s="1229"/>
      <c r="PX16" s="1229"/>
      <c r="PY16" s="1229"/>
      <c r="PZ16" s="1229"/>
      <c r="QA16" s="1229"/>
      <c r="QB16" s="1229"/>
      <c r="QC16" s="1229"/>
      <c r="QD16" s="1229"/>
      <c r="QE16" s="1229"/>
      <c r="QF16" s="1229"/>
      <c r="QG16" s="1229"/>
      <c r="QH16" s="1229"/>
      <c r="QI16" s="1229"/>
      <c r="QJ16" s="1229"/>
      <c r="QK16" s="1229"/>
      <c r="QL16" s="1229"/>
      <c r="QM16" s="1229"/>
      <c r="QN16" s="1229"/>
      <c r="QO16" s="1229"/>
      <c r="QP16" s="1229"/>
      <c r="QQ16" s="1229"/>
      <c r="QR16" s="1229"/>
      <c r="QS16" s="1229"/>
      <c r="QT16" s="1229"/>
      <c r="QU16" s="1229"/>
      <c r="QV16" s="1229"/>
      <c r="QW16" s="1229"/>
      <c r="QX16" s="1229"/>
      <c r="QY16" s="1229"/>
      <c r="QZ16" s="1229"/>
      <c r="RA16" s="1229"/>
      <c r="RB16" s="1229"/>
      <c r="RC16" s="1229"/>
      <c r="RD16" s="1229"/>
      <c r="RE16" s="1229"/>
      <c r="RF16" s="1229"/>
      <c r="RG16" s="1229"/>
      <c r="RH16" s="1229"/>
      <c r="RI16" s="1229"/>
      <c r="RJ16" s="1229"/>
      <c r="RK16" s="1229"/>
      <c r="RL16" s="1229"/>
      <c r="RM16" s="1229"/>
      <c r="RN16" s="1229"/>
      <c r="RO16" s="1229"/>
      <c r="RP16" s="1229"/>
      <c r="RQ16" s="1229"/>
      <c r="RR16" s="1229"/>
      <c r="RS16" s="1229"/>
      <c r="RT16" s="1229"/>
      <c r="RU16" s="1229"/>
      <c r="RV16" s="1229"/>
      <c r="RW16" s="1229"/>
      <c r="RX16" s="1229"/>
      <c r="RY16" s="1229"/>
      <c r="RZ16" s="1229"/>
      <c r="SA16" s="1229"/>
      <c r="SB16" s="1229"/>
      <c r="SC16" s="1229"/>
      <c r="SD16" s="1229"/>
      <c r="SE16" s="1229"/>
      <c r="SF16" s="1229"/>
      <c r="SG16" s="1229"/>
      <c r="SH16" s="1229"/>
      <c r="SI16" s="1229"/>
      <c r="SJ16" s="1229"/>
      <c r="SK16" s="1229"/>
      <c r="SL16" s="1229"/>
      <c r="SM16" s="1229"/>
      <c r="SN16" s="1229"/>
      <c r="SO16" s="1229"/>
      <c r="SP16" s="1229"/>
      <c r="SQ16" s="1229"/>
      <c r="SR16" s="1229"/>
      <c r="SS16" s="1229"/>
      <c r="ST16" s="1229"/>
      <c r="SU16" s="1229"/>
      <c r="SV16" s="1229"/>
      <c r="SW16" s="1229"/>
      <c r="SX16" s="1229"/>
      <c r="SY16" s="1229"/>
      <c r="SZ16" s="1229"/>
      <c r="TA16" s="1229"/>
      <c r="TB16" s="1229"/>
      <c r="TC16" s="1229"/>
      <c r="TD16" s="1229"/>
      <c r="TE16" s="1229"/>
      <c r="TF16" s="1229"/>
      <c r="TG16" s="1229"/>
      <c r="TH16" s="1229"/>
      <c r="TI16" s="1229"/>
      <c r="TJ16" s="1229"/>
      <c r="TK16" s="1229"/>
      <c r="TL16" s="1229"/>
      <c r="TM16" s="1229"/>
      <c r="TN16" s="1229"/>
      <c r="TO16" s="1229"/>
      <c r="TP16" s="1229"/>
      <c r="TQ16" s="1229"/>
      <c r="TR16" s="1229"/>
      <c r="TS16" s="1229"/>
      <c r="TT16" s="1229"/>
      <c r="TU16" s="1229"/>
      <c r="TV16" s="1229"/>
      <c r="TW16" s="1229"/>
      <c r="TX16" s="1229"/>
      <c r="TY16" s="1229"/>
      <c r="TZ16" s="1229"/>
      <c r="UA16" s="1229"/>
      <c r="UB16" s="1229"/>
      <c r="UC16" s="1229"/>
      <c r="UD16" s="1229"/>
      <c r="UE16" s="1229"/>
      <c r="UF16" s="1229"/>
      <c r="UG16" s="1229"/>
      <c r="UH16" s="1229"/>
      <c r="UI16" s="1229"/>
      <c r="UJ16" s="1229"/>
      <c r="UK16" s="1229"/>
      <c r="UL16" s="1229"/>
      <c r="UM16" s="1229"/>
      <c r="UN16" s="1229"/>
      <c r="UO16" s="1229"/>
      <c r="UP16" s="1229"/>
      <c r="UQ16" s="1229"/>
      <c r="UR16" s="1229"/>
      <c r="US16" s="1229"/>
      <c r="UT16" s="1229"/>
      <c r="UU16" s="1229"/>
      <c r="UV16" s="1229"/>
      <c r="UW16" s="1229"/>
      <c r="UX16" s="1229"/>
      <c r="UY16" s="1229"/>
      <c r="UZ16" s="1229"/>
      <c r="VA16" s="1229"/>
      <c r="VB16" s="1229"/>
      <c r="VC16" s="1229"/>
      <c r="VD16" s="1229"/>
      <c r="VE16" s="1229"/>
      <c r="VF16" s="1229"/>
      <c r="VG16" s="1229"/>
      <c r="VH16" s="1229"/>
      <c r="VI16" s="1229"/>
      <c r="VJ16" s="1229"/>
      <c r="VK16" s="1229"/>
      <c r="VL16" s="1229"/>
      <c r="VM16" s="1229"/>
      <c r="VN16" s="1229"/>
      <c r="VO16" s="1229"/>
      <c r="VP16" s="1229"/>
      <c r="VQ16" s="1229"/>
      <c r="VR16" s="1229"/>
      <c r="VS16" s="1229"/>
      <c r="VT16" s="1229"/>
      <c r="VU16" s="1229"/>
      <c r="VV16" s="1229"/>
      <c r="VW16" s="1229"/>
      <c r="VX16" s="1229"/>
      <c r="VY16" s="1229"/>
      <c r="VZ16" s="1229"/>
      <c r="WA16" s="1229"/>
      <c r="WB16" s="1229"/>
      <c r="WC16" s="1229"/>
      <c r="WD16" s="1229"/>
      <c r="WE16" s="1229"/>
      <c r="WF16" s="1229"/>
      <c r="WG16" s="1229"/>
      <c r="WH16" s="1229"/>
      <c r="WI16" s="1229"/>
      <c r="WJ16" s="1229"/>
      <c r="WK16" s="1229"/>
      <c r="WL16" s="1229"/>
      <c r="WM16" s="1229"/>
      <c r="WN16" s="1229"/>
      <c r="WO16" s="1229"/>
      <c r="WP16" s="1229"/>
      <c r="WQ16" s="1229"/>
      <c r="WR16" s="1229"/>
      <c r="WS16" s="1229"/>
      <c r="WT16" s="1229"/>
      <c r="WU16" s="1229"/>
      <c r="WV16" s="1229"/>
      <c r="WW16" s="1229"/>
      <c r="WX16" s="1229"/>
      <c r="WY16" s="1229"/>
      <c r="WZ16" s="1229"/>
      <c r="XA16" s="1229"/>
      <c r="XB16" s="1229"/>
      <c r="XC16" s="1229"/>
      <c r="XD16" s="1229"/>
      <c r="XE16" s="1229"/>
      <c r="XF16" s="1229"/>
      <c r="XG16" s="1229"/>
      <c r="XH16" s="1229"/>
      <c r="XI16" s="1229"/>
      <c r="XJ16" s="1229"/>
      <c r="XK16" s="1229"/>
      <c r="XL16" s="1229"/>
      <c r="XM16" s="1229"/>
      <c r="XN16" s="1229"/>
      <c r="XO16" s="1229"/>
      <c r="XP16" s="1229"/>
      <c r="XQ16" s="1229"/>
      <c r="XR16" s="1229"/>
      <c r="XS16" s="1229"/>
      <c r="XT16" s="1229"/>
      <c r="XU16" s="1229"/>
      <c r="XV16" s="1229"/>
      <c r="XW16" s="1229"/>
      <c r="XX16" s="1229"/>
      <c r="XY16" s="1229"/>
      <c r="XZ16" s="1229"/>
      <c r="YA16" s="1229"/>
      <c r="YB16" s="1229"/>
      <c r="YC16" s="1229"/>
      <c r="YD16" s="1229"/>
      <c r="YE16" s="1229"/>
      <c r="YF16" s="1229"/>
      <c r="YG16" s="1229"/>
      <c r="YH16" s="1229"/>
      <c r="YI16" s="1229"/>
      <c r="YJ16" s="1229"/>
      <c r="YK16" s="1229"/>
      <c r="YL16" s="1229"/>
      <c r="YM16" s="1229"/>
      <c r="YN16" s="1229"/>
      <c r="YO16" s="1229"/>
      <c r="YP16" s="1229"/>
      <c r="YQ16" s="1229"/>
      <c r="YR16" s="1229"/>
      <c r="YS16" s="1229"/>
      <c r="YT16" s="1229"/>
      <c r="YU16" s="1229"/>
      <c r="YV16" s="1229"/>
      <c r="YW16" s="1229"/>
      <c r="YX16" s="1229"/>
      <c r="YY16" s="1229"/>
      <c r="YZ16" s="1229"/>
      <c r="ZA16" s="1229"/>
      <c r="ZB16" s="1229"/>
      <c r="ZC16" s="1229"/>
      <c r="ZD16" s="1229"/>
      <c r="ZE16" s="1229"/>
      <c r="ZF16" s="1229"/>
      <c r="ZG16" s="1229"/>
      <c r="ZH16" s="1229"/>
      <c r="ZI16" s="1229"/>
      <c r="ZJ16" s="1229"/>
      <c r="ZK16" s="1229"/>
      <c r="ZL16" s="1229"/>
      <c r="ZM16" s="1229"/>
      <c r="ZN16" s="1229"/>
      <c r="ZO16" s="1229"/>
      <c r="ZP16" s="1229"/>
      <c r="ZQ16" s="1229"/>
      <c r="ZR16" s="1229"/>
      <c r="ZS16" s="1229"/>
      <c r="ZT16" s="1229"/>
      <c r="ZU16" s="1229"/>
      <c r="ZV16" s="1229"/>
      <c r="ZW16" s="1229"/>
      <c r="ZX16" s="1229"/>
      <c r="ZY16" s="1229"/>
      <c r="ZZ16" s="1229"/>
      <c r="AAA16" s="1229"/>
      <c r="AAB16" s="1229"/>
      <c r="AAC16" s="1229"/>
      <c r="AAD16" s="1229"/>
      <c r="AAE16" s="1229"/>
      <c r="AAF16" s="1229"/>
      <c r="AAG16" s="1229"/>
      <c r="AAH16" s="1229"/>
      <c r="AAI16" s="1229"/>
      <c r="AAJ16" s="1229"/>
      <c r="AAK16" s="1229"/>
      <c r="AAL16" s="1229"/>
      <c r="AAM16" s="1229"/>
      <c r="AAN16" s="1229"/>
      <c r="AAO16" s="1229"/>
      <c r="AAP16" s="1229"/>
      <c r="AAQ16" s="1229"/>
      <c r="AAR16" s="1229"/>
      <c r="AAS16" s="1229"/>
      <c r="AAT16" s="1229"/>
      <c r="AAU16" s="1229"/>
      <c r="AAV16" s="1229"/>
      <c r="AAW16" s="1229"/>
      <c r="AAX16" s="1229"/>
      <c r="AAY16" s="1229"/>
      <c r="AAZ16" s="1229"/>
      <c r="ABA16" s="1229"/>
      <c r="ABB16" s="1229"/>
      <c r="ABC16" s="1229"/>
      <c r="ABD16" s="1229"/>
      <c r="ABE16" s="1229"/>
      <c r="ABF16" s="1229"/>
      <c r="ABG16" s="1229"/>
      <c r="ABH16" s="1229"/>
      <c r="ABI16" s="1229"/>
      <c r="ABJ16" s="1229"/>
      <c r="ABK16" s="1229"/>
      <c r="ABL16" s="1229"/>
      <c r="ABM16" s="1229"/>
      <c r="ABN16" s="1229"/>
      <c r="ABO16" s="1229"/>
      <c r="ABP16" s="1229"/>
      <c r="ABQ16" s="1229"/>
      <c r="ABR16" s="1229"/>
      <c r="ABS16" s="1229"/>
      <c r="ABT16" s="1229"/>
      <c r="ABU16" s="1229"/>
      <c r="ABV16" s="1229"/>
      <c r="ABW16" s="1229"/>
      <c r="ABX16" s="1229"/>
      <c r="ABY16" s="1229"/>
      <c r="ABZ16" s="1229"/>
      <c r="ACA16" s="1229"/>
      <c r="ACB16" s="1229"/>
      <c r="ACC16" s="1229"/>
      <c r="ACD16" s="1229"/>
      <c r="ACE16" s="1229"/>
      <c r="ACF16" s="1229"/>
      <c r="ACG16" s="1229"/>
      <c r="ACH16" s="1229"/>
      <c r="ACI16" s="1229"/>
      <c r="ACJ16" s="1229"/>
      <c r="ACK16" s="1229"/>
      <c r="ACL16" s="1229"/>
      <c r="ACM16" s="1229"/>
      <c r="ACN16" s="1229"/>
      <c r="ACO16" s="1229"/>
      <c r="ACP16" s="1229"/>
      <c r="ACQ16" s="1229"/>
      <c r="ACR16" s="1229"/>
      <c r="ACS16" s="1229"/>
      <c r="ACT16" s="1229"/>
      <c r="ACU16" s="1229"/>
      <c r="ACV16" s="1229"/>
      <c r="ACW16" s="1229"/>
      <c r="ACX16" s="1229"/>
      <c r="ACY16" s="1229"/>
      <c r="ACZ16" s="1229"/>
      <c r="ADA16" s="1229"/>
      <c r="ADB16" s="1229"/>
      <c r="ADC16" s="1229"/>
      <c r="ADD16" s="1229"/>
      <c r="ADE16" s="1229"/>
      <c r="ADF16" s="1229"/>
      <c r="ADG16" s="1229"/>
      <c r="ADH16" s="1229"/>
      <c r="ADI16" s="1229"/>
      <c r="ADJ16" s="1229"/>
      <c r="ADK16" s="1229"/>
      <c r="ADL16" s="1229"/>
      <c r="ADM16" s="1229"/>
      <c r="ADN16" s="1229"/>
      <c r="ADO16" s="1229"/>
      <c r="ADP16" s="1229"/>
      <c r="ADQ16" s="1229"/>
      <c r="ADR16" s="1229"/>
      <c r="ADS16" s="1229"/>
      <c r="ADT16" s="1229"/>
      <c r="ADU16" s="1229"/>
      <c r="ADV16" s="1229"/>
      <c r="ADW16" s="1229"/>
      <c r="ADX16" s="1229"/>
      <c r="ADY16" s="1229"/>
      <c r="ADZ16" s="1229"/>
      <c r="AEA16" s="1229"/>
      <c r="AEB16" s="1229"/>
      <c r="AEC16" s="1229"/>
      <c r="AED16" s="1229"/>
      <c r="AEE16" s="1229"/>
      <c r="AEF16" s="1229"/>
      <c r="AEG16" s="1229"/>
      <c r="AEH16" s="1229"/>
      <c r="AEI16" s="1229"/>
      <c r="AEJ16" s="1229"/>
      <c r="AEK16" s="1229"/>
      <c r="AEL16" s="1229"/>
      <c r="AEM16" s="1229"/>
      <c r="AEN16" s="1229"/>
      <c r="AEO16" s="1229"/>
      <c r="AEP16" s="1229"/>
      <c r="AEQ16" s="1229"/>
      <c r="AER16" s="1229"/>
      <c r="AES16" s="1229"/>
      <c r="AET16" s="1229"/>
      <c r="AEU16" s="1229"/>
      <c r="AEV16" s="1229"/>
      <c r="AEW16" s="1229"/>
      <c r="AEX16" s="1229"/>
      <c r="AEY16" s="1229"/>
      <c r="AEZ16" s="1229"/>
      <c r="AFA16" s="1229"/>
      <c r="AFB16" s="1229"/>
      <c r="AFC16" s="1229"/>
      <c r="AFD16" s="1229"/>
      <c r="AFE16" s="1229"/>
      <c r="AFF16" s="1229"/>
      <c r="AFG16" s="1229"/>
      <c r="AFH16" s="1229"/>
      <c r="AFI16" s="1229"/>
      <c r="AFJ16" s="1229"/>
      <c r="AFK16" s="1229"/>
      <c r="AFL16" s="1229"/>
      <c r="AFM16" s="1229"/>
      <c r="AFN16" s="1229"/>
      <c r="AFO16" s="1229"/>
      <c r="AFP16" s="1229"/>
      <c r="AFQ16" s="1229"/>
      <c r="AFR16" s="1229"/>
      <c r="AFS16" s="1229"/>
      <c r="AFT16" s="1229"/>
      <c r="AFU16" s="1229"/>
      <c r="AFV16" s="1229"/>
      <c r="AFW16" s="1229"/>
      <c r="AFX16" s="1229"/>
      <c r="AFY16" s="1229"/>
      <c r="AFZ16" s="1229"/>
      <c r="AGA16" s="1229"/>
      <c r="AGB16" s="1229"/>
      <c r="AGC16" s="1229"/>
      <c r="AGD16" s="1229"/>
      <c r="AGE16" s="1229"/>
      <c r="AGF16" s="1229"/>
      <c r="AGG16" s="1229"/>
      <c r="AGH16" s="1229"/>
      <c r="AGI16" s="1229"/>
      <c r="AGJ16" s="1229"/>
      <c r="AGK16" s="1229"/>
      <c r="AGL16" s="1229"/>
      <c r="AGM16" s="1229"/>
      <c r="AGN16" s="1229"/>
      <c r="AGO16" s="1229"/>
      <c r="AGP16" s="1229"/>
      <c r="AGQ16" s="1229"/>
      <c r="AGR16" s="1229"/>
      <c r="AGS16" s="1229"/>
      <c r="AGT16" s="1229"/>
      <c r="AGU16" s="1229"/>
      <c r="AGV16" s="1229"/>
      <c r="AGW16" s="1229"/>
      <c r="AGX16" s="1229"/>
      <c r="AGY16" s="1229"/>
      <c r="AGZ16" s="1229"/>
      <c r="AHA16" s="1229"/>
      <c r="AHB16" s="1229"/>
      <c r="AHC16" s="1229"/>
      <c r="AHD16" s="1229"/>
      <c r="AHE16" s="1229"/>
      <c r="AHF16" s="1229"/>
      <c r="AHG16" s="1229"/>
      <c r="AHH16" s="1229"/>
      <c r="AHI16" s="1229"/>
      <c r="AHJ16" s="1229"/>
      <c r="AHK16" s="1229"/>
      <c r="AHL16" s="1229"/>
      <c r="AHM16" s="1229"/>
      <c r="AHN16" s="1229"/>
      <c r="AHO16" s="1229"/>
      <c r="AHP16" s="1229"/>
      <c r="AHQ16" s="1229"/>
      <c r="AHR16" s="1229"/>
      <c r="AHS16" s="1229"/>
      <c r="AHT16" s="1229"/>
      <c r="AHU16" s="1229"/>
      <c r="AHV16" s="1229"/>
      <c r="AHW16" s="1229"/>
      <c r="AHX16" s="1229"/>
      <c r="AHY16" s="1229"/>
      <c r="AHZ16" s="1229"/>
      <c r="AIA16" s="1229"/>
      <c r="AIB16" s="1229"/>
      <c r="AIC16" s="1229"/>
      <c r="AID16" s="1229"/>
      <c r="AIE16" s="1229"/>
      <c r="AIF16" s="1229"/>
      <c r="AIG16" s="1229"/>
      <c r="AIH16" s="1229"/>
      <c r="AII16" s="1229"/>
      <c r="AIJ16" s="1229"/>
      <c r="AIK16" s="1229"/>
      <c r="AIL16" s="1229"/>
      <c r="AIM16" s="1229"/>
      <c r="AIN16" s="1229"/>
      <c r="AIO16" s="1229"/>
      <c r="AIP16" s="1229"/>
      <c r="AIQ16" s="1229"/>
      <c r="AIR16" s="1229"/>
      <c r="AIS16" s="1229"/>
      <c r="AIT16" s="1229"/>
      <c r="AIU16" s="1229"/>
      <c r="AIV16" s="1229"/>
      <c r="AIW16" s="1229"/>
      <c r="AIX16" s="1229"/>
      <c r="AIY16" s="1229"/>
      <c r="AIZ16" s="1229"/>
      <c r="AJA16" s="1229"/>
      <c r="AJB16" s="1229"/>
      <c r="AJC16" s="1229"/>
      <c r="AJD16" s="1229"/>
      <c r="AJE16" s="1229"/>
      <c r="AJF16" s="1229"/>
      <c r="AJG16" s="1229"/>
      <c r="AJH16" s="1229"/>
      <c r="AJI16" s="1229"/>
      <c r="AJJ16" s="1229"/>
      <c r="AJK16" s="1229"/>
      <c r="AJL16" s="1229"/>
      <c r="AJM16" s="1229"/>
      <c r="AJN16" s="1229"/>
      <c r="AJO16" s="1229"/>
      <c r="AJP16" s="1229"/>
      <c r="AJQ16" s="1229"/>
      <c r="AJR16" s="1229"/>
      <c r="AJS16" s="1229"/>
      <c r="AJT16" s="1229"/>
      <c r="AJU16" s="1229"/>
      <c r="AJV16" s="1229"/>
      <c r="AJW16" s="1229"/>
      <c r="AJX16" s="1229"/>
      <c r="AJY16" s="1229"/>
      <c r="AJZ16" s="1229"/>
      <c r="AKA16" s="1229"/>
      <c r="AKB16" s="1229"/>
      <c r="AKC16" s="1229"/>
      <c r="AKD16" s="1229"/>
      <c r="AKE16" s="1229"/>
      <c r="AKF16" s="1229"/>
      <c r="AKG16" s="1229"/>
      <c r="AKH16" s="1229"/>
      <c r="AKI16" s="1229"/>
      <c r="AKJ16" s="1229"/>
      <c r="AKK16" s="1229"/>
      <c r="AKL16" s="1229"/>
      <c r="AKM16" s="1229"/>
      <c r="AKN16" s="1229"/>
      <c r="AKO16" s="1229"/>
      <c r="AKP16" s="1229"/>
      <c r="AKQ16" s="1229"/>
      <c r="AKR16" s="1229"/>
      <c r="AKS16" s="1229"/>
      <c r="AKT16" s="1229"/>
      <c r="AKU16" s="1229"/>
      <c r="AKV16" s="1229"/>
      <c r="AKW16" s="1229"/>
      <c r="AKX16" s="1229"/>
      <c r="AKY16" s="1229"/>
      <c r="AKZ16" s="1229"/>
      <c r="ALA16" s="1229"/>
      <c r="ALB16" s="1229"/>
      <c r="ALC16" s="1229"/>
      <c r="ALD16" s="1229"/>
      <c r="ALE16" s="1229"/>
      <c r="ALF16" s="1229"/>
      <c r="ALG16" s="1229"/>
      <c r="ALH16" s="1229"/>
      <c r="ALI16" s="1229"/>
      <c r="ALJ16" s="1229"/>
      <c r="ALK16" s="1229"/>
      <c r="ALL16" s="1229"/>
      <c r="ALM16" s="1229"/>
      <c r="ALN16" s="1229"/>
      <c r="ALO16" s="1229"/>
      <c r="ALP16" s="1229"/>
      <c r="ALQ16" s="1229"/>
      <c r="ALR16" s="1229"/>
      <c r="ALS16" s="1229"/>
      <c r="ALT16" s="1229"/>
      <c r="ALU16" s="1229"/>
      <c r="ALV16" s="1229"/>
      <c r="ALW16" s="1229"/>
      <c r="ALX16" s="1229"/>
      <c r="ALY16" s="1229"/>
      <c r="ALZ16" s="1229"/>
      <c r="AMA16" s="1229"/>
      <c r="AMB16" s="1229"/>
      <c r="AMC16" s="1229"/>
      <c r="AMD16" s="1229"/>
      <c r="AME16" s="1229"/>
      <c r="AMF16" s="1229"/>
      <c r="AMG16" s="1229"/>
      <c r="AMH16" s="1229"/>
      <c r="AMI16" s="1229"/>
      <c r="AMJ16" s="1229"/>
      <c r="AMK16" s="1229"/>
      <c r="AML16" s="1229"/>
      <c r="AMM16" s="1229"/>
      <c r="AMN16" s="1229"/>
      <c r="AMO16" s="1229"/>
      <c r="AMP16" s="1229"/>
      <c r="AMQ16" s="1229"/>
      <c r="AMR16" s="1229"/>
      <c r="AMS16" s="1229"/>
      <c r="AMT16" s="1229"/>
      <c r="AMU16" s="1229"/>
      <c r="AMV16" s="1229"/>
      <c r="AMW16" s="1229"/>
      <c r="AMX16" s="1229"/>
      <c r="AMY16" s="1229"/>
      <c r="AMZ16" s="1229"/>
      <c r="ANA16" s="1229"/>
      <c r="ANB16" s="1229"/>
      <c r="ANC16" s="1229"/>
      <c r="AND16" s="1229"/>
      <c r="ANE16" s="1229"/>
      <c r="ANF16" s="1229"/>
      <c r="ANG16" s="1229"/>
      <c r="ANH16" s="1229"/>
      <c r="ANI16" s="1229"/>
      <c r="ANJ16" s="1229"/>
      <c r="ANK16" s="1229"/>
      <c r="ANL16" s="1229"/>
      <c r="ANM16" s="1229"/>
      <c r="ANN16" s="1229"/>
      <c r="ANO16" s="1229"/>
      <c r="ANP16" s="1229"/>
      <c r="ANQ16" s="1229"/>
      <c r="ANR16" s="1229"/>
      <c r="ANS16" s="1229"/>
      <c r="ANT16" s="1229"/>
      <c r="ANU16" s="1229"/>
      <c r="ANV16" s="1229"/>
      <c r="ANW16" s="1229"/>
      <c r="ANX16" s="1229"/>
      <c r="ANY16" s="1229"/>
      <c r="ANZ16" s="1229"/>
      <c r="AOA16" s="1229"/>
      <c r="AOB16" s="1229"/>
      <c r="AOC16" s="1229"/>
      <c r="AOD16" s="1229"/>
      <c r="AOE16" s="1229"/>
      <c r="AOF16" s="1229"/>
      <c r="AOG16" s="1229"/>
      <c r="AOH16" s="1229"/>
      <c r="AOI16" s="1229"/>
      <c r="AOJ16" s="1229"/>
      <c r="AOK16" s="1229"/>
      <c r="AOL16" s="1229"/>
      <c r="AOM16" s="1229"/>
      <c r="AON16" s="1229"/>
      <c r="AOO16" s="1229"/>
      <c r="AOP16" s="1229"/>
      <c r="AOQ16" s="1229"/>
      <c r="AOR16" s="1229"/>
      <c r="AOS16" s="1229"/>
      <c r="AOT16" s="1229"/>
      <c r="AOU16" s="1229"/>
      <c r="AOV16" s="1229"/>
      <c r="AOW16" s="1229"/>
      <c r="AOX16" s="1229"/>
      <c r="AOY16" s="1229"/>
      <c r="AOZ16" s="1229"/>
      <c r="APA16" s="1229"/>
      <c r="APB16" s="1229"/>
      <c r="APC16" s="1229"/>
      <c r="APD16" s="1229"/>
      <c r="APE16" s="1229"/>
      <c r="APF16" s="1229"/>
      <c r="APG16" s="1229"/>
      <c r="APH16" s="1229"/>
      <c r="API16" s="1229"/>
      <c r="APJ16" s="1229"/>
      <c r="APK16" s="1229"/>
      <c r="APL16" s="1229"/>
      <c r="APM16" s="1229"/>
      <c r="APN16" s="1229"/>
      <c r="APO16" s="1229"/>
      <c r="APP16" s="1229"/>
      <c r="APQ16" s="1229"/>
      <c r="APR16" s="1229"/>
      <c r="APS16" s="1229"/>
      <c r="APT16" s="1229"/>
      <c r="APU16" s="1229"/>
      <c r="APV16" s="1229"/>
      <c r="APW16" s="1229"/>
      <c r="APX16" s="1229"/>
      <c r="APY16" s="1229"/>
      <c r="APZ16" s="1229"/>
      <c r="AQA16" s="1229"/>
      <c r="AQB16" s="1229"/>
      <c r="AQC16" s="1229"/>
      <c r="AQD16" s="1229"/>
      <c r="AQE16" s="1229"/>
      <c r="AQF16" s="1229"/>
      <c r="AQG16" s="1229"/>
      <c r="AQH16" s="1229"/>
      <c r="AQI16" s="1229"/>
      <c r="AQJ16" s="1229"/>
      <c r="AQK16" s="1229"/>
      <c r="AQL16" s="1229"/>
      <c r="AQM16" s="1229"/>
      <c r="AQN16" s="1229"/>
      <c r="AQO16" s="1229"/>
      <c r="AQP16" s="1229"/>
      <c r="AQQ16" s="1229"/>
      <c r="AQR16" s="1229"/>
      <c r="AQS16" s="1229"/>
      <c r="AQT16" s="1229"/>
      <c r="AQU16" s="1229"/>
      <c r="AQV16" s="1229"/>
      <c r="AQW16" s="1229"/>
      <c r="AQX16" s="1229"/>
      <c r="AQY16" s="1229"/>
      <c r="AQZ16" s="1229"/>
      <c r="ARA16" s="1229"/>
      <c r="ARB16" s="1229"/>
      <c r="ARC16" s="1229"/>
      <c r="ARD16" s="1229"/>
      <c r="ARE16" s="1229"/>
      <c r="ARF16" s="1229"/>
      <c r="ARG16" s="1229"/>
      <c r="ARH16" s="1229"/>
      <c r="ARI16" s="1229"/>
      <c r="ARJ16" s="1229"/>
      <c r="ARK16" s="1229"/>
      <c r="ARL16" s="1229"/>
      <c r="ARM16" s="1229"/>
      <c r="ARN16" s="1229"/>
      <c r="ARO16" s="1229"/>
      <c r="ARP16" s="1229"/>
      <c r="ARQ16" s="1229"/>
      <c r="ARR16" s="1229"/>
      <c r="ARS16" s="1229"/>
      <c r="ART16" s="1229"/>
      <c r="ARU16" s="1229"/>
      <c r="ARV16" s="1229"/>
      <c r="ARW16" s="1229"/>
      <c r="ARX16" s="1229"/>
      <c r="ARY16" s="1229"/>
      <c r="ARZ16" s="1229"/>
      <c r="ASA16" s="1229"/>
      <c r="ASB16" s="1229"/>
      <c r="ASC16" s="1229"/>
      <c r="ASD16" s="1229"/>
      <c r="ASE16" s="1229"/>
      <c r="ASF16" s="1229"/>
      <c r="ASG16" s="1229"/>
      <c r="ASH16" s="1229"/>
      <c r="ASI16" s="1229"/>
      <c r="ASJ16" s="1229"/>
      <c r="ASK16" s="1229"/>
      <c r="ASL16" s="1229"/>
      <c r="ASM16" s="1229"/>
      <c r="ASN16" s="1229"/>
      <c r="ASO16" s="1229"/>
      <c r="ASP16" s="1229"/>
      <c r="ASQ16" s="1229"/>
      <c r="ASR16" s="1229"/>
      <c r="ASS16" s="1229"/>
      <c r="AST16" s="1229"/>
      <c r="ASU16" s="1229"/>
      <c r="ASV16" s="1229"/>
      <c r="ASW16" s="1229"/>
      <c r="ASX16" s="1229"/>
      <c r="ASY16" s="1229"/>
      <c r="ASZ16" s="1229"/>
      <c r="ATA16" s="1229"/>
      <c r="ATB16" s="1229"/>
      <c r="ATC16" s="1229"/>
      <c r="ATD16" s="1229"/>
      <c r="ATE16" s="1229"/>
      <c r="ATF16" s="1229"/>
      <c r="ATG16" s="1229"/>
      <c r="ATH16" s="1229"/>
      <c r="ATI16" s="1229"/>
      <c r="ATJ16" s="1229"/>
      <c r="ATK16" s="1229"/>
      <c r="ATL16" s="1229"/>
      <c r="ATM16" s="1229"/>
      <c r="ATN16" s="1229"/>
      <c r="ATO16" s="1229"/>
      <c r="ATP16" s="1229"/>
      <c r="ATQ16" s="1229"/>
      <c r="ATR16" s="1229"/>
      <c r="ATS16" s="1229"/>
      <c r="ATT16" s="1229"/>
      <c r="ATU16" s="1229"/>
      <c r="ATV16" s="1229"/>
      <c r="ATW16" s="1229"/>
      <c r="ATX16" s="1229"/>
      <c r="ATY16" s="1229"/>
      <c r="ATZ16" s="1229"/>
      <c r="AUA16" s="1229"/>
      <c r="AUB16" s="1229"/>
      <c r="AUC16" s="1229"/>
      <c r="AUD16" s="1229"/>
      <c r="AUE16" s="1229"/>
      <c r="AUF16" s="1229"/>
      <c r="AUG16" s="1229"/>
      <c r="AUH16" s="1229"/>
      <c r="AUI16" s="1229"/>
      <c r="AUJ16" s="1229"/>
      <c r="AUK16" s="1229"/>
      <c r="AUL16" s="1229"/>
      <c r="AUM16" s="1229"/>
      <c r="AUN16" s="1229"/>
      <c r="AUO16" s="1229"/>
      <c r="AUP16" s="1229"/>
      <c r="AUQ16" s="1229"/>
      <c r="AUR16" s="1229"/>
      <c r="AUS16" s="1229"/>
      <c r="AUT16" s="1229"/>
      <c r="AUU16" s="1229"/>
      <c r="AUV16" s="1229"/>
      <c r="AUW16" s="1229"/>
      <c r="AUX16" s="1229"/>
      <c r="AUY16" s="1229"/>
      <c r="AUZ16" s="1229"/>
      <c r="AVA16" s="1229"/>
      <c r="AVB16" s="1229"/>
      <c r="AVC16" s="1229"/>
      <c r="AVD16" s="1229"/>
      <c r="AVE16" s="1229"/>
      <c r="AVF16" s="1229"/>
      <c r="AVG16" s="1229"/>
      <c r="AVH16" s="1229"/>
      <c r="AVI16" s="1229"/>
      <c r="AVJ16" s="1229"/>
      <c r="AVK16" s="1229"/>
      <c r="AVL16" s="1229"/>
      <c r="AVM16" s="1229"/>
      <c r="AVN16" s="1229"/>
      <c r="AVO16" s="1229"/>
      <c r="AVP16" s="1229"/>
      <c r="AVQ16" s="1229"/>
      <c r="AVR16" s="1229"/>
      <c r="AVS16" s="1229"/>
      <c r="AVT16" s="1229"/>
      <c r="AVU16" s="1229"/>
      <c r="AVV16" s="1229"/>
      <c r="AVW16" s="1229"/>
      <c r="AVX16" s="1229"/>
      <c r="AVY16" s="1229"/>
      <c r="AVZ16" s="1229"/>
      <c r="AWA16" s="1229"/>
      <c r="AWB16" s="1229"/>
      <c r="AWC16" s="1229"/>
      <c r="AWD16" s="1229"/>
      <c r="AWE16" s="1229"/>
      <c r="AWF16" s="1229"/>
      <c r="AWG16" s="1229"/>
      <c r="AWH16" s="1229"/>
      <c r="AWI16" s="1229"/>
      <c r="AWJ16" s="1229"/>
      <c r="AWK16" s="1229"/>
      <c r="AWL16" s="1229"/>
      <c r="AWM16" s="1229"/>
      <c r="AWN16" s="1229"/>
      <c r="AWO16" s="1229"/>
      <c r="AWP16" s="1229"/>
      <c r="AWQ16" s="1229"/>
      <c r="AWR16" s="1229"/>
      <c r="AWS16" s="1229"/>
      <c r="AWT16" s="1229"/>
      <c r="AWU16" s="1229"/>
      <c r="AWV16" s="1229"/>
      <c r="AWW16" s="1229"/>
      <c r="AWX16" s="1229"/>
      <c r="AWY16" s="1229"/>
      <c r="AWZ16" s="1229"/>
      <c r="AXA16" s="1229"/>
      <c r="AXB16" s="1229"/>
      <c r="AXC16" s="1229"/>
      <c r="AXD16" s="1229"/>
      <c r="AXE16" s="1229"/>
      <c r="AXF16" s="1229"/>
      <c r="AXG16" s="1229"/>
      <c r="AXH16" s="1229"/>
      <c r="AXI16" s="1229"/>
      <c r="AXJ16" s="1229"/>
      <c r="AXK16" s="1229"/>
      <c r="AXL16" s="1229"/>
      <c r="AXM16" s="1229"/>
      <c r="AXN16" s="1229"/>
      <c r="AXO16" s="1229"/>
      <c r="AXP16" s="1229"/>
      <c r="AXQ16" s="1229"/>
      <c r="AXR16" s="1229"/>
      <c r="AXS16" s="1229"/>
      <c r="AXT16" s="1229"/>
      <c r="AXU16" s="1229"/>
      <c r="AXV16" s="1229"/>
      <c r="AXW16" s="1229"/>
      <c r="AXX16" s="1229"/>
      <c r="AXY16" s="1229"/>
      <c r="AXZ16" s="1229"/>
      <c r="AYA16" s="1229"/>
      <c r="AYB16" s="1229"/>
      <c r="AYC16" s="1229"/>
      <c r="AYD16" s="1229"/>
      <c r="AYE16" s="1229"/>
      <c r="AYF16" s="1229"/>
      <c r="AYG16" s="1229"/>
      <c r="AYH16" s="1229"/>
      <c r="AYI16" s="1229"/>
      <c r="AYJ16" s="1229"/>
      <c r="AYK16" s="1229"/>
      <c r="AYL16" s="1229"/>
      <c r="AYM16" s="1229"/>
      <c r="AYN16" s="1229"/>
      <c r="AYO16" s="1229"/>
      <c r="AYP16" s="1229"/>
      <c r="AYQ16" s="1229"/>
      <c r="AYR16" s="1229"/>
      <c r="AYS16" s="1229"/>
      <c r="AYT16" s="1229"/>
      <c r="AYU16" s="1229"/>
      <c r="AYV16" s="1229"/>
      <c r="AYW16" s="1229"/>
      <c r="AYX16" s="1229"/>
      <c r="AYY16" s="1229"/>
      <c r="AYZ16" s="1229"/>
      <c r="AZA16" s="1229"/>
      <c r="AZB16" s="1229"/>
      <c r="AZC16" s="1229"/>
      <c r="AZD16" s="1229"/>
      <c r="AZE16" s="1229"/>
      <c r="AZF16" s="1229"/>
      <c r="AZG16" s="1229"/>
      <c r="AZH16" s="1229"/>
      <c r="AZI16" s="1229"/>
      <c r="AZJ16" s="1229"/>
      <c r="AZK16" s="1229"/>
      <c r="AZL16" s="1229"/>
      <c r="AZM16" s="1229"/>
      <c r="AZN16" s="1229"/>
      <c r="AZO16" s="1229"/>
      <c r="AZP16" s="1229"/>
      <c r="AZQ16" s="1229"/>
      <c r="AZR16" s="1229"/>
      <c r="AZS16" s="1229"/>
      <c r="AZT16" s="1229"/>
      <c r="AZU16" s="1229"/>
      <c r="AZV16" s="1229"/>
      <c r="AZW16" s="1229"/>
      <c r="AZX16" s="1229"/>
      <c r="AZY16" s="1229"/>
      <c r="AZZ16" s="1229"/>
      <c r="BAA16" s="1229"/>
      <c r="BAB16" s="1229"/>
      <c r="BAC16" s="1229"/>
      <c r="BAD16" s="1229"/>
      <c r="BAE16" s="1229"/>
      <c r="BAF16" s="1229"/>
      <c r="BAG16" s="1229"/>
      <c r="BAH16" s="1229"/>
      <c r="BAI16" s="1229"/>
      <c r="BAJ16" s="1229"/>
      <c r="BAK16" s="1229"/>
      <c r="BAL16" s="1229"/>
      <c r="BAM16" s="1229"/>
      <c r="BAN16" s="1229"/>
      <c r="BAO16" s="1229"/>
      <c r="BAP16" s="1229"/>
      <c r="BAQ16" s="1229"/>
      <c r="BAR16" s="1229"/>
      <c r="BAS16" s="1229"/>
      <c r="BAT16" s="1229"/>
      <c r="BAU16" s="1229"/>
      <c r="BAV16" s="1229"/>
      <c r="BAW16" s="1229"/>
      <c r="BAX16" s="1229"/>
      <c r="BAY16" s="1229"/>
      <c r="BAZ16" s="1229"/>
      <c r="BBA16" s="1229"/>
      <c r="BBB16" s="1229"/>
      <c r="BBC16" s="1229"/>
      <c r="BBD16" s="1229"/>
      <c r="BBE16" s="1229"/>
      <c r="BBF16" s="1229"/>
      <c r="BBG16" s="1229"/>
      <c r="BBH16" s="1229"/>
      <c r="BBI16" s="1229"/>
      <c r="BBJ16" s="1229"/>
      <c r="BBK16" s="1229"/>
      <c r="BBL16" s="1229"/>
      <c r="BBM16" s="1229"/>
      <c r="BBN16" s="1229"/>
      <c r="BBO16" s="1229"/>
      <c r="BBP16" s="1229"/>
      <c r="BBQ16" s="1229"/>
      <c r="BBR16" s="1229"/>
      <c r="BBS16" s="1229"/>
      <c r="BBT16" s="1229"/>
      <c r="BBU16" s="1229"/>
      <c r="BBV16" s="1229"/>
      <c r="BBW16" s="1229"/>
      <c r="BBX16" s="1229"/>
      <c r="BBY16" s="1229"/>
      <c r="BBZ16" s="1229"/>
      <c r="BCA16" s="1229"/>
      <c r="BCB16" s="1229"/>
      <c r="BCC16" s="1229"/>
      <c r="BCD16" s="1229"/>
      <c r="BCE16" s="1229"/>
      <c r="BCF16" s="1229"/>
      <c r="BCG16" s="1229"/>
      <c r="BCH16" s="1229"/>
      <c r="BCI16" s="1229"/>
      <c r="BCJ16" s="1229"/>
      <c r="BCK16" s="1229"/>
      <c r="BCL16" s="1229"/>
      <c r="BCM16" s="1229"/>
      <c r="BCN16" s="1229"/>
      <c r="BCO16" s="1229"/>
      <c r="BCP16" s="1229"/>
      <c r="BCQ16" s="1229"/>
      <c r="BCR16" s="1229"/>
      <c r="BCS16" s="1229"/>
      <c r="BCT16" s="1229"/>
      <c r="BCU16" s="1229"/>
      <c r="BCV16" s="1229"/>
      <c r="BCW16" s="1229"/>
      <c r="BCX16" s="1229"/>
      <c r="BCY16" s="1229"/>
      <c r="BCZ16" s="1229"/>
      <c r="BDA16" s="1229"/>
      <c r="BDB16" s="1229"/>
      <c r="BDC16" s="1229"/>
      <c r="BDD16" s="1229"/>
      <c r="BDE16" s="1229"/>
      <c r="BDF16" s="1229"/>
      <c r="BDG16" s="1229"/>
      <c r="BDH16" s="1229"/>
      <c r="BDI16" s="1229"/>
      <c r="BDJ16" s="1229"/>
      <c r="BDK16" s="1229"/>
      <c r="BDL16" s="1229"/>
      <c r="BDM16" s="1229"/>
      <c r="BDN16" s="1229"/>
      <c r="BDO16" s="1229"/>
      <c r="BDP16" s="1229"/>
      <c r="BDQ16" s="1229"/>
      <c r="BDR16" s="1229"/>
      <c r="BDS16" s="1229"/>
      <c r="BDT16" s="1229"/>
      <c r="BDU16" s="1229"/>
      <c r="BDV16" s="1229"/>
      <c r="BDW16" s="1229"/>
      <c r="BDX16" s="1229"/>
      <c r="BDY16" s="1229"/>
      <c r="BDZ16" s="1229"/>
      <c r="BEA16" s="1229"/>
      <c r="BEB16" s="1229"/>
      <c r="BEC16" s="1229"/>
      <c r="BED16" s="1229"/>
      <c r="BEE16" s="1229"/>
      <c r="BEF16" s="1229"/>
      <c r="BEG16" s="1229"/>
      <c r="BEH16" s="1229"/>
      <c r="BEI16" s="1229"/>
      <c r="BEJ16" s="1229"/>
      <c r="BEK16" s="1229"/>
      <c r="BEL16" s="1229"/>
      <c r="BEM16" s="1229"/>
      <c r="BEN16" s="1229"/>
      <c r="BEO16" s="1229"/>
      <c r="BEP16" s="1229"/>
      <c r="BEQ16" s="1229"/>
      <c r="BER16" s="1229"/>
      <c r="BES16" s="1229"/>
      <c r="BET16" s="1229"/>
      <c r="BEU16" s="1229"/>
      <c r="BEV16" s="1229"/>
      <c r="BEW16" s="1229"/>
      <c r="BEX16" s="1229"/>
      <c r="BEY16" s="1229"/>
      <c r="BEZ16" s="1229"/>
      <c r="BFA16" s="1229"/>
      <c r="BFB16" s="1229"/>
      <c r="BFC16" s="1229"/>
      <c r="BFD16" s="1229"/>
      <c r="BFE16" s="1229"/>
      <c r="BFF16" s="1229"/>
      <c r="BFG16" s="1229"/>
      <c r="BFH16" s="1229"/>
      <c r="BFI16" s="1229"/>
      <c r="BFJ16" s="1229"/>
      <c r="BFK16" s="1229"/>
      <c r="BFL16" s="1229"/>
      <c r="BFM16" s="1229"/>
      <c r="BFN16" s="1229"/>
      <c r="BFO16" s="1229"/>
      <c r="BFP16" s="1229"/>
      <c r="BFQ16" s="1229"/>
      <c r="BFR16" s="1229"/>
      <c r="BFS16" s="1229"/>
      <c r="BFT16" s="1229"/>
      <c r="BFU16" s="1229"/>
      <c r="BFV16" s="1229"/>
      <c r="BFW16" s="1229"/>
      <c r="BFX16" s="1229"/>
      <c r="BFY16" s="1229"/>
      <c r="BFZ16" s="1229"/>
      <c r="BGA16" s="1229"/>
      <c r="BGB16" s="1229"/>
      <c r="BGC16" s="1229"/>
      <c r="BGD16" s="1229"/>
      <c r="BGE16" s="1229"/>
      <c r="BGF16" s="1229"/>
      <c r="BGG16" s="1229"/>
      <c r="BGH16" s="1229"/>
      <c r="BGI16" s="1229"/>
      <c r="BGJ16" s="1229"/>
      <c r="BGK16" s="1229"/>
      <c r="BGL16" s="1229"/>
      <c r="BGM16" s="1229"/>
      <c r="BGN16" s="1229"/>
      <c r="BGO16" s="1229"/>
      <c r="BGP16" s="1229"/>
      <c r="BGQ16" s="1229"/>
      <c r="BGR16" s="1229"/>
      <c r="BGS16" s="1229"/>
      <c r="BGT16" s="1229"/>
      <c r="BGU16" s="1229"/>
      <c r="BGV16" s="1229"/>
      <c r="BGW16" s="1229"/>
      <c r="BGX16" s="1229"/>
      <c r="BGY16" s="1229"/>
      <c r="BGZ16" s="1229"/>
      <c r="BHA16" s="1229"/>
      <c r="BHB16" s="1229"/>
      <c r="BHC16" s="1229"/>
      <c r="BHD16" s="1229"/>
      <c r="BHE16" s="1229"/>
      <c r="BHF16" s="1229"/>
      <c r="BHG16" s="1229"/>
      <c r="BHH16" s="1229"/>
      <c r="BHI16" s="1229"/>
      <c r="BHJ16" s="1229"/>
      <c r="BHK16" s="1229"/>
      <c r="BHL16" s="1229"/>
      <c r="BHM16" s="1229"/>
      <c r="BHN16" s="1229"/>
      <c r="BHO16" s="1229"/>
      <c r="BHP16" s="1229"/>
      <c r="BHQ16" s="1229"/>
      <c r="BHR16" s="1229"/>
      <c r="BHS16" s="1229"/>
      <c r="BHT16" s="1229"/>
      <c r="BHU16" s="1229"/>
      <c r="BHV16" s="1229"/>
      <c r="BHW16" s="1229"/>
      <c r="BHX16" s="1229"/>
      <c r="BHY16" s="1229"/>
      <c r="BHZ16" s="1229"/>
      <c r="BIA16" s="1229"/>
      <c r="BIB16" s="1229"/>
      <c r="BIC16" s="1229"/>
      <c r="BID16" s="1229"/>
      <c r="BIE16" s="1229"/>
      <c r="BIF16" s="1229"/>
      <c r="BIG16" s="1229"/>
      <c r="BIH16" s="1229"/>
      <c r="BII16" s="1229"/>
      <c r="BIJ16" s="1229"/>
      <c r="BIK16" s="1229"/>
      <c r="BIL16" s="1229"/>
      <c r="BIM16" s="1229"/>
      <c r="BIN16" s="1229"/>
      <c r="BIO16" s="1229"/>
      <c r="BIP16" s="1229"/>
      <c r="BIQ16" s="1229"/>
      <c r="BIR16" s="1229"/>
      <c r="BIS16" s="1229"/>
      <c r="BIT16" s="1229"/>
      <c r="BIU16" s="1229"/>
      <c r="BIV16" s="1229"/>
      <c r="BIW16" s="1229"/>
      <c r="BIX16" s="1229"/>
      <c r="BIY16" s="1229"/>
      <c r="BIZ16" s="1229"/>
      <c r="BJA16" s="1229"/>
      <c r="BJB16" s="1229"/>
      <c r="BJC16" s="1229"/>
      <c r="BJD16" s="1229"/>
      <c r="BJE16" s="1229"/>
      <c r="BJF16" s="1229"/>
      <c r="BJG16" s="1229"/>
      <c r="BJH16" s="1229"/>
      <c r="BJI16" s="1229"/>
      <c r="BJJ16" s="1229"/>
      <c r="BJK16" s="1229"/>
      <c r="BJL16" s="1229"/>
      <c r="BJM16" s="1229"/>
      <c r="BJN16" s="1229"/>
      <c r="BJO16" s="1229"/>
      <c r="BJP16" s="1229"/>
      <c r="BJQ16" s="1229"/>
      <c r="BJR16" s="1229"/>
      <c r="BJS16" s="1229"/>
      <c r="BJT16" s="1229"/>
      <c r="BJU16" s="1229"/>
      <c r="BJV16" s="1229"/>
      <c r="BJW16" s="1229"/>
      <c r="BJX16" s="1229"/>
      <c r="BJY16" s="1229"/>
      <c r="BJZ16" s="1229"/>
      <c r="BKA16" s="1229"/>
      <c r="BKB16" s="1229"/>
      <c r="BKC16" s="1229"/>
      <c r="BKD16" s="1229"/>
      <c r="BKE16" s="1229"/>
      <c r="BKF16" s="1229"/>
      <c r="BKG16" s="1229"/>
      <c r="BKH16" s="1229"/>
      <c r="BKI16" s="1229"/>
      <c r="BKJ16" s="1229"/>
      <c r="BKK16" s="1229"/>
      <c r="BKL16" s="1229"/>
      <c r="BKM16" s="1229"/>
      <c r="BKN16" s="1229"/>
      <c r="BKO16" s="1229"/>
      <c r="BKP16" s="1229"/>
      <c r="BKQ16" s="1229"/>
      <c r="BKR16" s="1229"/>
      <c r="BKS16" s="1229"/>
      <c r="BKT16" s="1229"/>
      <c r="BKU16" s="1229"/>
      <c r="BKV16" s="1229"/>
      <c r="BKW16" s="1229"/>
      <c r="BKX16" s="1229"/>
      <c r="BKY16" s="1229"/>
      <c r="BKZ16" s="1229"/>
      <c r="BLA16" s="1229"/>
      <c r="BLB16" s="1229"/>
      <c r="BLC16" s="1229"/>
      <c r="BLD16" s="1229"/>
      <c r="BLE16" s="1229"/>
      <c r="BLF16" s="1229"/>
      <c r="BLG16" s="1229"/>
      <c r="BLH16" s="1229"/>
      <c r="BLI16" s="1229"/>
      <c r="BLJ16" s="1229"/>
      <c r="BLK16" s="1229"/>
      <c r="BLL16" s="1229"/>
      <c r="BLM16" s="1229"/>
      <c r="BLN16" s="1229"/>
      <c r="BLO16" s="1229"/>
      <c r="BLP16" s="1229"/>
      <c r="BLQ16" s="1229"/>
      <c r="BLR16" s="1229"/>
      <c r="BLS16" s="1229"/>
      <c r="BLT16" s="1229"/>
      <c r="BLU16" s="1229"/>
      <c r="BLV16" s="1229"/>
      <c r="BLW16" s="1229"/>
      <c r="BLX16" s="1229"/>
      <c r="BLY16" s="1229"/>
      <c r="BLZ16" s="1229"/>
      <c r="BMA16" s="1229"/>
      <c r="BMB16" s="1229"/>
      <c r="BMC16" s="1229"/>
      <c r="BMD16" s="1229"/>
      <c r="BME16" s="1229"/>
      <c r="BMF16" s="1229"/>
      <c r="BMG16" s="1229"/>
      <c r="BMH16" s="1229"/>
      <c r="BMI16" s="1229"/>
      <c r="BMJ16" s="1229"/>
      <c r="BMK16" s="1229"/>
      <c r="BML16" s="1229"/>
      <c r="BMM16" s="1229"/>
      <c r="BMN16" s="1229"/>
      <c r="BMO16" s="1229"/>
      <c r="BMP16" s="1229"/>
      <c r="BMQ16" s="1229"/>
      <c r="BMR16" s="1229"/>
      <c r="BMS16" s="1229"/>
      <c r="BMT16" s="1229"/>
      <c r="BMU16" s="1229"/>
      <c r="BMV16" s="1229"/>
      <c r="BMW16" s="1229"/>
      <c r="BMX16" s="1229"/>
      <c r="BMY16" s="1229"/>
      <c r="BMZ16" s="1229"/>
      <c r="BNA16" s="1229"/>
      <c r="BNB16" s="1229"/>
      <c r="BNC16" s="1229"/>
      <c r="BND16" s="1229"/>
      <c r="BNE16" s="1229"/>
      <c r="BNF16" s="1229"/>
      <c r="BNG16" s="1229"/>
      <c r="BNH16" s="1229"/>
      <c r="BNI16" s="1229"/>
      <c r="BNJ16" s="1229"/>
      <c r="BNK16" s="1229"/>
      <c r="BNL16" s="1229"/>
      <c r="BNM16" s="1229"/>
      <c r="BNN16" s="1229"/>
      <c r="BNO16" s="1229"/>
      <c r="BNP16" s="1229"/>
      <c r="BNQ16" s="1229"/>
      <c r="BNR16" s="1229"/>
      <c r="BNS16" s="1229"/>
      <c r="BNT16" s="1229"/>
      <c r="BNU16" s="1229"/>
      <c r="BNV16" s="1229"/>
      <c r="BNW16" s="1229"/>
      <c r="BNX16" s="1229"/>
      <c r="BNY16" s="1229"/>
      <c r="BNZ16" s="1229"/>
      <c r="BOA16" s="1229"/>
      <c r="BOB16" s="1229"/>
      <c r="BOC16" s="1229"/>
      <c r="BOD16" s="1229"/>
      <c r="BOE16" s="1229"/>
      <c r="BOF16" s="1229"/>
      <c r="BOG16" s="1229"/>
      <c r="BOH16" s="1229"/>
      <c r="BOI16" s="1229"/>
      <c r="BOJ16" s="1229"/>
      <c r="BOK16" s="1229"/>
      <c r="BOL16" s="1229"/>
      <c r="BOM16" s="1229"/>
      <c r="BON16" s="1229"/>
      <c r="BOO16" s="1229"/>
      <c r="BOP16" s="1229"/>
      <c r="BOQ16" s="1229"/>
      <c r="BOR16" s="1229"/>
      <c r="BOS16" s="1229"/>
      <c r="BOT16" s="1229"/>
      <c r="BOU16" s="1229"/>
      <c r="BOV16" s="1229"/>
      <c r="BOW16" s="1229"/>
      <c r="BOX16" s="1229"/>
      <c r="BOY16" s="1229"/>
      <c r="BOZ16" s="1229"/>
      <c r="BPA16" s="1229"/>
      <c r="BPB16" s="1229"/>
      <c r="BPC16" s="1229"/>
      <c r="BPD16" s="1229"/>
      <c r="BPE16" s="1229"/>
      <c r="BPF16" s="1229"/>
      <c r="BPG16" s="1229"/>
      <c r="BPH16" s="1229"/>
      <c r="BPI16" s="1229"/>
      <c r="BPJ16" s="1229"/>
      <c r="BPK16" s="1229"/>
      <c r="BPL16" s="1229"/>
      <c r="BPM16" s="1229"/>
      <c r="BPN16" s="1229"/>
      <c r="BPO16" s="1229"/>
      <c r="BPP16" s="1229"/>
      <c r="BPQ16" s="1229"/>
      <c r="BPR16" s="1229"/>
      <c r="BPS16" s="1229"/>
      <c r="BPT16" s="1229"/>
      <c r="BPU16" s="1229"/>
      <c r="BPV16" s="1229"/>
      <c r="BPW16" s="1229"/>
      <c r="BPX16" s="1229"/>
      <c r="BPY16" s="1229"/>
      <c r="BPZ16" s="1229"/>
      <c r="BQA16" s="1229"/>
      <c r="BQB16" s="1229"/>
      <c r="BQC16" s="1229"/>
      <c r="BQD16" s="1229"/>
      <c r="BQE16" s="1229"/>
      <c r="BQF16" s="1229"/>
      <c r="BQG16" s="1229"/>
      <c r="BQH16" s="1229"/>
      <c r="BQI16" s="1229"/>
      <c r="BQJ16" s="1229"/>
      <c r="BQK16" s="1229"/>
      <c r="BQL16" s="1229"/>
      <c r="BQM16" s="1229"/>
      <c r="BQN16" s="1229"/>
      <c r="BQO16" s="1229"/>
      <c r="BQP16" s="1229"/>
      <c r="BQQ16" s="1229"/>
      <c r="BQR16" s="1229"/>
      <c r="BQS16" s="1229"/>
      <c r="BQT16" s="1229"/>
      <c r="BQU16" s="1229"/>
      <c r="BQV16" s="1229"/>
      <c r="BQW16" s="1229"/>
      <c r="BQX16" s="1229"/>
      <c r="BQY16" s="1229"/>
      <c r="BQZ16" s="1229"/>
      <c r="BRA16" s="1229"/>
      <c r="BRB16" s="1229"/>
      <c r="BRC16" s="1229"/>
      <c r="BRD16" s="1229"/>
      <c r="BRE16" s="1229"/>
      <c r="BRF16" s="1229"/>
      <c r="BRG16" s="1229"/>
      <c r="BRH16" s="1229"/>
      <c r="BRI16" s="1229"/>
      <c r="BRJ16" s="1229"/>
      <c r="BRK16" s="1229"/>
      <c r="BRL16" s="1229"/>
      <c r="BRM16" s="1229"/>
      <c r="BRN16" s="1229"/>
      <c r="BRO16" s="1229"/>
      <c r="BRP16" s="1229"/>
      <c r="BRQ16" s="1229"/>
      <c r="BRR16" s="1229"/>
      <c r="BRS16" s="1229"/>
      <c r="BRT16" s="1229"/>
      <c r="BRU16" s="1229"/>
      <c r="BRV16" s="1229"/>
      <c r="BRW16" s="1229"/>
      <c r="BRX16" s="1229"/>
      <c r="BRY16" s="1229"/>
      <c r="BRZ16" s="1229"/>
      <c r="BSA16" s="1229"/>
      <c r="BSB16" s="1229"/>
      <c r="BSC16" s="1229"/>
      <c r="BSD16" s="1229"/>
      <c r="BSE16" s="1229"/>
      <c r="BSF16" s="1229"/>
      <c r="BSG16" s="1229"/>
      <c r="BSH16" s="1229"/>
      <c r="BSI16" s="1229"/>
      <c r="BSJ16" s="1229"/>
      <c r="BSK16" s="1229"/>
      <c r="BSL16" s="1229"/>
      <c r="BSM16" s="1229"/>
      <c r="BSN16" s="1229"/>
      <c r="BSO16" s="1229"/>
      <c r="BSP16" s="1229"/>
      <c r="BSQ16" s="1229"/>
      <c r="BSR16" s="1229"/>
      <c r="BSS16" s="1229"/>
      <c r="BST16" s="1229"/>
      <c r="BSU16" s="1229"/>
      <c r="BSV16" s="1229"/>
      <c r="BSW16" s="1229"/>
      <c r="BSX16" s="1229"/>
      <c r="BSY16" s="1229"/>
      <c r="BSZ16" s="1229"/>
      <c r="BTA16" s="1229"/>
      <c r="BTB16" s="1229"/>
      <c r="BTC16" s="1229"/>
      <c r="BTD16" s="1229"/>
      <c r="BTE16" s="1229"/>
      <c r="BTF16" s="1229"/>
      <c r="BTG16" s="1229"/>
      <c r="BTH16" s="1229"/>
      <c r="BTI16" s="1229"/>
      <c r="BTJ16" s="1229"/>
      <c r="BTK16" s="1229"/>
      <c r="BTL16" s="1229"/>
      <c r="BTM16" s="1229"/>
      <c r="BTN16" s="1229"/>
      <c r="BTO16" s="1229"/>
      <c r="BTP16" s="1229"/>
      <c r="BTQ16" s="1229"/>
      <c r="BTR16" s="1229"/>
      <c r="BTS16" s="1229"/>
      <c r="BTT16" s="1229"/>
      <c r="BTU16" s="1229"/>
      <c r="BTV16" s="1229"/>
      <c r="BTW16" s="1229"/>
      <c r="BTX16" s="1229"/>
      <c r="BTY16" s="1229"/>
      <c r="BTZ16" s="1229"/>
      <c r="BUA16" s="1229"/>
      <c r="BUB16" s="1229"/>
      <c r="BUC16" s="1229"/>
      <c r="BUD16" s="1229"/>
      <c r="BUE16" s="1229"/>
      <c r="BUF16" s="1229"/>
      <c r="BUG16" s="1229"/>
      <c r="BUH16" s="1229"/>
      <c r="BUI16" s="1229"/>
      <c r="BUJ16" s="1229"/>
      <c r="BUK16" s="1229"/>
      <c r="BUL16" s="1229"/>
      <c r="BUM16" s="1229"/>
      <c r="BUN16" s="1229"/>
      <c r="BUO16" s="1229"/>
      <c r="BUP16" s="1229"/>
      <c r="BUQ16" s="1229"/>
      <c r="BUR16" s="1229"/>
      <c r="BUS16" s="1229"/>
      <c r="BUT16" s="1229"/>
      <c r="BUU16" s="1229"/>
      <c r="BUV16" s="1229"/>
      <c r="BUW16" s="1229"/>
      <c r="BUX16" s="1229"/>
      <c r="BUY16" s="1229"/>
      <c r="BUZ16" s="1229"/>
      <c r="BVA16" s="1229"/>
      <c r="BVB16" s="1229"/>
      <c r="BVC16" s="1229"/>
      <c r="BVD16" s="1229"/>
      <c r="BVE16" s="1229"/>
      <c r="BVF16" s="1229"/>
      <c r="BVG16" s="1229"/>
      <c r="BVH16" s="1229"/>
      <c r="BVI16" s="1229"/>
      <c r="BVJ16" s="1229"/>
      <c r="BVK16" s="1229"/>
      <c r="BVL16" s="1229"/>
      <c r="BVM16" s="1229"/>
      <c r="BVN16" s="1229"/>
      <c r="BVO16" s="1229"/>
      <c r="BVP16" s="1229"/>
      <c r="BVQ16" s="1229"/>
      <c r="BVR16" s="1229"/>
      <c r="BVS16" s="1229"/>
      <c r="BVT16" s="1229"/>
      <c r="BVU16" s="1229"/>
      <c r="BVV16" s="1229"/>
      <c r="BVW16" s="1229"/>
      <c r="BVX16" s="1229"/>
      <c r="BVY16" s="1229"/>
      <c r="BVZ16" s="1229"/>
      <c r="BWA16" s="1229"/>
      <c r="BWB16" s="1229"/>
      <c r="BWC16" s="1229"/>
      <c r="BWD16" s="1229"/>
      <c r="BWE16" s="1229"/>
      <c r="BWF16" s="1229"/>
      <c r="BWG16" s="1229"/>
      <c r="BWH16" s="1229"/>
      <c r="BWI16" s="1229"/>
      <c r="BWJ16" s="1229"/>
      <c r="BWK16" s="1229"/>
      <c r="BWL16" s="1229"/>
      <c r="BWM16" s="1229"/>
      <c r="BWN16" s="1229"/>
      <c r="BWO16" s="1229"/>
      <c r="BWP16" s="1229"/>
      <c r="BWQ16" s="1229"/>
      <c r="BWR16" s="1229"/>
      <c r="BWS16" s="1229"/>
      <c r="BWT16" s="1229"/>
      <c r="BWU16" s="1229"/>
      <c r="BWV16" s="1229"/>
      <c r="BWW16" s="1229"/>
      <c r="BWX16" s="1229"/>
      <c r="BWY16" s="1229"/>
      <c r="BWZ16" s="1229"/>
      <c r="BXA16" s="1229"/>
      <c r="BXB16" s="1229"/>
      <c r="BXC16" s="1229"/>
      <c r="BXD16" s="1229"/>
      <c r="BXE16" s="1229"/>
      <c r="BXF16" s="1229"/>
      <c r="BXG16" s="1229"/>
      <c r="BXH16" s="1229"/>
      <c r="BXI16" s="1229"/>
      <c r="BXJ16" s="1229"/>
      <c r="BXK16" s="1229"/>
      <c r="BXL16" s="1229"/>
      <c r="BXM16" s="1229"/>
      <c r="BXN16" s="1229"/>
      <c r="BXO16" s="1229"/>
      <c r="BXP16" s="1229"/>
      <c r="BXQ16" s="1229"/>
      <c r="BXR16" s="1229"/>
      <c r="BXS16" s="1229"/>
      <c r="BXT16" s="1229"/>
      <c r="BXU16" s="1229"/>
      <c r="BXV16" s="1229"/>
      <c r="BXW16" s="1229"/>
      <c r="BXX16" s="1229"/>
      <c r="BXY16" s="1229"/>
      <c r="BXZ16" s="1229"/>
      <c r="BYA16" s="1229"/>
      <c r="BYB16" s="1229"/>
      <c r="BYC16" s="1229"/>
      <c r="BYD16" s="1229"/>
      <c r="BYE16" s="1229"/>
      <c r="BYF16" s="1229"/>
      <c r="BYG16" s="1229"/>
      <c r="BYH16" s="1229"/>
      <c r="BYI16" s="1229"/>
      <c r="BYJ16" s="1229"/>
      <c r="BYK16" s="1229"/>
      <c r="BYL16" s="1229"/>
      <c r="BYM16" s="1229"/>
      <c r="BYN16" s="1229"/>
      <c r="BYO16" s="1229"/>
      <c r="BYP16" s="1229"/>
      <c r="BYQ16" s="1229"/>
      <c r="BYR16" s="1229"/>
      <c r="BYS16" s="1229"/>
      <c r="BYT16" s="1229"/>
      <c r="BYU16" s="1229"/>
      <c r="BYV16" s="1229"/>
      <c r="BYW16" s="1229"/>
      <c r="BYX16" s="1229"/>
      <c r="BYY16" s="1229"/>
      <c r="BYZ16" s="1229"/>
      <c r="BZA16" s="1229"/>
      <c r="BZB16" s="1229"/>
      <c r="BZC16" s="1229"/>
      <c r="BZD16" s="1229"/>
      <c r="BZE16" s="1229"/>
      <c r="BZF16" s="1229"/>
      <c r="BZG16" s="1229"/>
      <c r="BZH16" s="1229"/>
      <c r="BZI16" s="1229"/>
      <c r="BZJ16" s="1229"/>
      <c r="BZK16" s="1229"/>
      <c r="BZL16" s="1229"/>
      <c r="BZM16" s="1229"/>
      <c r="BZN16" s="1229"/>
      <c r="BZO16" s="1229"/>
      <c r="BZP16" s="1229"/>
      <c r="BZQ16" s="1229"/>
      <c r="BZR16" s="1229"/>
      <c r="BZS16" s="1229"/>
      <c r="BZT16" s="1229"/>
      <c r="BZU16" s="1229"/>
      <c r="BZV16" s="1229"/>
      <c r="BZW16" s="1229"/>
      <c r="BZX16" s="1229"/>
      <c r="BZY16" s="1229"/>
      <c r="BZZ16" s="1229"/>
      <c r="CAA16" s="1229"/>
      <c r="CAB16" s="1229"/>
      <c r="CAC16" s="1229"/>
      <c r="CAD16" s="1229"/>
      <c r="CAE16" s="1229"/>
      <c r="CAF16" s="1229"/>
      <c r="CAG16" s="1229"/>
      <c r="CAH16" s="1229"/>
      <c r="CAI16" s="1229"/>
      <c r="CAJ16" s="1229"/>
      <c r="CAK16" s="1229"/>
      <c r="CAL16" s="1229"/>
      <c r="CAM16" s="1229"/>
      <c r="CAN16" s="1229"/>
      <c r="CAO16" s="1229"/>
      <c r="CAP16" s="1229"/>
      <c r="CAQ16" s="1229"/>
      <c r="CAR16" s="1229"/>
      <c r="CAS16" s="1229"/>
      <c r="CAT16" s="1229"/>
      <c r="CAU16" s="1229"/>
      <c r="CAV16" s="1229"/>
      <c r="CAW16" s="1229"/>
      <c r="CAX16" s="1229"/>
      <c r="CAY16" s="1229"/>
      <c r="CAZ16" s="1229"/>
      <c r="CBA16" s="1229"/>
      <c r="CBB16" s="1229"/>
      <c r="CBC16" s="1229"/>
      <c r="CBD16" s="1229"/>
      <c r="CBE16" s="1229"/>
      <c r="CBF16" s="1229"/>
      <c r="CBG16" s="1229"/>
      <c r="CBH16" s="1229"/>
      <c r="CBI16" s="1229"/>
      <c r="CBJ16" s="1229"/>
      <c r="CBK16" s="1229"/>
      <c r="CBL16" s="1229"/>
      <c r="CBM16" s="1229"/>
      <c r="CBN16" s="1229"/>
      <c r="CBO16" s="1229"/>
      <c r="CBP16" s="1229"/>
      <c r="CBQ16" s="1229"/>
      <c r="CBR16" s="1229"/>
      <c r="CBS16" s="1229"/>
      <c r="CBT16" s="1229"/>
      <c r="CBU16" s="1229"/>
      <c r="CBV16" s="1229"/>
      <c r="CBW16" s="1229"/>
      <c r="CBX16" s="1229"/>
      <c r="CBY16" s="1229"/>
      <c r="CBZ16" s="1229"/>
      <c r="CCA16" s="1229"/>
      <c r="CCB16" s="1229"/>
      <c r="CCC16" s="1229"/>
      <c r="CCD16" s="1229"/>
      <c r="CCE16" s="1229"/>
      <c r="CCF16" s="1229"/>
      <c r="CCG16" s="1229"/>
      <c r="CCH16" s="1229"/>
      <c r="CCI16" s="1229"/>
      <c r="CCJ16" s="1229"/>
      <c r="CCK16" s="1229"/>
      <c r="CCL16" s="1229"/>
      <c r="CCM16" s="1229"/>
      <c r="CCN16" s="1229"/>
      <c r="CCO16" s="1229"/>
      <c r="CCP16" s="1229"/>
      <c r="CCQ16" s="1229"/>
      <c r="CCR16" s="1229"/>
      <c r="CCS16" s="1229"/>
      <c r="CCT16" s="1229"/>
      <c r="CCU16" s="1229"/>
      <c r="CCV16" s="1229"/>
      <c r="CCW16" s="1229"/>
      <c r="CCX16" s="1229"/>
      <c r="CCY16" s="1229"/>
      <c r="CCZ16" s="1229"/>
      <c r="CDA16" s="1229"/>
      <c r="CDB16" s="1229"/>
      <c r="CDC16" s="1229"/>
      <c r="CDD16" s="1229"/>
      <c r="CDE16" s="1229"/>
      <c r="CDF16" s="1229"/>
      <c r="CDG16" s="1229"/>
      <c r="CDH16" s="1229"/>
      <c r="CDI16" s="1229"/>
      <c r="CDJ16" s="1229"/>
      <c r="CDK16" s="1229"/>
      <c r="CDL16" s="1229"/>
      <c r="CDM16" s="1229"/>
      <c r="CDN16" s="1229"/>
      <c r="CDO16" s="1229"/>
      <c r="CDP16" s="1229"/>
      <c r="CDQ16" s="1229"/>
      <c r="CDR16" s="1229"/>
      <c r="CDS16" s="1229"/>
      <c r="CDT16" s="1229"/>
      <c r="CDU16" s="1229"/>
      <c r="CDV16" s="1229"/>
      <c r="CDW16" s="1229"/>
      <c r="CDX16" s="1229"/>
      <c r="CDY16" s="1229"/>
      <c r="CDZ16" s="1229"/>
      <c r="CEA16" s="1229"/>
      <c r="CEB16" s="1229"/>
      <c r="CEC16" s="1229"/>
      <c r="CED16" s="1229"/>
      <c r="CEE16" s="1229"/>
      <c r="CEF16" s="1229"/>
      <c r="CEG16" s="1229"/>
      <c r="CEH16" s="1229"/>
      <c r="CEI16" s="1229"/>
      <c r="CEJ16" s="1229"/>
      <c r="CEK16" s="1229"/>
      <c r="CEL16" s="1229"/>
      <c r="CEM16" s="1229"/>
      <c r="CEN16" s="1229"/>
      <c r="CEO16" s="1229"/>
      <c r="CEP16" s="1229"/>
      <c r="CEQ16" s="1229"/>
      <c r="CER16" s="1229"/>
      <c r="CES16" s="1229"/>
      <c r="CET16" s="1229"/>
      <c r="CEU16" s="1229"/>
      <c r="CEV16" s="1229"/>
      <c r="CEW16" s="1229"/>
      <c r="CEX16" s="1229"/>
      <c r="CEY16" s="1229"/>
      <c r="CEZ16" s="1229"/>
      <c r="CFA16" s="1229"/>
      <c r="CFB16" s="1229"/>
      <c r="CFC16" s="1229"/>
      <c r="CFD16" s="1229"/>
      <c r="CFE16" s="1229"/>
      <c r="CFF16" s="1229"/>
      <c r="CFG16" s="1229"/>
      <c r="CFH16" s="1229"/>
      <c r="CFI16" s="1229"/>
      <c r="CFJ16" s="1229"/>
      <c r="CFK16" s="1229"/>
      <c r="CFL16" s="1229"/>
      <c r="CFM16" s="1229"/>
      <c r="CFN16" s="1229"/>
      <c r="CFO16" s="1229"/>
      <c r="CFP16" s="1229"/>
      <c r="CFQ16" s="1229"/>
      <c r="CFR16" s="1229"/>
      <c r="CFS16" s="1229"/>
      <c r="CFT16" s="1229"/>
      <c r="CFU16" s="1229"/>
      <c r="CFV16" s="1229"/>
      <c r="CFW16" s="1229"/>
      <c r="CFX16" s="1229"/>
      <c r="CFY16" s="1229"/>
      <c r="CFZ16" s="1229"/>
      <c r="CGA16" s="1229"/>
      <c r="CGB16" s="1229"/>
      <c r="CGC16" s="1229"/>
      <c r="CGD16" s="1229"/>
      <c r="CGE16" s="1229"/>
      <c r="CGF16" s="1229"/>
      <c r="CGG16" s="1229"/>
      <c r="CGH16" s="1229"/>
      <c r="CGI16" s="1229"/>
      <c r="CGJ16" s="1229"/>
      <c r="CGK16" s="1229"/>
      <c r="CGL16" s="1229"/>
      <c r="CGM16" s="1229"/>
      <c r="CGN16" s="1229"/>
      <c r="CGO16" s="1229"/>
      <c r="CGP16" s="1229"/>
      <c r="CGQ16" s="1229"/>
      <c r="CGR16" s="1229"/>
      <c r="CGS16" s="1229"/>
      <c r="CGT16" s="1229"/>
      <c r="CGU16" s="1229"/>
      <c r="CGV16" s="1229"/>
      <c r="CGW16" s="1229"/>
      <c r="CGX16" s="1229"/>
      <c r="CGY16" s="1229"/>
      <c r="CGZ16" s="1229"/>
      <c r="CHA16" s="1229"/>
      <c r="CHB16" s="1229"/>
      <c r="CHC16" s="1229"/>
      <c r="CHD16" s="1229"/>
      <c r="CHE16" s="1229"/>
      <c r="CHF16" s="1229"/>
      <c r="CHG16" s="1229"/>
      <c r="CHH16" s="1229"/>
      <c r="CHI16" s="1229"/>
      <c r="CHJ16" s="1229"/>
      <c r="CHK16" s="1229"/>
      <c r="CHL16" s="1229"/>
      <c r="CHM16" s="1229"/>
      <c r="CHN16" s="1229"/>
      <c r="CHO16" s="1229"/>
      <c r="CHP16" s="1229"/>
      <c r="CHQ16" s="1229"/>
      <c r="CHR16" s="1229"/>
      <c r="CHS16" s="1229"/>
      <c r="CHT16" s="1229"/>
      <c r="CHU16" s="1229"/>
      <c r="CHV16" s="1229"/>
      <c r="CHW16" s="1229"/>
      <c r="CHX16" s="1229"/>
      <c r="CHY16" s="1229"/>
      <c r="CHZ16" s="1229"/>
      <c r="CIA16" s="1229"/>
      <c r="CIB16" s="1229"/>
      <c r="CIC16" s="1229"/>
      <c r="CID16" s="1229"/>
      <c r="CIE16" s="1229"/>
      <c r="CIF16" s="1229"/>
      <c r="CIG16" s="1229"/>
      <c r="CIH16" s="1229"/>
      <c r="CII16" s="1229"/>
      <c r="CIJ16" s="1229"/>
      <c r="CIK16" s="1229"/>
      <c r="CIL16" s="1229"/>
      <c r="CIM16" s="1229"/>
      <c r="CIN16" s="1229"/>
      <c r="CIO16" s="1229"/>
      <c r="CIP16" s="1229"/>
      <c r="CIQ16" s="1229"/>
      <c r="CIR16" s="1229"/>
      <c r="CIS16" s="1229"/>
      <c r="CIT16" s="1229"/>
      <c r="CIU16" s="1229"/>
      <c r="CIV16" s="1229"/>
      <c r="CIW16" s="1229"/>
      <c r="CIX16" s="1229"/>
      <c r="CIY16" s="1229"/>
      <c r="CIZ16" s="1229"/>
      <c r="CJA16" s="1229"/>
      <c r="CJB16" s="1229"/>
      <c r="CJC16" s="1229"/>
      <c r="CJD16" s="1229"/>
      <c r="CJE16" s="1229"/>
      <c r="CJF16" s="1229"/>
      <c r="CJG16" s="1229"/>
      <c r="CJH16" s="1229"/>
      <c r="CJI16" s="1229"/>
      <c r="CJJ16" s="1229"/>
      <c r="CJK16" s="1229"/>
      <c r="CJL16" s="1229"/>
      <c r="CJM16" s="1229"/>
      <c r="CJN16" s="1229"/>
      <c r="CJO16" s="1229"/>
      <c r="CJP16" s="1229"/>
      <c r="CJQ16" s="1229"/>
      <c r="CJR16" s="1229"/>
      <c r="CJS16" s="1229"/>
      <c r="CJT16" s="1229"/>
      <c r="CJU16" s="1229"/>
      <c r="CJV16" s="1229"/>
      <c r="CJW16" s="1229"/>
      <c r="CJX16" s="1229"/>
      <c r="CJY16" s="1229"/>
      <c r="CJZ16" s="1229"/>
      <c r="CKA16" s="1229"/>
      <c r="CKB16" s="1229"/>
      <c r="CKC16" s="1229"/>
      <c r="CKD16" s="1229"/>
      <c r="CKE16" s="1229"/>
      <c r="CKF16" s="1229"/>
      <c r="CKG16" s="1229"/>
      <c r="CKH16" s="1229"/>
      <c r="CKI16" s="1229"/>
      <c r="CKJ16" s="1229"/>
      <c r="CKK16" s="1229"/>
      <c r="CKL16" s="1229"/>
      <c r="CKM16" s="1229"/>
      <c r="CKN16" s="1229"/>
      <c r="CKO16" s="1229"/>
      <c r="CKP16" s="1229"/>
      <c r="CKQ16" s="1229"/>
      <c r="CKR16" s="1229"/>
      <c r="CKS16" s="1229"/>
      <c r="CKT16" s="1229"/>
      <c r="CKU16" s="1229"/>
      <c r="CKV16" s="1229"/>
      <c r="CKW16" s="1229"/>
      <c r="CKX16" s="1229"/>
      <c r="CKY16" s="1229"/>
      <c r="CKZ16" s="1229"/>
      <c r="CLA16" s="1229"/>
      <c r="CLB16" s="1229"/>
      <c r="CLC16" s="1229"/>
      <c r="CLD16" s="1229"/>
      <c r="CLE16" s="1229"/>
      <c r="CLF16" s="1229"/>
      <c r="CLG16" s="1229"/>
      <c r="CLH16" s="1229"/>
      <c r="CLI16" s="1229"/>
      <c r="CLJ16" s="1229"/>
      <c r="CLK16" s="1229"/>
      <c r="CLL16" s="1229"/>
      <c r="CLM16" s="1229"/>
      <c r="CLN16" s="1229"/>
      <c r="CLO16" s="1229"/>
      <c r="CLP16" s="1229"/>
      <c r="CLQ16" s="1229"/>
      <c r="CLR16" s="1229"/>
      <c r="CLS16" s="1229"/>
      <c r="CLT16" s="1229"/>
      <c r="CLU16" s="1229"/>
      <c r="CLV16" s="1229"/>
      <c r="CLW16" s="1229"/>
      <c r="CLX16" s="1229"/>
      <c r="CLY16" s="1229"/>
      <c r="CLZ16" s="1229"/>
      <c r="CMA16" s="1229"/>
      <c r="CMB16" s="1229"/>
      <c r="CMC16" s="1229"/>
      <c r="CMD16" s="1229"/>
      <c r="CME16" s="1229"/>
      <c r="CMF16" s="1229"/>
      <c r="CMG16" s="1229"/>
      <c r="CMH16" s="1229"/>
      <c r="CMI16" s="1229"/>
      <c r="CMJ16" s="1229"/>
      <c r="CMK16" s="1229"/>
      <c r="CML16" s="1229"/>
      <c r="CMM16" s="1229"/>
      <c r="CMN16" s="1229"/>
      <c r="CMO16" s="1229"/>
      <c r="CMP16" s="1229"/>
      <c r="CMQ16" s="1229"/>
      <c r="CMR16" s="1229"/>
      <c r="CMS16" s="1229"/>
      <c r="CMT16" s="1229"/>
      <c r="CMU16" s="1229"/>
      <c r="CMV16" s="1229"/>
      <c r="CMW16" s="1229"/>
      <c r="CMX16" s="1229"/>
      <c r="CMY16" s="1229"/>
      <c r="CMZ16" s="1229"/>
      <c r="CNA16" s="1229"/>
      <c r="CNB16" s="1229"/>
      <c r="CNC16" s="1229"/>
      <c r="CND16" s="1229"/>
      <c r="CNE16" s="1229"/>
      <c r="CNF16" s="1229"/>
      <c r="CNG16" s="1229"/>
      <c r="CNH16" s="1229"/>
      <c r="CNI16" s="1229"/>
      <c r="CNJ16" s="1229"/>
      <c r="CNK16" s="1229"/>
      <c r="CNL16" s="1229"/>
      <c r="CNM16" s="1229"/>
      <c r="CNN16" s="1229"/>
      <c r="CNO16" s="1229"/>
      <c r="CNP16" s="1229"/>
      <c r="CNQ16" s="1229"/>
      <c r="CNR16" s="1229"/>
      <c r="CNS16" s="1229"/>
      <c r="CNT16" s="1229"/>
      <c r="CNU16" s="1229"/>
      <c r="CNV16" s="1229"/>
      <c r="CNW16" s="1229"/>
      <c r="CNX16" s="1229"/>
      <c r="CNY16" s="1229"/>
      <c r="CNZ16" s="1229"/>
      <c r="COA16" s="1229"/>
      <c r="COB16" s="1229"/>
      <c r="COC16" s="1229"/>
      <c r="COD16" s="1229"/>
      <c r="COE16" s="1229"/>
      <c r="COF16" s="1229"/>
      <c r="COG16" s="1229"/>
      <c r="COH16" s="1229"/>
      <c r="COI16" s="1229"/>
      <c r="COJ16" s="1229"/>
      <c r="COK16" s="1229"/>
      <c r="COL16" s="1229"/>
      <c r="COM16" s="1229"/>
      <c r="CON16" s="1229"/>
      <c r="COO16" s="1229"/>
      <c r="COP16" s="1229"/>
      <c r="COQ16" s="1229"/>
      <c r="COR16" s="1229"/>
      <c r="COS16" s="1229"/>
      <c r="COT16" s="1229"/>
      <c r="COU16" s="1229"/>
      <c r="COV16" s="1229"/>
      <c r="COW16" s="1229"/>
      <c r="COX16" s="1229"/>
      <c r="COY16" s="1229"/>
      <c r="COZ16" s="1229"/>
      <c r="CPA16" s="1229"/>
      <c r="CPB16" s="1229"/>
      <c r="CPC16" s="1229"/>
      <c r="CPD16" s="1229"/>
      <c r="CPE16" s="1229"/>
      <c r="CPF16" s="1229"/>
      <c r="CPG16" s="1229"/>
      <c r="CPH16" s="1229"/>
      <c r="CPI16" s="1229"/>
      <c r="CPJ16" s="1229"/>
      <c r="CPK16" s="1229"/>
      <c r="CPL16" s="1229"/>
      <c r="CPM16" s="1229"/>
      <c r="CPN16" s="1229"/>
      <c r="CPO16" s="1229"/>
      <c r="CPP16" s="1229"/>
      <c r="CPQ16" s="1229"/>
      <c r="CPR16" s="1229"/>
      <c r="CPS16" s="1229"/>
      <c r="CPT16" s="1229"/>
      <c r="CPU16" s="1229"/>
      <c r="CPV16" s="1229"/>
      <c r="CPW16" s="1229"/>
      <c r="CPX16" s="1229"/>
      <c r="CPY16" s="1229"/>
      <c r="CPZ16" s="1229"/>
      <c r="CQA16" s="1229"/>
      <c r="CQB16" s="1229"/>
      <c r="CQC16" s="1229"/>
      <c r="CQD16" s="1229"/>
      <c r="CQE16" s="1229"/>
      <c r="CQF16" s="1229"/>
      <c r="CQG16" s="1229"/>
      <c r="CQH16" s="1229"/>
      <c r="CQI16" s="1229"/>
      <c r="CQJ16" s="1229"/>
      <c r="CQK16" s="1229"/>
      <c r="CQL16" s="1229"/>
      <c r="CQM16" s="1229"/>
      <c r="CQN16" s="1229"/>
      <c r="CQO16" s="1229"/>
      <c r="CQP16" s="1229"/>
      <c r="CQQ16" s="1229"/>
      <c r="CQR16" s="1229"/>
      <c r="CQS16" s="1229"/>
      <c r="CQT16" s="1229"/>
      <c r="CQU16" s="1229"/>
      <c r="CQV16" s="1229"/>
      <c r="CQW16" s="1229"/>
      <c r="CQX16" s="1229"/>
      <c r="CQY16" s="1229"/>
      <c r="CQZ16" s="1229"/>
      <c r="CRA16" s="1229"/>
      <c r="CRB16" s="1229"/>
      <c r="CRC16" s="1229"/>
      <c r="CRD16" s="1229"/>
      <c r="CRE16" s="1229"/>
      <c r="CRF16" s="1229"/>
      <c r="CRG16" s="1229"/>
      <c r="CRH16" s="1229"/>
      <c r="CRI16" s="1229"/>
      <c r="CRJ16" s="1229"/>
      <c r="CRK16" s="1229"/>
      <c r="CRL16" s="1229"/>
      <c r="CRM16" s="1229"/>
      <c r="CRN16" s="1229"/>
      <c r="CRO16" s="1229"/>
      <c r="CRP16" s="1229"/>
      <c r="CRQ16" s="1229"/>
      <c r="CRR16" s="1229"/>
      <c r="CRS16" s="1229"/>
      <c r="CRT16" s="1229"/>
      <c r="CRU16" s="1229"/>
      <c r="CRV16" s="1229"/>
      <c r="CRW16" s="1229"/>
      <c r="CRX16" s="1229"/>
      <c r="CRY16" s="1229"/>
      <c r="CRZ16" s="1229"/>
      <c r="CSA16" s="1229"/>
      <c r="CSB16" s="1229"/>
      <c r="CSC16" s="1229"/>
      <c r="CSD16" s="1229"/>
      <c r="CSE16" s="1229"/>
      <c r="CSF16" s="1229"/>
      <c r="CSG16" s="1229"/>
      <c r="CSH16" s="1229"/>
      <c r="CSI16" s="1229"/>
      <c r="CSJ16" s="1229"/>
      <c r="CSK16" s="1229"/>
      <c r="CSL16" s="1229"/>
      <c r="CSM16" s="1229"/>
      <c r="CSN16" s="1229"/>
      <c r="CSO16" s="1229"/>
      <c r="CSP16" s="1229"/>
      <c r="CSQ16" s="1229"/>
      <c r="CSR16" s="1229"/>
      <c r="CSS16" s="1229"/>
      <c r="CST16" s="1229"/>
      <c r="CSU16" s="1229"/>
      <c r="CSV16" s="1229"/>
      <c r="CSW16" s="1229"/>
      <c r="CSX16" s="1229"/>
      <c r="CSY16" s="1229"/>
      <c r="CSZ16" s="1229"/>
      <c r="CTA16" s="1229"/>
      <c r="CTB16" s="1229"/>
      <c r="CTC16" s="1229"/>
      <c r="CTD16" s="1229"/>
      <c r="CTE16" s="1229"/>
      <c r="CTF16" s="1229"/>
      <c r="CTG16" s="1229"/>
      <c r="CTH16" s="1229"/>
      <c r="CTI16" s="1229"/>
      <c r="CTJ16" s="1229"/>
      <c r="CTK16" s="1229"/>
      <c r="CTL16" s="1229"/>
      <c r="CTM16" s="1229"/>
      <c r="CTN16" s="1229"/>
      <c r="CTO16" s="1229"/>
      <c r="CTP16" s="1229"/>
      <c r="CTQ16" s="1229"/>
      <c r="CTR16" s="1229"/>
      <c r="CTS16" s="1229"/>
      <c r="CTT16" s="1229"/>
      <c r="CTU16" s="1229"/>
      <c r="CTV16" s="1229"/>
      <c r="CTW16" s="1229"/>
      <c r="CTX16" s="1229"/>
      <c r="CTY16" s="1229"/>
      <c r="CTZ16" s="1229"/>
      <c r="CUA16" s="1229"/>
      <c r="CUB16" s="1229"/>
      <c r="CUC16" s="1229"/>
      <c r="CUD16" s="1229"/>
      <c r="CUE16" s="1229"/>
      <c r="CUF16" s="1229"/>
      <c r="CUG16" s="1229"/>
      <c r="CUH16" s="1229"/>
      <c r="CUI16" s="1229"/>
      <c r="CUJ16" s="1229"/>
      <c r="CUK16" s="1229"/>
      <c r="CUL16" s="1229"/>
      <c r="CUM16" s="1229"/>
      <c r="CUN16" s="1229"/>
      <c r="CUO16" s="1229"/>
      <c r="CUP16" s="1229"/>
      <c r="CUQ16" s="1229"/>
      <c r="CUR16" s="1229"/>
      <c r="CUS16" s="1229"/>
      <c r="CUT16" s="1229"/>
      <c r="CUU16" s="1229"/>
      <c r="CUV16" s="1229"/>
      <c r="CUW16" s="1229"/>
      <c r="CUX16" s="1229"/>
      <c r="CUY16" s="1229"/>
      <c r="CUZ16" s="1229"/>
      <c r="CVA16" s="1229"/>
      <c r="CVB16" s="1229"/>
      <c r="CVC16" s="1229"/>
      <c r="CVD16" s="1229"/>
      <c r="CVE16" s="1229"/>
      <c r="CVF16" s="1229"/>
      <c r="CVG16" s="1229"/>
      <c r="CVH16" s="1229"/>
      <c r="CVI16" s="1229"/>
      <c r="CVJ16" s="1229"/>
      <c r="CVK16" s="1229"/>
      <c r="CVL16" s="1229"/>
      <c r="CVM16" s="1229"/>
      <c r="CVN16" s="1229"/>
      <c r="CVO16" s="1229"/>
      <c r="CVP16" s="1229"/>
      <c r="CVQ16" s="1229"/>
      <c r="CVR16" s="1229"/>
      <c r="CVS16" s="1229"/>
      <c r="CVT16" s="1229"/>
      <c r="CVU16" s="1229"/>
      <c r="CVV16" s="1229"/>
      <c r="CVW16" s="1229"/>
      <c r="CVX16" s="1229"/>
      <c r="CVY16" s="1229"/>
      <c r="CVZ16" s="1229"/>
      <c r="CWA16" s="1229"/>
      <c r="CWB16" s="1229"/>
      <c r="CWC16" s="1229"/>
      <c r="CWD16" s="1229"/>
      <c r="CWE16" s="1229"/>
      <c r="CWF16" s="1229"/>
      <c r="CWG16" s="1229"/>
      <c r="CWH16" s="1229"/>
      <c r="CWI16" s="1229"/>
      <c r="CWJ16" s="1229"/>
      <c r="CWK16" s="1229"/>
      <c r="CWL16" s="1229"/>
      <c r="CWM16" s="1229"/>
      <c r="CWN16" s="1229"/>
      <c r="CWO16" s="1229"/>
      <c r="CWP16" s="1229"/>
      <c r="CWQ16" s="1229"/>
      <c r="CWR16" s="1229"/>
      <c r="CWS16" s="1229"/>
      <c r="CWT16" s="1229"/>
      <c r="CWU16" s="1229"/>
      <c r="CWV16" s="1229"/>
      <c r="CWW16" s="1229"/>
      <c r="CWX16" s="1229"/>
      <c r="CWY16" s="1229"/>
      <c r="CWZ16" s="1229"/>
      <c r="CXA16" s="1229"/>
      <c r="CXB16" s="1229"/>
      <c r="CXC16" s="1229"/>
      <c r="CXD16" s="1229"/>
      <c r="CXE16" s="1229"/>
      <c r="CXF16" s="1229"/>
      <c r="CXG16" s="1229"/>
      <c r="CXH16" s="1229"/>
      <c r="CXI16" s="1229"/>
      <c r="CXJ16" s="1229"/>
      <c r="CXK16" s="1229"/>
      <c r="CXL16" s="1229"/>
      <c r="CXM16" s="1229"/>
      <c r="CXN16" s="1229"/>
      <c r="CXO16" s="1229"/>
      <c r="CXP16" s="1229"/>
      <c r="CXQ16" s="1229"/>
      <c r="CXR16" s="1229"/>
      <c r="CXS16" s="1229"/>
      <c r="CXT16" s="1229"/>
      <c r="CXU16" s="1229"/>
      <c r="CXV16" s="1229"/>
      <c r="CXW16" s="1229"/>
      <c r="CXX16" s="1229"/>
      <c r="CXY16" s="1229"/>
      <c r="CXZ16" s="1229"/>
      <c r="CYA16" s="1229"/>
      <c r="CYB16" s="1229"/>
      <c r="CYC16" s="1229"/>
      <c r="CYD16" s="1229"/>
      <c r="CYE16" s="1229"/>
      <c r="CYF16" s="1229"/>
      <c r="CYG16" s="1229"/>
      <c r="CYH16" s="1229"/>
      <c r="CYI16" s="1229"/>
      <c r="CYJ16" s="1229"/>
      <c r="CYK16" s="1229"/>
      <c r="CYL16" s="1229"/>
      <c r="CYM16" s="1229"/>
      <c r="CYN16" s="1229"/>
      <c r="CYO16" s="1229"/>
      <c r="CYP16" s="1229"/>
      <c r="CYQ16" s="1229"/>
      <c r="CYR16" s="1229"/>
      <c r="CYS16" s="1229"/>
      <c r="CYT16" s="1229"/>
      <c r="CYU16" s="1229"/>
      <c r="CYV16" s="1229"/>
      <c r="CYW16" s="1229"/>
      <c r="CYX16" s="1229"/>
      <c r="CYY16" s="1229"/>
      <c r="CYZ16" s="1229"/>
      <c r="CZA16" s="1229"/>
      <c r="CZB16" s="1229"/>
      <c r="CZC16" s="1229"/>
      <c r="CZD16" s="1229"/>
      <c r="CZE16" s="1229"/>
      <c r="CZF16" s="1229"/>
      <c r="CZG16" s="1229"/>
      <c r="CZH16" s="1229"/>
      <c r="CZI16" s="1229"/>
      <c r="CZJ16" s="1229"/>
      <c r="CZK16" s="1229"/>
      <c r="CZL16" s="1229"/>
      <c r="CZM16" s="1229"/>
      <c r="CZN16" s="1229"/>
      <c r="CZO16" s="1229"/>
      <c r="CZP16" s="1229"/>
      <c r="CZQ16" s="1229"/>
      <c r="CZR16" s="1229"/>
      <c r="CZS16" s="1229"/>
      <c r="CZT16" s="1229"/>
      <c r="CZU16" s="1229"/>
      <c r="CZV16" s="1229"/>
      <c r="CZW16" s="1229"/>
      <c r="CZX16" s="1229"/>
      <c r="CZY16" s="1229"/>
      <c r="CZZ16" s="1229"/>
      <c r="DAA16" s="1229"/>
      <c r="DAB16" s="1229"/>
      <c r="DAC16" s="1229"/>
      <c r="DAD16" s="1229"/>
      <c r="DAE16" s="1229"/>
      <c r="DAF16" s="1229"/>
      <c r="DAG16" s="1229"/>
      <c r="DAH16" s="1229"/>
      <c r="DAI16" s="1229"/>
      <c r="DAJ16" s="1229"/>
      <c r="DAK16" s="1229"/>
      <c r="DAL16" s="1229"/>
      <c r="DAM16" s="1229"/>
      <c r="DAN16" s="1229"/>
      <c r="DAO16" s="1229"/>
      <c r="DAP16" s="1229"/>
      <c r="DAQ16" s="1229"/>
      <c r="DAR16" s="1229"/>
      <c r="DAS16" s="1229"/>
      <c r="DAT16" s="1229"/>
      <c r="DAU16" s="1229"/>
      <c r="DAV16" s="1229"/>
      <c r="DAW16" s="1229"/>
      <c r="DAX16" s="1229"/>
      <c r="DAY16" s="1229"/>
      <c r="DAZ16" s="1229"/>
      <c r="DBA16" s="1229"/>
      <c r="DBB16" s="1229"/>
      <c r="DBC16" s="1229"/>
      <c r="DBD16" s="1229"/>
      <c r="DBE16" s="1229"/>
      <c r="DBF16" s="1229"/>
      <c r="DBG16" s="1229"/>
      <c r="DBH16" s="1229"/>
      <c r="DBI16" s="1229"/>
      <c r="DBJ16" s="1229"/>
      <c r="DBK16" s="1229"/>
      <c r="DBL16" s="1229"/>
      <c r="DBM16" s="1229"/>
      <c r="DBN16" s="1229"/>
      <c r="DBO16" s="1229"/>
      <c r="DBP16" s="1229"/>
      <c r="DBQ16" s="1229"/>
      <c r="DBR16" s="1229"/>
      <c r="DBS16" s="1229"/>
      <c r="DBT16" s="1229"/>
      <c r="DBU16" s="1229"/>
      <c r="DBV16" s="1229"/>
      <c r="DBW16" s="1229"/>
      <c r="DBX16" s="1229"/>
      <c r="DBY16" s="1229"/>
      <c r="DBZ16" s="1229"/>
      <c r="DCA16" s="1229"/>
      <c r="DCB16" s="1229"/>
      <c r="DCC16" s="1229"/>
      <c r="DCD16" s="1229"/>
      <c r="DCE16" s="1229"/>
      <c r="DCF16" s="1229"/>
      <c r="DCG16" s="1229"/>
      <c r="DCH16" s="1229"/>
      <c r="DCI16" s="1229"/>
      <c r="DCJ16" s="1229"/>
      <c r="DCK16" s="1229"/>
      <c r="DCL16" s="1229"/>
      <c r="DCM16" s="1229"/>
      <c r="DCN16" s="1229"/>
      <c r="DCO16" s="1229"/>
      <c r="DCP16" s="1229"/>
      <c r="DCQ16" s="1229"/>
      <c r="DCR16" s="1229"/>
      <c r="DCS16" s="1229"/>
      <c r="DCT16" s="1229"/>
      <c r="DCU16" s="1229"/>
      <c r="DCV16" s="1229"/>
      <c r="DCW16" s="1229"/>
      <c r="DCX16" s="1229"/>
      <c r="DCY16" s="1229"/>
      <c r="DCZ16" s="1229"/>
      <c r="DDA16" s="1229"/>
      <c r="DDB16" s="1229"/>
      <c r="DDC16" s="1229"/>
      <c r="DDD16" s="1229"/>
      <c r="DDE16" s="1229"/>
      <c r="DDF16" s="1229"/>
      <c r="DDG16" s="1229"/>
      <c r="DDH16" s="1229"/>
      <c r="DDI16" s="1229"/>
      <c r="DDJ16" s="1229"/>
      <c r="DDK16" s="1229"/>
      <c r="DDL16" s="1229"/>
      <c r="DDM16" s="1229"/>
      <c r="DDN16" s="1229"/>
      <c r="DDO16" s="1229"/>
      <c r="DDP16" s="1229"/>
      <c r="DDQ16" s="1229"/>
      <c r="DDR16" s="1229"/>
      <c r="DDS16" s="1229"/>
      <c r="DDT16" s="1229"/>
      <c r="DDU16" s="1229"/>
      <c r="DDV16" s="1229"/>
      <c r="DDW16" s="1229"/>
      <c r="DDX16" s="1229"/>
      <c r="DDY16" s="1229"/>
      <c r="DDZ16" s="1229"/>
      <c r="DEA16" s="1229"/>
      <c r="DEB16" s="1229"/>
      <c r="DEC16" s="1229"/>
      <c r="DED16" s="1229"/>
      <c r="DEE16" s="1229"/>
      <c r="DEF16" s="1229"/>
      <c r="DEG16" s="1229"/>
      <c r="DEH16" s="1229"/>
      <c r="DEI16" s="1229"/>
      <c r="DEJ16" s="1229"/>
      <c r="DEK16" s="1229"/>
      <c r="DEL16" s="1229"/>
      <c r="DEM16" s="1229"/>
      <c r="DEN16" s="1229"/>
      <c r="DEO16" s="1229"/>
      <c r="DEP16" s="1229"/>
      <c r="DEQ16" s="1229"/>
      <c r="DER16" s="1229"/>
      <c r="DES16" s="1229"/>
      <c r="DET16" s="1229"/>
      <c r="DEU16" s="1229"/>
      <c r="DEV16" s="1229"/>
      <c r="DEW16" s="1229"/>
      <c r="DEX16" s="1229"/>
      <c r="DEY16" s="1229"/>
      <c r="DEZ16" s="1229"/>
      <c r="DFA16" s="1229"/>
      <c r="DFB16" s="1229"/>
      <c r="DFC16" s="1229"/>
      <c r="DFD16" s="1229"/>
      <c r="DFE16" s="1229"/>
      <c r="DFF16" s="1229"/>
      <c r="DFG16" s="1229"/>
      <c r="DFH16" s="1229"/>
      <c r="DFI16" s="1229"/>
      <c r="DFJ16" s="1229"/>
      <c r="DFK16" s="1229"/>
      <c r="DFL16" s="1229"/>
      <c r="DFM16" s="1229"/>
      <c r="DFN16" s="1229"/>
      <c r="DFO16" s="1229"/>
      <c r="DFP16" s="1229"/>
      <c r="DFQ16" s="1229"/>
      <c r="DFR16" s="1229"/>
      <c r="DFS16" s="1229"/>
      <c r="DFT16" s="1229"/>
      <c r="DFU16" s="1229"/>
      <c r="DFV16" s="1229"/>
      <c r="DFW16" s="1229"/>
      <c r="DFX16" s="1229"/>
      <c r="DFY16" s="1229"/>
      <c r="DFZ16" s="1229"/>
      <c r="DGA16" s="1229"/>
      <c r="DGB16" s="1229"/>
      <c r="DGC16" s="1229"/>
      <c r="DGD16" s="1229"/>
      <c r="DGE16" s="1229"/>
      <c r="DGF16" s="1229"/>
      <c r="DGG16" s="1229"/>
      <c r="DGH16" s="1229"/>
      <c r="DGI16" s="1229"/>
      <c r="DGJ16" s="1229"/>
      <c r="DGK16" s="1229"/>
      <c r="DGL16" s="1229"/>
      <c r="DGM16" s="1229"/>
      <c r="DGN16" s="1229"/>
      <c r="DGO16" s="1229"/>
      <c r="DGP16" s="1229"/>
      <c r="DGQ16" s="1229"/>
      <c r="DGR16" s="1229"/>
      <c r="DGS16" s="1229"/>
      <c r="DGT16" s="1229"/>
      <c r="DGU16" s="1229"/>
      <c r="DGV16" s="1229"/>
      <c r="DGW16" s="1229"/>
      <c r="DGX16" s="1229"/>
      <c r="DGY16" s="1229"/>
      <c r="DGZ16" s="1229"/>
      <c r="DHA16" s="1229"/>
      <c r="DHB16" s="1229"/>
      <c r="DHC16" s="1229"/>
      <c r="DHD16" s="1229"/>
      <c r="DHE16" s="1229"/>
      <c r="DHF16" s="1229"/>
      <c r="DHG16" s="1229"/>
      <c r="DHH16" s="1229"/>
      <c r="DHI16" s="1229"/>
      <c r="DHJ16" s="1229"/>
      <c r="DHK16" s="1229"/>
      <c r="DHL16" s="1229"/>
      <c r="DHM16" s="1229"/>
      <c r="DHN16" s="1229"/>
      <c r="DHO16" s="1229"/>
      <c r="DHP16" s="1229"/>
      <c r="DHQ16" s="1229"/>
      <c r="DHR16" s="1229"/>
      <c r="DHS16" s="1229"/>
      <c r="DHT16" s="1229"/>
      <c r="DHU16" s="1229"/>
      <c r="DHV16" s="1229"/>
      <c r="DHW16" s="1229"/>
      <c r="DHX16" s="1229"/>
      <c r="DHY16" s="1229"/>
      <c r="DHZ16" s="1229"/>
      <c r="DIA16" s="1229"/>
      <c r="DIB16" s="1229"/>
      <c r="DIC16" s="1229"/>
      <c r="DID16" s="1229"/>
      <c r="DIE16" s="1229"/>
      <c r="DIF16" s="1229"/>
      <c r="DIG16" s="1229"/>
      <c r="DIH16" s="1229"/>
      <c r="DII16" s="1229"/>
      <c r="DIJ16" s="1229"/>
      <c r="DIK16" s="1229"/>
      <c r="DIL16" s="1229"/>
      <c r="DIM16" s="1229"/>
      <c r="DIN16" s="1229"/>
      <c r="DIO16" s="1229"/>
      <c r="DIP16" s="1229"/>
      <c r="DIQ16" s="1229"/>
      <c r="DIR16" s="1229"/>
      <c r="DIS16" s="1229"/>
      <c r="DIT16" s="1229"/>
      <c r="DIU16" s="1229"/>
      <c r="DIV16" s="1229"/>
      <c r="DIW16" s="1229"/>
      <c r="DIX16" s="1229"/>
      <c r="DIY16" s="1229"/>
      <c r="DIZ16" s="1229"/>
      <c r="DJA16" s="1229"/>
      <c r="DJB16" s="1229"/>
      <c r="DJC16" s="1229"/>
      <c r="DJD16" s="1229"/>
      <c r="DJE16" s="1229"/>
      <c r="DJF16" s="1229"/>
      <c r="DJG16" s="1229"/>
      <c r="DJH16" s="1229"/>
      <c r="DJI16" s="1229"/>
      <c r="DJJ16" s="1229"/>
      <c r="DJK16" s="1229"/>
      <c r="DJL16" s="1229"/>
      <c r="DJM16" s="1229"/>
      <c r="DJN16" s="1229"/>
      <c r="DJO16" s="1229"/>
      <c r="DJP16" s="1229"/>
      <c r="DJQ16" s="1229"/>
      <c r="DJR16" s="1229"/>
      <c r="DJS16" s="1229"/>
      <c r="DJT16" s="1229"/>
      <c r="DJU16" s="1229"/>
      <c r="DJV16" s="1229"/>
      <c r="DJW16" s="1229"/>
      <c r="DJX16" s="1229"/>
      <c r="DJY16" s="1229"/>
      <c r="DJZ16" s="1229"/>
      <c r="DKA16" s="1229"/>
      <c r="DKB16" s="1229"/>
      <c r="DKC16" s="1229"/>
      <c r="DKD16" s="1229"/>
      <c r="DKE16" s="1229"/>
      <c r="DKF16" s="1229"/>
      <c r="DKG16" s="1229"/>
      <c r="DKH16" s="1229"/>
      <c r="DKI16" s="1229"/>
      <c r="DKJ16" s="1229"/>
      <c r="DKK16" s="1229"/>
      <c r="DKL16" s="1229"/>
      <c r="DKM16" s="1229"/>
      <c r="DKN16" s="1229"/>
      <c r="DKO16" s="1229"/>
      <c r="DKP16" s="1229"/>
      <c r="DKQ16" s="1229"/>
      <c r="DKR16" s="1229"/>
      <c r="DKS16" s="1229"/>
      <c r="DKT16" s="1229"/>
      <c r="DKU16" s="1229"/>
      <c r="DKV16" s="1229"/>
      <c r="DKW16" s="1229"/>
      <c r="DKX16" s="1229"/>
      <c r="DKY16" s="1229"/>
      <c r="DKZ16" s="1229"/>
      <c r="DLA16" s="1229"/>
      <c r="DLB16" s="1229"/>
      <c r="DLC16" s="1229"/>
      <c r="DLD16" s="1229"/>
      <c r="DLE16" s="1229"/>
      <c r="DLF16" s="1229"/>
      <c r="DLG16" s="1229"/>
      <c r="DLH16" s="1229"/>
      <c r="DLI16" s="1229"/>
      <c r="DLJ16" s="1229"/>
      <c r="DLK16" s="1229"/>
      <c r="DLL16" s="1229"/>
      <c r="DLM16" s="1229"/>
      <c r="DLN16" s="1229"/>
      <c r="DLO16" s="1229"/>
      <c r="DLP16" s="1229"/>
      <c r="DLQ16" s="1229"/>
      <c r="DLR16" s="1229"/>
      <c r="DLS16" s="1229"/>
      <c r="DLT16" s="1229"/>
      <c r="DLU16" s="1229"/>
      <c r="DLV16" s="1229"/>
      <c r="DLW16" s="1229"/>
      <c r="DLX16" s="1229"/>
      <c r="DLY16" s="1229"/>
      <c r="DLZ16" s="1229"/>
      <c r="DMA16" s="1229"/>
      <c r="DMB16" s="1229"/>
      <c r="DMC16" s="1229"/>
      <c r="DMD16" s="1229"/>
      <c r="DME16" s="1229"/>
      <c r="DMF16" s="1229"/>
      <c r="DMG16" s="1229"/>
      <c r="DMH16" s="1229"/>
      <c r="DMI16" s="1229"/>
      <c r="DMJ16" s="1229"/>
      <c r="DMK16" s="1229"/>
      <c r="DML16" s="1229"/>
      <c r="DMM16" s="1229"/>
      <c r="DMN16" s="1229"/>
      <c r="DMO16" s="1229"/>
      <c r="DMP16" s="1229"/>
      <c r="DMQ16" s="1229"/>
      <c r="DMR16" s="1229"/>
      <c r="DMS16" s="1229"/>
      <c r="DMT16" s="1229"/>
      <c r="DMU16" s="1229"/>
      <c r="DMV16" s="1229"/>
      <c r="DMW16" s="1229"/>
      <c r="DMX16" s="1229"/>
      <c r="DMY16" s="1229"/>
      <c r="DMZ16" s="1229"/>
      <c r="DNA16" s="1229"/>
      <c r="DNB16" s="1229"/>
      <c r="DNC16" s="1229"/>
      <c r="DND16" s="1229"/>
      <c r="DNE16" s="1229"/>
      <c r="DNF16" s="1229"/>
      <c r="DNG16" s="1229"/>
      <c r="DNH16" s="1229"/>
      <c r="DNI16" s="1229"/>
      <c r="DNJ16" s="1229"/>
      <c r="DNK16" s="1229"/>
      <c r="DNL16" s="1229"/>
      <c r="DNM16" s="1229"/>
      <c r="DNN16" s="1229"/>
      <c r="DNO16" s="1229"/>
      <c r="DNP16" s="1229"/>
      <c r="DNQ16" s="1229"/>
      <c r="DNR16" s="1229"/>
      <c r="DNS16" s="1229"/>
      <c r="DNT16" s="1229"/>
      <c r="DNU16" s="1229"/>
      <c r="DNV16" s="1229"/>
      <c r="DNW16" s="1229"/>
      <c r="DNX16" s="1229"/>
      <c r="DNY16" s="1229"/>
      <c r="DNZ16" s="1229"/>
      <c r="DOA16" s="1229"/>
      <c r="DOB16" s="1229"/>
      <c r="DOC16" s="1229"/>
      <c r="DOD16" s="1229"/>
      <c r="DOE16" s="1229"/>
      <c r="DOF16" s="1229"/>
      <c r="DOG16" s="1229"/>
      <c r="DOH16" s="1229"/>
      <c r="DOI16" s="1229"/>
      <c r="DOJ16" s="1229"/>
      <c r="DOK16" s="1229"/>
      <c r="DOL16" s="1229"/>
      <c r="DOM16" s="1229"/>
      <c r="DON16" s="1229"/>
      <c r="DOO16" s="1229"/>
      <c r="DOP16" s="1229"/>
      <c r="DOQ16" s="1229"/>
      <c r="DOR16" s="1229"/>
      <c r="DOS16" s="1229"/>
      <c r="DOT16" s="1229"/>
      <c r="DOU16" s="1229"/>
      <c r="DOV16" s="1229"/>
      <c r="DOW16" s="1229"/>
      <c r="DOX16" s="1229"/>
      <c r="DOY16" s="1229"/>
      <c r="DOZ16" s="1229"/>
      <c r="DPA16" s="1229"/>
      <c r="DPB16" s="1229"/>
      <c r="DPC16" s="1229"/>
      <c r="DPD16" s="1229"/>
      <c r="DPE16" s="1229"/>
      <c r="DPF16" s="1229"/>
      <c r="DPG16" s="1229"/>
      <c r="DPH16" s="1229"/>
      <c r="DPI16" s="1229"/>
      <c r="DPJ16" s="1229"/>
      <c r="DPK16" s="1229"/>
      <c r="DPL16" s="1229"/>
      <c r="DPM16" s="1229"/>
      <c r="DPN16" s="1229"/>
      <c r="DPO16" s="1229"/>
      <c r="DPP16" s="1229"/>
      <c r="DPQ16" s="1229"/>
      <c r="DPR16" s="1229"/>
      <c r="DPS16" s="1229"/>
      <c r="DPT16" s="1229"/>
      <c r="DPU16" s="1229"/>
      <c r="DPV16" s="1229"/>
      <c r="DPW16" s="1229"/>
      <c r="DPX16" s="1229"/>
      <c r="DPY16" s="1229"/>
      <c r="DPZ16" s="1229"/>
      <c r="DQA16" s="1229"/>
      <c r="DQB16" s="1229"/>
      <c r="DQC16" s="1229"/>
      <c r="DQD16" s="1229"/>
      <c r="DQE16" s="1229"/>
      <c r="DQF16" s="1229"/>
      <c r="DQG16" s="1229"/>
      <c r="DQH16" s="1229"/>
      <c r="DQI16" s="1229"/>
      <c r="DQJ16" s="1229"/>
      <c r="DQK16" s="1229"/>
      <c r="DQL16" s="1229"/>
      <c r="DQM16" s="1229"/>
      <c r="DQN16" s="1229"/>
      <c r="DQO16" s="1229"/>
      <c r="DQP16" s="1229"/>
      <c r="DQQ16" s="1229"/>
      <c r="DQR16" s="1229"/>
      <c r="DQS16" s="1229"/>
      <c r="DQT16" s="1229"/>
      <c r="DQU16" s="1229"/>
      <c r="DQV16" s="1229"/>
      <c r="DQW16" s="1229"/>
      <c r="DQX16" s="1229"/>
      <c r="DQY16" s="1229"/>
      <c r="DQZ16" s="1229"/>
      <c r="DRA16" s="1229"/>
      <c r="DRB16" s="1229"/>
      <c r="DRC16" s="1229"/>
      <c r="DRD16" s="1229"/>
      <c r="DRE16" s="1229"/>
      <c r="DRF16" s="1229"/>
      <c r="DRG16" s="1229"/>
      <c r="DRH16" s="1229"/>
      <c r="DRI16" s="1229"/>
      <c r="DRJ16" s="1229"/>
      <c r="DRK16" s="1229"/>
      <c r="DRL16" s="1229"/>
      <c r="DRM16" s="1229"/>
      <c r="DRN16" s="1229"/>
      <c r="DRO16" s="1229"/>
      <c r="DRP16" s="1229"/>
      <c r="DRQ16" s="1229"/>
      <c r="DRR16" s="1229"/>
      <c r="DRS16" s="1229"/>
      <c r="DRT16" s="1229"/>
      <c r="DRU16" s="1229"/>
      <c r="DRV16" s="1229"/>
      <c r="DRW16" s="1229"/>
      <c r="DRX16" s="1229"/>
      <c r="DRY16" s="1229"/>
      <c r="DRZ16" s="1229"/>
      <c r="DSA16" s="1229"/>
      <c r="DSB16" s="1229"/>
      <c r="DSC16" s="1229"/>
      <c r="DSD16" s="1229"/>
      <c r="DSE16" s="1229"/>
      <c r="DSF16" s="1229"/>
      <c r="DSG16" s="1229"/>
      <c r="DSH16" s="1229"/>
      <c r="DSI16" s="1229"/>
      <c r="DSJ16" s="1229"/>
      <c r="DSK16" s="1229"/>
      <c r="DSL16" s="1229"/>
      <c r="DSM16" s="1229"/>
      <c r="DSN16" s="1229"/>
      <c r="DSO16" s="1229"/>
      <c r="DSP16" s="1229"/>
      <c r="DSQ16" s="1229"/>
      <c r="DSR16" s="1229"/>
      <c r="DSS16" s="1229"/>
      <c r="DST16" s="1229"/>
      <c r="DSU16" s="1229"/>
      <c r="DSV16" s="1229"/>
      <c r="DSW16" s="1229"/>
      <c r="DSX16" s="1229"/>
      <c r="DSY16" s="1229"/>
      <c r="DSZ16" s="1229"/>
      <c r="DTA16" s="1229"/>
      <c r="DTB16" s="1229"/>
      <c r="DTC16" s="1229"/>
      <c r="DTD16" s="1229"/>
      <c r="DTE16" s="1229"/>
      <c r="DTF16" s="1229"/>
      <c r="DTG16" s="1229"/>
      <c r="DTH16" s="1229"/>
      <c r="DTI16" s="1229"/>
      <c r="DTJ16" s="1229"/>
      <c r="DTK16" s="1229"/>
      <c r="DTL16" s="1229"/>
      <c r="DTM16" s="1229"/>
      <c r="DTN16" s="1229"/>
      <c r="DTO16" s="1229"/>
      <c r="DTP16" s="1229"/>
      <c r="DTQ16" s="1229"/>
      <c r="DTR16" s="1229"/>
      <c r="DTS16" s="1229"/>
      <c r="DTT16" s="1229"/>
      <c r="DTU16" s="1229"/>
      <c r="DTV16" s="1229"/>
      <c r="DTW16" s="1229"/>
      <c r="DTX16" s="1229"/>
      <c r="DTY16" s="1229"/>
      <c r="DTZ16" s="1229"/>
      <c r="DUA16" s="1229"/>
      <c r="DUB16" s="1229"/>
      <c r="DUC16" s="1229"/>
      <c r="DUD16" s="1229"/>
      <c r="DUE16" s="1229"/>
      <c r="DUF16" s="1229"/>
      <c r="DUG16" s="1229"/>
      <c r="DUH16" s="1229"/>
      <c r="DUI16" s="1229"/>
      <c r="DUJ16" s="1229"/>
      <c r="DUK16" s="1229"/>
      <c r="DUL16" s="1229"/>
      <c r="DUM16" s="1229"/>
      <c r="DUN16" s="1229"/>
      <c r="DUO16" s="1229"/>
      <c r="DUP16" s="1229"/>
      <c r="DUQ16" s="1229"/>
      <c r="DUR16" s="1229"/>
      <c r="DUS16" s="1229"/>
      <c r="DUT16" s="1229"/>
      <c r="DUU16" s="1229"/>
      <c r="DUV16" s="1229"/>
      <c r="DUW16" s="1229"/>
      <c r="DUX16" s="1229"/>
      <c r="DUY16" s="1229"/>
      <c r="DUZ16" s="1229"/>
      <c r="DVA16" s="1229"/>
      <c r="DVB16" s="1229"/>
      <c r="DVC16" s="1229"/>
      <c r="DVD16" s="1229"/>
      <c r="DVE16" s="1229"/>
      <c r="DVF16" s="1229"/>
      <c r="DVG16" s="1229"/>
      <c r="DVH16" s="1229"/>
      <c r="DVI16" s="1229"/>
      <c r="DVJ16" s="1229"/>
      <c r="DVK16" s="1229"/>
      <c r="DVL16" s="1229"/>
      <c r="DVM16" s="1229"/>
      <c r="DVN16" s="1229"/>
      <c r="DVO16" s="1229"/>
      <c r="DVP16" s="1229"/>
      <c r="DVQ16" s="1229"/>
      <c r="DVR16" s="1229"/>
      <c r="DVS16" s="1229"/>
      <c r="DVT16" s="1229"/>
      <c r="DVU16" s="1229"/>
      <c r="DVV16" s="1229"/>
      <c r="DVW16" s="1229"/>
      <c r="DVX16" s="1229"/>
      <c r="DVY16" s="1229"/>
      <c r="DVZ16" s="1229"/>
      <c r="DWA16" s="1229"/>
      <c r="DWB16" s="1229"/>
      <c r="DWC16" s="1229"/>
      <c r="DWD16" s="1229"/>
      <c r="DWE16" s="1229"/>
      <c r="DWF16" s="1229"/>
      <c r="DWG16" s="1229"/>
      <c r="DWH16" s="1229"/>
      <c r="DWI16" s="1229"/>
      <c r="DWJ16" s="1229"/>
      <c r="DWK16" s="1229"/>
      <c r="DWL16" s="1229"/>
      <c r="DWM16" s="1229"/>
      <c r="DWN16" s="1229"/>
      <c r="DWO16" s="1229"/>
      <c r="DWP16" s="1229"/>
      <c r="DWQ16" s="1229"/>
      <c r="DWR16" s="1229"/>
      <c r="DWS16" s="1229"/>
      <c r="DWT16" s="1229"/>
      <c r="DWU16" s="1229"/>
      <c r="DWV16" s="1229"/>
      <c r="DWW16" s="1229"/>
      <c r="DWX16" s="1229"/>
      <c r="DWY16" s="1229"/>
      <c r="DWZ16" s="1229"/>
      <c r="DXA16" s="1229"/>
      <c r="DXB16" s="1229"/>
      <c r="DXC16" s="1229"/>
      <c r="DXD16" s="1229"/>
      <c r="DXE16" s="1229"/>
      <c r="DXF16" s="1229"/>
      <c r="DXG16" s="1229"/>
      <c r="DXH16" s="1229"/>
      <c r="DXI16" s="1229"/>
      <c r="DXJ16" s="1229"/>
      <c r="DXK16" s="1229"/>
      <c r="DXL16" s="1229"/>
      <c r="DXM16" s="1229"/>
      <c r="DXN16" s="1229"/>
      <c r="DXO16" s="1229"/>
      <c r="DXP16" s="1229"/>
      <c r="DXQ16" s="1229"/>
      <c r="DXR16" s="1229"/>
      <c r="DXS16" s="1229"/>
      <c r="DXT16" s="1229"/>
      <c r="DXU16" s="1229"/>
      <c r="DXV16" s="1229"/>
      <c r="DXW16" s="1229"/>
      <c r="DXX16" s="1229"/>
      <c r="DXY16" s="1229"/>
      <c r="DXZ16" s="1229"/>
      <c r="DYA16" s="1229"/>
      <c r="DYB16" s="1229"/>
      <c r="DYC16" s="1229"/>
      <c r="DYD16" s="1229"/>
      <c r="DYE16" s="1229"/>
      <c r="DYF16" s="1229"/>
      <c r="DYG16" s="1229"/>
      <c r="DYH16" s="1229"/>
      <c r="DYI16" s="1229"/>
      <c r="DYJ16" s="1229"/>
      <c r="DYK16" s="1229"/>
      <c r="DYL16" s="1229"/>
      <c r="DYM16" s="1229"/>
      <c r="DYN16" s="1229"/>
      <c r="DYO16" s="1229"/>
      <c r="DYP16" s="1229"/>
      <c r="DYQ16" s="1229"/>
      <c r="DYR16" s="1229"/>
      <c r="DYS16" s="1229"/>
      <c r="DYT16" s="1229"/>
      <c r="DYU16" s="1229"/>
      <c r="DYV16" s="1229"/>
      <c r="DYW16" s="1229"/>
      <c r="DYX16" s="1229"/>
      <c r="DYY16" s="1229"/>
      <c r="DYZ16" s="1229"/>
      <c r="DZA16" s="1229"/>
      <c r="DZB16" s="1229"/>
      <c r="DZC16" s="1229"/>
      <c r="DZD16" s="1229"/>
      <c r="DZE16" s="1229"/>
      <c r="DZF16" s="1229"/>
      <c r="DZG16" s="1229"/>
      <c r="DZH16" s="1229"/>
      <c r="DZI16" s="1229"/>
      <c r="DZJ16" s="1229"/>
      <c r="DZK16" s="1229"/>
      <c r="DZL16" s="1229"/>
      <c r="DZM16" s="1229"/>
      <c r="DZN16" s="1229"/>
      <c r="DZO16" s="1229"/>
      <c r="DZP16" s="1229"/>
      <c r="DZQ16" s="1229"/>
      <c r="DZR16" s="1229"/>
      <c r="DZS16" s="1229"/>
      <c r="DZT16" s="1229"/>
      <c r="DZU16" s="1229"/>
      <c r="DZV16" s="1229"/>
      <c r="DZW16" s="1229"/>
      <c r="DZX16" s="1229"/>
      <c r="DZY16" s="1229"/>
      <c r="DZZ16" s="1229"/>
      <c r="EAA16" s="1229"/>
      <c r="EAB16" s="1229"/>
      <c r="EAC16" s="1229"/>
      <c r="EAD16" s="1229"/>
      <c r="EAE16" s="1229"/>
      <c r="EAF16" s="1229"/>
      <c r="EAG16" s="1229"/>
      <c r="EAH16" s="1229"/>
      <c r="EAI16" s="1229"/>
      <c r="EAJ16" s="1229"/>
      <c r="EAK16" s="1229"/>
      <c r="EAL16" s="1229"/>
      <c r="EAM16" s="1229"/>
      <c r="EAN16" s="1229"/>
      <c r="EAO16" s="1229"/>
      <c r="EAP16" s="1229"/>
      <c r="EAQ16" s="1229"/>
      <c r="EAR16" s="1229"/>
      <c r="EAS16" s="1229"/>
      <c r="EAT16" s="1229"/>
      <c r="EAU16" s="1229"/>
      <c r="EAV16" s="1229"/>
      <c r="EAW16" s="1229"/>
      <c r="EAX16" s="1229"/>
      <c r="EAY16" s="1229"/>
      <c r="EAZ16" s="1229"/>
      <c r="EBA16" s="1229"/>
      <c r="EBB16" s="1229"/>
      <c r="EBC16" s="1229"/>
      <c r="EBD16" s="1229"/>
      <c r="EBE16" s="1229"/>
      <c r="EBF16" s="1229"/>
      <c r="EBG16" s="1229"/>
      <c r="EBH16" s="1229"/>
      <c r="EBI16" s="1229"/>
      <c r="EBJ16" s="1229"/>
      <c r="EBK16" s="1229"/>
      <c r="EBL16" s="1229"/>
      <c r="EBM16" s="1229"/>
      <c r="EBN16" s="1229"/>
      <c r="EBO16" s="1229"/>
      <c r="EBP16" s="1229"/>
      <c r="EBQ16" s="1229"/>
      <c r="EBR16" s="1229"/>
      <c r="EBS16" s="1229"/>
      <c r="EBT16" s="1229"/>
      <c r="EBU16" s="1229"/>
      <c r="EBV16" s="1229"/>
      <c r="EBW16" s="1229"/>
      <c r="EBX16" s="1229"/>
      <c r="EBY16" s="1229"/>
      <c r="EBZ16" s="1229"/>
      <c r="ECA16" s="1229"/>
      <c r="ECB16" s="1229"/>
      <c r="ECC16" s="1229"/>
      <c r="ECD16" s="1229"/>
      <c r="ECE16" s="1229"/>
      <c r="ECF16" s="1229"/>
      <c r="ECG16" s="1229"/>
      <c r="ECH16" s="1229"/>
      <c r="ECI16" s="1229"/>
      <c r="ECJ16" s="1229"/>
      <c r="ECK16" s="1229"/>
      <c r="ECL16" s="1229"/>
      <c r="ECM16" s="1229"/>
      <c r="ECN16" s="1229"/>
      <c r="ECO16" s="1229"/>
      <c r="ECP16" s="1229"/>
      <c r="ECQ16" s="1229"/>
      <c r="ECR16" s="1229"/>
      <c r="ECS16" s="1229"/>
      <c r="ECT16" s="1229"/>
      <c r="ECU16" s="1229"/>
      <c r="ECV16" s="1229"/>
      <c r="ECW16" s="1229"/>
      <c r="ECX16" s="1229"/>
      <c r="ECY16" s="1229"/>
      <c r="ECZ16" s="1229"/>
      <c r="EDA16" s="1229"/>
      <c r="EDB16" s="1229"/>
      <c r="EDC16" s="1229"/>
      <c r="EDD16" s="1229"/>
      <c r="EDE16" s="1229"/>
      <c r="EDF16" s="1229"/>
      <c r="EDG16" s="1229"/>
      <c r="EDH16" s="1229"/>
      <c r="EDI16" s="1229"/>
      <c r="EDJ16" s="1229"/>
      <c r="EDK16" s="1229"/>
      <c r="EDL16" s="1229"/>
      <c r="EDM16" s="1229"/>
      <c r="EDN16" s="1229"/>
      <c r="EDO16" s="1229"/>
      <c r="EDP16" s="1229"/>
      <c r="EDQ16" s="1229"/>
      <c r="EDR16" s="1229"/>
      <c r="EDS16" s="1229"/>
      <c r="EDT16" s="1229"/>
      <c r="EDU16" s="1229"/>
      <c r="EDV16" s="1229"/>
      <c r="EDW16" s="1229"/>
      <c r="EDX16" s="1229"/>
      <c r="EDY16" s="1229"/>
      <c r="EDZ16" s="1229"/>
      <c r="EEA16" s="1229"/>
      <c r="EEB16" s="1229"/>
      <c r="EEC16" s="1229"/>
      <c r="EED16" s="1229"/>
      <c r="EEE16" s="1229"/>
      <c r="EEF16" s="1229"/>
      <c r="EEG16" s="1229"/>
      <c r="EEH16" s="1229"/>
      <c r="EEI16" s="1229"/>
      <c r="EEJ16" s="1229"/>
      <c r="EEK16" s="1229"/>
      <c r="EEL16" s="1229"/>
      <c r="EEM16" s="1229"/>
      <c r="EEN16" s="1229"/>
      <c r="EEO16" s="1229"/>
      <c r="EEP16" s="1229"/>
      <c r="EEQ16" s="1229"/>
      <c r="EER16" s="1229"/>
      <c r="EES16" s="1229"/>
      <c r="EET16" s="1229"/>
      <c r="EEU16" s="1229"/>
      <c r="EEV16" s="1229"/>
      <c r="EEW16" s="1229"/>
      <c r="EEX16" s="1229"/>
      <c r="EEY16" s="1229"/>
      <c r="EEZ16" s="1229"/>
      <c r="EFA16" s="1229"/>
      <c r="EFB16" s="1229"/>
      <c r="EFC16" s="1229"/>
      <c r="EFD16" s="1229"/>
      <c r="EFE16" s="1229"/>
      <c r="EFF16" s="1229"/>
      <c r="EFG16" s="1229"/>
      <c r="EFH16" s="1229"/>
      <c r="EFI16" s="1229"/>
      <c r="EFJ16" s="1229"/>
      <c r="EFK16" s="1229"/>
      <c r="EFL16" s="1229"/>
      <c r="EFM16" s="1229"/>
      <c r="EFN16" s="1229"/>
      <c r="EFO16" s="1229"/>
      <c r="EFP16" s="1229"/>
      <c r="EFQ16" s="1229"/>
      <c r="EFR16" s="1229"/>
      <c r="EFS16" s="1229"/>
      <c r="EFT16" s="1229"/>
      <c r="EFU16" s="1229"/>
      <c r="EFV16" s="1229"/>
      <c r="EFW16" s="1229"/>
      <c r="EFX16" s="1229"/>
      <c r="EFY16" s="1229"/>
      <c r="EFZ16" s="1229"/>
      <c r="EGA16" s="1229"/>
      <c r="EGB16" s="1229"/>
      <c r="EGC16" s="1229"/>
      <c r="EGD16" s="1229"/>
      <c r="EGE16" s="1229"/>
      <c r="EGF16" s="1229"/>
      <c r="EGG16" s="1229"/>
      <c r="EGH16" s="1229"/>
      <c r="EGI16" s="1229"/>
      <c r="EGJ16" s="1229"/>
      <c r="EGK16" s="1229"/>
      <c r="EGL16" s="1229"/>
      <c r="EGM16" s="1229"/>
      <c r="EGN16" s="1229"/>
      <c r="EGO16" s="1229"/>
      <c r="EGP16" s="1229"/>
      <c r="EGQ16" s="1229"/>
      <c r="EGR16" s="1229"/>
      <c r="EGS16" s="1229"/>
      <c r="EGT16" s="1229"/>
      <c r="EGU16" s="1229"/>
      <c r="EGV16" s="1229"/>
      <c r="EGW16" s="1229"/>
      <c r="EGX16" s="1229"/>
      <c r="EGY16" s="1229"/>
      <c r="EGZ16" s="1229"/>
      <c r="EHA16" s="1229"/>
      <c r="EHB16" s="1229"/>
      <c r="EHC16" s="1229"/>
      <c r="EHD16" s="1229"/>
      <c r="EHE16" s="1229"/>
      <c r="EHF16" s="1229"/>
      <c r="EHG16" s="1229"/>
      <c r="EHH16" s="1229"/>
      <c r="EHI16" s="1229"/>
      <c r="EHJ16" s="1229"/>
      <c r="EHK16" s="1229"/>
      <c r="EHL16" s="1229"/>
      <c r="EHM16" s="1229"/>
      <c r="EHN16" s="1229"/>
      <c r="EHO16" s="1229"/>
      <c r="EHP16" s="1229"/>
      <c r="EHQ16" s="1229"/>
      <c r="EHR16" s="1229"/>
      <c r="EHS16" s="1229"/>
      <c r="EHT16" s="1229"/>
      <c r="EHU16" s="1229"/>
      <c r="EHV16" s="1229"/>
      <c r="EHW16" s="1229"/>
      <c r="EHX16" s="1229"/>
      <c r="EHY16" s="1229"/>
      <c r="EHZ16" s="1229"/>
      <c r="EIA16" s="1229"/>
      <c r="EIB16" s="1229"/>
      <c r="EIC16" s="1229"/>
      <c r="EID16" s="1229"/>
      <c r="EIE16" s="1229"/>
      <c r="EIF16" s="1229"/>
      <c r="EIG16" s="1229"/>
      <c r="EIH16" s="1229"/>
      <c r="EII16" s="1229"/>
      <c r="EIJ16" s="1229"/>
      <c r="EIK16" s="1229"/>
      <c r="EIL16" s="1229"/>
      <c r="EIM16" s="1229"/>
      <c r="EIN16" s="1229"/>
      <c r="EIO16" s="1229"/>
      <c r="EIP16" s="1229"/>
      <c r="EIQ16" s="1229"/>
      <c r="EIR16" s="1229"/>
      <c r="EIS16" s="1229"/>
      <c r="EIT16" s="1229"/>
      <c r="EIU16" s="1229"/>
      <c r="EIV16" s="1229"/>
      <c r="EIW16" s="1229"/>
      <c r="EIX16" s="1229"/>
      <c r="EIY16" s="1229"/>
      <c r="EIZ16" s="1229"/>
      <c r="EJA16" s="1229"/>
      <c r="EJB16" s="1229"/>
      <c r="EJC16" s="1229"/>
      <c r="EJD16" s="1229"/>
      <c r="EJE16" s="1229"/>
      <c r="EJF16" s="1229"/>
      <c r="EJG16" s="1229"/>
      <c r="EJH16" s="1229"/>
      <c r="EJI16" s="1229"/>
      <c r="EJJ16" s="1229"/>
      <c r="EJK16" s="1229"/>
      <c r="EJL16" s="1229"/>
      <c r="EJM16" s="1229"/>
      <c r="EJN16" s="1229"/>
      <c r="EJO16" s="1229"/>
      <c r="EJP16" s="1229"/>
      <c r="EJQ16" s="1229"/>
      <c r="EJR16" s="1229"/>
      <c r="EJS16" s="1229"/>
      <c r="EJT16" s="1229"/>
      <c r="EJU16" s="1229"/>
      <c r="EJV16" s="1229"/>
      <c r="EJW16" s="1229"/>
      <c r="EJX16" s="1229"/>
      <c r="EJY16" s="1229"/>
      <c r="EJZ16" s="1229"/>
      <c r="EKA16" s="1229"/>
      <c r="EKB16" s="1229"/>
      <c r="EKC16" s="1229"/>
      <c r="EKD16" s="1229"/>
      <c r="EKE16" s="1229"/>
      <c r="EKF16" s="1229"/>
      <c r="EKG16" s="1229"/>
      <c r="EKH16" s="1229"/>
      <c r="EKI16" s="1229"/>
      <c r="EKJ16" s="1229"/>
      <c r="EKK16" s="1229"/>
      <c r="EKL16" s="1229"/>
      <c r="EKM16" s="1229"/>
      <c r="EKN16" s="1229"/>
      <c r="EKO16" s="1229"/>
      <c r="EKP16" s="1229"/>
      <c r="EKQ16" s="1229"/>
      <c r="EKR16" s="1229"/>
      <c r="EKS16" s="1229"/>
      <c r="EKT16" s="1229"/>
      <c r="EKU16" s="1229"/>
      <c r="EKV16" s="1229"/>
      <c r="EKW16" s="1229"/>
      <c r="EKX16" s="1229"/>
      <c r="EKY16" s="1229"/>
      <c r="EKZ16" s="1229"/>
      <c r="ELA16" s="1229"/>
      <c r="ELB16" s="1229"/>
      <c r="ELC16" s="1229"/>
      <c r="ELD16" s="1229"/>
      <c r="ELE16" s="1229"/>
      <c r="ELF16" s="1229"/>
      <c r="ELG16" s="1229"/>
      <c r="ELH16" s="1229"/>
      <c r="ELI16" s="1229"/>
      <c r="ELJ16" s="1229"/>
      <c r="ELK16" s="1229"/>
      <c r="ELL16" s="1229"/>
      <c r="ELM16" s="1229"/>
      <c r="ELN16" s="1229"/>
      <c r="ELO16" s="1229"/>
      <c r="ELP16" s="1229"/>
      <c r="ELQ16" s="1229"/>
      <c r="ELR16" s="1229"/>
      <c r="ELS16" s="1229"/>
      <c r="ELT16" s="1229"/>
      <c r="ELU16" s="1229"/>
      <c r="ELV16" s="1229"/>
      <c r="ELW16" s="1229"/>
      <c r="ELX16" s="1229"/>
      <c r="ELY16" s="1229"/>
      <c r="ELZ16" s="1229"/>
      <c r="EMA16" s="1229"/>
      <c r="EMB16" s="1229"/>
      <c r="EMC16" s="1229"/>
      <c r="EMD16" s="1229"/>
      <c r="EME16" s="1229"/>
      <c r="EMF16" s="1229"/>
      <c r="EMG16" s="1229"/>
      <c r="EMH16" s="1229"/>
      <c r="EMI16" s="1229"/>
      <c r="EMJ16" s="1229"/>
      <c r="EMK16" s="1229"/>
      <c r="EML16" s="1229"/>
      <c r="EMM16" s="1229"/>
      <c r="EMN16" s="1229"/>
      <c r="EMO16" s="1229"/>
      <c r="EMP16" s="1229"/>
      <c r="EMQ16" s="1229"/>
      <c r="EMR16" s="1229"/>
      <c r="EMS16" s="1229"/>
      <c r="EMT16" s="1229"/>
      <c r="EMU16" s="1229"/>
      <c r="EMV16" s="1229"/>
      <c r="EMW16" s="1229"/>
      <c r="EMX16" s="1229"/>
      <c r="EMY16" s="1229"/>
      <c r="EMZ16" s="1229"/>
      <c r="ENA16" s="1229"/>
      <c r="ENB16" s="1229"/>
      <c r="ENC16" s="1229"/>
      <c r="END16" s="1229"/>
      <c r="ENE16" s="1229"/>
      <c r="ENF16" s="1229"/>
      <c r="ENG16" s="1229"/>
      <c r="ENH16" s="1229"/>
      <c r="ENI16" s="1229"/>
      <c r="ENJ16" s="1229"/>
      <c r="ENK16" s="1229"/>
      <c r="ENL16" s="1229"/>
      <c r="ENM16" s="1229"/>
      <c r="ENN16" s="1229"/>
      <c r="ENO16" s="1229"/>
      <c r="ENP16" s="1229"/>
      <c r="ENQ16" s="1229"/>
      <c r="ENR16" s="1229"/>
      <c r="ENS16" s="1229"/>
      <c r="ENT16" s="1229"/>
      <c r="ENU16" s="1229"/>
      <c r="ENV16" s="1229"/>
      <c r="ENW16" s="1229"/>
      <c r="ENX16" s="1229"/>
      <c r="ENY16" s="1229"/>
      <c r="ENZ16" s="1229"/>
      <c r="EOA16" s="1229"/>
      <c r="EOB16" s="1229"/>
      <c r="EOC16" s="1229"/>
      <c r="EOD16" s="1229"/>
      <c r="EOE16" s="1229"/>
      <c r="EOF16" s="1229"/>
      <c r="EOG16" s="1229"/>
      <c r="EOH16" s="1229"/>
      <c r="EOI16" s="1229"/>
      <c r="EOJ16" s="1229"/>
      <c r="EOK16" s="1229"/>
      <c r="EOL16" s="1229"/>
      <c r="EOM16" s="1229"/>
      <c r="EON16" s="1229"/>
      <c r="EOO16" s="1229"/>
      <c r="EOP16" s="1229"/>
      <c r="EOQ16" s="1229"/>
      <c r="EOR16" s="1229"/>
      <c r="EOS16" s="1229"/>
      <c r="EOT16" s="1229"/>
      <c r="EOU16" s="1229"/>
      <c r="EOV16" s="1229"/>
      <c r="EOW16" s="1229"/>
      <c r="EOX16" s="1229"/>
      <c r="EOY16" s="1229"/>
      <c r="EOZ16" s="1229"/>
      <c r="EPA16" s="1229"/>
      <c r="EPB16" s="1229"/>
      <c r="EPC16" s="1229"/>
      <c r="EPD16" s="1229"/>
      <c r="EPE16" s="1229"/>
      <c r="EPF16" s="1229"/>
      <c r="EPG16" s="1229"/>
      <c r="EPH16" s="1229"/>
      <c r="EPI16" s="1229"/>
      <c r="EPJ16" s="1229"/>
      <c r="EPK16" s="1229"/>
      <c r="EPL16" s="1229"/>
      <c r="EPM16" s="1229"/>
      <c r="EPN16" s="1229"/>
      <c r="EPO16" s="1229"/>
      <c r="EPP16" s="1229"/>
      <c r="EPQ16" s="1229"/>
      <c r="EPR16" s="1229"/>
      <c r="EPS16" s="1229"/>
      <c r="EPT16" s="1229"/>
      <c r="EPU16" s="1229"/>
      <c r="EPV16" s="1229"/>
      <c r="EPW16" s="1229"/>
      <c r="EPX16" s="1229"/>
      <c r="EPY16" s="1229"/>
      <c r="EPZ16" s="1229"/>
      <c r="EQA16" s="1229"/>
      <c r="EQB16" s="1229"/>
      <c r="EQC16" s="1229"/>
      <c r="EQD16" s="1229"/>
      <c r="EQE16" s="1229"/>
      <c r="EQF16" s="1229"/>
      <c r="EQG16" s="1229"/>
      <c r="EQH16" s="1229"/>
      <c r="EQI16" s="1229"/>
      <c r="EQJ16" s="1229"/>
      <c r="EQK16" s="1229"/>
      <c r="EQL16" s="1229"/>
      <c r="EQM16" s="1229"/>
      <c r="EQN16" s="1229"/>
      <c r="EQO16" s="1229"/>
      <c r="EQP16" s="1229"/>
      <c r="EQQ16" s="1229"/>
      <c r="EQR16" s="1229"/>
      <c r="EQS16" s="1229"/>
      <c r="EQT16" s="1229"/>
      <c r="EQU16" s="1229"/>
      <c r="EQV16" s="1229"/>
      <c r="EQW16" s="1229"/>
      <c r="EQX16" s="1229"/>
      <c r="EQY16" s="1229"/>
      <c r="EQZ16" s="1229"/>
      <c r="ERA16" s="1229"/>
      <c r="ERB16" s="1229"/>
      <c r="ERC16" s="1229"/>
      <c r="ERD16" s="1229"/>
      <c r="ERE16" s="1229"/>
      <c r="ERF16" s="1229"/>
      <c r="ERG16" s="1229"/>
      <c r="ERH16" s="1229"/>
      <c r="ERI16" s="1229"/>
      <c r="ERJ16" s="1229"/>
      <c r="ERK16" s="1229"/>
      <c r="ERL16" s="1229"/>
      <c r="ERM16" s="1229"/>
      <c r="ERN16" s="1229"/>
      <c r="ERO16" s="1229"/>
      <c r="ERP16" s="1229"/>
      <c r="ERQ16" s="1229"/>
      <c r="ERR16" s="1229"/>
      <c r="ERS16" s="1229"/>
      <c r="ERT16" s="1229"/>
      <c r="ERU16" s="1229"/>
      <c r="ERV16" s="1229"/>
      <c r="ERW16" s="1229"/>
      <c r="ERX16" s="1229"/>
      <c r="ERY16" s="1229"/>
      <c r="ERZ16" s="1229"/>
      <c r="ESA16" s="1229"/>
      <c r="ESB16" s="1229"/>
      <c r="ESC16" s="1229"/>
      <c r="ESD16" s="1229"/>
      <c r="ESE16" s="1229"/>
      <c r="ESF16" s="1229"/>
      <c r="ESG16" s="1229"/>
      <c r="ESH16" s="1229"/>
      <c r="ESI16" s="1229"/>
      <c r="ESJ16" s="1229"/>
      <c r="ESK16" s="1229"/>
      <c r="ESL16" s="1229"/>
      <c r="ESM16" s="1229"/>
      <c r="ESN16" s="1229"/>
      <c r="ESO16" s="1229"/>
      <c r="ESP16" s="1229"/>
      <c r="ESQ16" s="1229"/>
      <c r="ESR16" s="1229"/>
      <c r="ESS16" s="1229"/>
      <c r="EST16" s="1229"/>
      <c r="ESU16" s="1229"/>
      <c r="ESV16" s="1229"/>
      <c r="ESW16" s="1229"/>
      <c r="ESX16" s="1229"/>
      <c r="ESY16" s="1229"/>
      <c r="ESZ16" s="1229"/>
      <c r="ETA16" s="1229"/>
      <c r="ETB16" s="1229"/>
      <c r="ETC16" s="1229"/>
      <c r="ETD16" s="1229"/>
      <c r="ETE16" s="1229"/>
      <c r="ETF16" s="1229"/>
      <c r="ETG16" s="1229"/>
      <c r="ETH16" s="1229"/>
      <c r="ETI16" s="1229"/>
      <c r="ETJ16" s="1229"/>
      <c r="ETK16" s="1229"/>
      <c r="ETL16" s="1229"/>
      <c r="ETM16" s="1229"/>
      <c r="ETN16" s="1229"/>
      <c r="ETO16" s="1229"/>
      <c r="ETP16" s="1229"/>
      <c r="ETQ16" s="1229"/>
      <c r="ETR16" s="1229"/>
      <c r="ETS16" s="1229"/>
      <c r="ETT16" s="1229"/>
      <c r="ETU16" s="1229"/>
      <c r="ETV16" s="1229"/>
      <c r="ETW16" s="1229"/>
      <c r="ETX16" s="1229"/>
      <c r="ETY16" s="1229"/>
      <c r="ETZ16" s="1229"/>
      <c r="EUA16" s="1229"/>
      <c r="EUB16" s="1229"/>
      <c r="EUC16" s="1229"/>
      <c r="EUD16" s="1229"/>
      <c r="EUE16" s="1229"/>
      <c r="EUF16" s="1229"/>
      <c r="EUG16" s="1229"/>
      <c r="EUH16" s="1229"/>
      <c r="EUI16" s="1229"/>
      <c r="EUJ16" s="1229"/>
      <c r="EUK16" s="1229"/>
      <c r="EUL16" s="1229"/>
      <c r="EUM16" s="1229"/>
      <c r="EUN16" s="1229"/>
      <c r="EUO16" s="1229"/>
      <c r="EUP16" s="1229"/>
      <c r="EUQ16" s="1229"/>
      <c r="EUR16" s="1229"/>
      <c r="EUS16" s="1229"/>
      <c r="EUT16" s="1229"/>
      <c r="EUU16" s="1229"/>
      <c r="EUV16" s="1229"/>
      <c r="EUW16" s="1229"/>
      <c r="EUX16" s="1229"/>
      <c r="EUY16" s="1229"/>
      <c r="EUZ16" s="1229"/>
      <c r="EVA16" s="1229"/>
      <c r="EVB16" s="1229"/>
      <c r="EVC16" s="1229"/>
      <c r="EVD16" s="1229"/>
      <c r="EVE16" s="1229"/>
      <c r="EVF16" s="1229"/>
      <c r="EVG16" s="1229"/>
      <c r="EVH16" s="1229"/>
      <c r="EVI16" s="1229"/>
      <c r="EVJ16" s="1229"/>
      <c r="EVK16" s="1229"/>
      <c r="EVL16" s="1229"/>
      <c r="EVM16" s="1229"/>
      <c r="EVN16" s="1229"/>
      <c r="EVO16" s="1229"/>
      <c r="EVP16" s="1229"/>
      <c r="EVQ16" s="1229"/>
      <c r="EVR16" s="1229"/>
      <c r="EVS16" s="1229"/>
      <c r="EVT16" s="1229"/>
      <c r="EVU16" s="1229"/>
      <c r="EVV16" s="1229"/>
      <c r="EVW16" s="1229"/>
      <c r="EVX16" s="1229"/>
      <c r="EVY16" s="1229"/>
      <c r="EVZ16" s="1229"/>
      <c r="EWA16" s="1229"/>
      <c r="EWB16" s="1229"/>
      <c r="EWC16" s="1229"/>
      <c r="EWD16" s="1229"/>
      <c r="EWE16" s="1229"/>
      <c r="EWF16" s="1229"/>
      <c r="EWG16" s="1229"/>
      <c r="EWH16" s="1229"/>
      <c r="EWI16" s="1229"/>
      <c r="EWJ16" s="1229"/>
      <c r="EWK16" s="1229"/>
      <c r="EWL16" s="1229"/>
      <c r="EWM16" s="1229"/>
      <c r="EWN16" s="1229"/>
      <c r="EWO16" s="1229"/>
      <c r="EWP16" s="1229"/>
      <c r="EWQ16" s="1229"/>
      <c r="EWR16" s="1229"/>
      <c r="EWS16" s="1229"/>
      <c r="EWT16" s="1229"/>
      <c r="EWU16" s="1229"/>
      <c r="EWV16" s="1229"/>
      <c r="EWW16" s="1229"/>
      <c r="EWX16" s="1229"/>
      <c r="EWY16" s="1229"/>
      <c r="EWZ16" s="1229"/>
      <c r="EXA16" s="1229"/>
      <c r="EXB16" s="1229"/>
      <c r="EXC16" s="1229"/>
      <c r="EXD16" s="1229"/>
      <c r="EXE16" s="1229"/>
      <c r="EXF16" s="1229"/>
      <c r="EXG16" s="1229"/>
      <c r="EXH16" s="1229"/>
      <c r="EXI16" s="1229"/>
      <c r="EXJ16" s="1229"/>
      <c r="EXK16" s="1229"/>
      <c r="EXL16" s="1229"/>
      <c r="EXM16" s="1229"/>
      <c r="EXN16" s="1229"/>
      <c r="EXO16" s="1229"/>
      <c r="EXP16" s="1229"/>
      <c r="EXQ16" s="1229"/>
      <c r="EXR16" s="1229"/>
      <c r="EXS16" s="1229"/>
      <c r="EXT16" s="1229"/>
      <c r="EXU16" s="1229"/>
      <c r="EXV16" s="1229"/>
      <c r="EXW16" s="1229"/>
      <c r="EXX16" s="1229"/>
      <c r="EXY16" s="1229"/>
      <c r="EXZ16" s="1229"/>
      <c r="EYA16" s="1229"/>
      <c r="EYB16" s="1229"/>
      <c r="EYC16" s="1229"/>
      <c r="EYD16" s="1229"/>
      <c r="EYE16" s="1229"/>
      <c r="EYF16" s="1229"/>
      <c r="EYG16" s="1229"/>
      <c r="EYH16" s="1229"/>
      <c r="EYI16" s="1229"/>
      <c r="EYJ16" s="1229"/>
      <c r="EYK16" s="1229"/>
      <c r="EYL16" s="1229"/>
      <c r="EYM16" s="1229"/>
      <c r="EYN16" s="1229"/>
      <c r="EYO16" s="1229"/>
      <c r="EYP16" s="1229"/>
      <c r="EYQ16" s="1229"/>
      <c r="EYR16" s="1229"/>
      <c r="EYS16" s="1229"/>
      <c r="EYT16" s="1229"/>
      <c r="EYU16" s="1229"/>
      <c r="EYV16" s="1229"/>
      <c r="EYW16" s="1229"/>
      <c r="EYX16" s="1229"/>
      <c r="EYY16" s="1229"/>
      <c r="EYZ16" s="1229"/>
      <c r="EZA16" s="1229"/>
      <c r="EZB16" s="1229"/>
      <c r="EZC16" s="1229"/>
      <c r="EZD16" s="1229"/>
      <c r="EZE16" s="1229"/>
      <c r="EZF16" s="1229"/>
      <c r="EZG16" s="1229"/>
      <c r="EZH16" s="1229"/>
      <c r="EZI16" s="1229"/>
      <c r="EZJ16" s="1229"/>
      <c r="EZK16" s="1229"/>
      <c r="EZL16" s="1229"/>
      <c r="EZM16" s="1229"/>
      <c r="EZN16" s="1229"/>
      <c r="EZO16" s="1229"/>
      <c r="EZP16" s="1229"/>
      <c r="EZQ16" s="1229"/>
      <c r="EZR16" s="1229"/>
      <c r="EZS16" s="1229"/>
      <c r="EZT16" s="1229"/>
      <c r="EZU16" s="1229"/>
      <c r="EZV16" s="1229"/>
      <c r="EZW16" s="1229"/>
      <c r="EZX16" s="1229"/>
      <c r="EZY16" s="1229"/>
      <c r="EZZ16" s="1229"/>
      <c r="FAA16" s="1229"/>
      <c r="FAB16" s="1229"/>
      <c r="FAC16" s="1229"/>
      <c r="FAD16" s="1229"/>
      <c r="FAE16" s="1229"/>
      <c r="FAF16" s="1229"/>
      <c r="FAG16" s="1229"/>
      <c r="FAH16" s="1229"/>
      <c r="FAI16" s="1229"/>
      <c r="FAJ16" s="1229"/>
      <c r="FAK16" s="1229"/>
      <c r="FAL16" s="1229"/>
      <c r="FAM16" s="1229"/>
      <c r="FAN16" s="1229"/>
      <c r="FAO16" s="1229"/>
      <c r="FAP16" s="1229"/>
      <c r="FAQ16" s="1229"/>
      <c r="FAR16" s="1229"/>
      <c r="FAS16" s="1229"/>
      <c r="FAT16" s="1229"/>
      <c r="FAU16" s="1229"/>
      <c r="FAV16" s="1229"/>
      <c r="FAW16" s="1229"/>
      <c r="FAX16" s="1229"/>
      <c r="FAY16" s="1229"/>
      <c r="FAZ16" s="1229"/>
      <c r="FBA16" s="1229"/>
      <c r="FBB16" s="1229"/>
      <c r="FBC16" s="1229"/>
      <c r="FBD16" s="1229"/>
      <c r="FBE16" s="1229"/>
      <c r="FBF16" s="1229"/>
      <c r="FBG16" s="1229"/>
      <c r="FBH16" s="1229"/>
      <c r="FBI16" s="1229"/>
      <c r="FBJ16" s="1229"/>
      <c r="FBK16" s="1229"/>
      <c r="FBL16" s="1229"/>
      <c r="FBM16" s="1229"/>
      <c r="FBN16" s="1229"/>
      <c r="FBO16" s="1229"/>
      <c r="FBP16" s="1229"/>
      <c r="FBQ16" s="1229"/>
      <c r="FBR16" s="1229"/>
      <c r="FBS16" s="1229"/>
      <c r="FBT16" s="1229"/>
      <c r="FBU16" s="1229"/>
      <c r="FBV16" s="1229"/>
      <c r="FBW16" s="1229"/>
      <c r="FBX16" s="1229"/>
      <c r="FBY16" s="1229"/>
      <c r="FBZ16" s="1229"/>
      <c r="FCA16" s="1229"/>
      <c r="FCB16" s="1229"/>
      <c r="FCC16" s="1229"/>
      <c r="FCD16" s="1229"/>
      <c r="FCE16" s="1229"/>
      <c r="FCF16" s="1229"/>
      <c r="FCG16" s="1229"/>
      <c r="FCH16" s="1229"/>
      <c r="FCI16" s="1229"/>
      <c r="FCJ16" s="1229"/>
      <c r="FCK16" s="1229"/>
      <c r="FCL16" s="1229"/>
      <c r="FCM16" s="1229"/>
      <c r="FCN16" s="1229"/>
      <c r="FCO16" s="1229"/>
      <c r="FCP16" s="1229"/>
      <c r="FCQ16" s="1229"/>
      <c r="FCR16" s="1229"/>
      <c r="FCS16" s="1229"/>
      <c r="FCT16" s="1229"/>
      <c r="FCU16" s="1229"/>
      <c r="FCV16" s="1229"/>
      <c r="FCW16" s="1229"/>
      <c r="FCX16" s="1229"/>
      <c r="FCY16" s="1229"/>
      <c r="FCZ16" s="1229"/>
      <c r="FDA16" s="1229"/>
      <c r="FDB16" s="1229"/>
      <c r="FDC16" s="1229"/>
      <c r="FDD16" s="1229"/>
      <c r="FDE16" s="1229"/>
      <c r="FDF16" s="1229"/>
      <c r="FDG16" s="1229"/>
      <c r="FDH16" s="1229"/>
      <c r="FDI16" s="1229"/>
      <c r="FDJ16" s="1229"/>
      <c r="FDK16" s="1229"/>
      <c r="FDL16" s="1229"/>
      <c r="FDM16" s="1229"/>
      <c r="FDN16" s="1229"/>
      <c r="FDO16" s="1229"/>
      <c r="FDP16" s="1229"/>
      <c r="FDQ16" s="1229"/>
      <c r="FDR16" s="1229"/>
      <c r="FDS16" s="1229"/>
      <c r="FDT16" s="1229"/>
      <c r="FDU16" s="1229"/>
      <c r="FDV16" s="1229"/>
      <c r="FDW16" s="1229"/>
      <c r="FDX16" s="1229"/>
      <c r="FDY16" s="1229"/>
      <c r="FDZ16" s="1229"/>
      <c r="FEA16" s="1229"/>
      <c r="FEB16" s="1229"/>
      <c r="FEC16" s="1229"/>
      <c r="FED16" s="1229"/>
      <c r="FEE16" s="1229"/>
      <c r="FEF16" s="1229"/>
      <c r="FEG16" s="1229"/>
      <c r="FEH16" s="1229"/>
      <c r="FEI16" s="1229"/>
      <c r="FEJ16" s="1229"/>
      <c r="FEK16" s="1229"/>
      <c r="FEL16" s="1229"/>
      <c r="FEM16" s="1229"/>
      <c r="FEN16" s="1229"/>
      <c r="FEO16" s="1229"/>
      <c r="FEP16" s="1229"/>
      <c r="FEQ16" s="1229"/>
      <c r="FER16" s="1229"/>
      <c r="FES16" s="1229"/>
      <c r="FET16" s="1229"/>
      <c r="FEU16" s="1229"/>
      <c r="FEV16" s="1229"/>
      <c r="FEW16" s="1229"/>
      <c r="FEX16" s="1229"/>
      <c r="FEY16" s="1229"/>
      <c r="FEZ16" s="1229"/>
      <c r="FFA16" s="1229"/>
      <c r="FFB16" s="1229"/>
      <c r="FFC16" s="1229"/>
      <c r="FFD16" s="1229"/>
      <c r="FFE16" s="1229"/>
      <c r="FFF16" s="1229"/>
      <c r="FFG16" s="1229"/>
      <c r="FFH16" s="1229"/>
      <c r="FFI16" s="1229"/>
      <c r="FFJ16" s="1229"/>
      <c r="FFK16" s="1229"/>
      <c r="FFL16" s="1229"/>
      <c r="FFM16" s="1229"/>
      <c r="FFN16" s="1229"/>
      <c r="FFO16" s="1229"/>
      <c r="FFP16" s="1229"/>
      <c r="FFQ16" s="1229"/>
      <c r="FFR16" s="1229"/>
      <c r="FFS16" s="1229"/>
      <c r="FFT16" s="1229"/>
      <c r="FFU16" s="1229"/>
      <c r="FFV16" s="1229"/>
      <c r="FFW16" s="1229"/>
      <c r="FFX16" s="1229"/>
      <c r="FFY16" s="1229"/>
      <c r="FFZ16" s="1229"/>
      <c r="FGA16" s="1229"/>
      <c r="FGB16" s="1229"/>
      <c r="FGC16" s="1229"/>
      <c r="FGD16" s="1229"/>
      <c r="FGE16" s="1229"/>
      <c r="FGF16" s="1229"/>
      <c r="FGG16" s="1229"/>
      <c r="FGH16" s="1229"/>
      <c r="FGI16" s="1229"/>
      <c r="FGJ16" s="1229"/>
      <c r="FGK16" s="1229"/>
      <c r="FGL16" s="1229"/>
      <c r="FGM16" s="1229"/>
      <c r="FGN16" s="1229"/>
      <c r="FGO16" s="1229"/>
      <c r="FGP16" s="1229"/>
      <c r="FGQ16" s="1229"/>
      <c r="FGR16" s="1229"/>
      <c r="FGS16" s="1229"/>
      <c r="FGT16" s="1229"/>
      <c r="FGU16" s="1229"/>
      <c r="FGV16" s="1229"/>
      <c r="FGW16" s="1229"/>
      <c r="FGX16" s="1229"/>
      <c r="FGY16" s="1229"/>
      <c r="FGZ16" s="1229"/>
      <c r="FHA16" s="1229"/>
      <c r="FHB16" s="1229"/>
      <c r="FHC16" s="1229"/>
      <c r="FHD16" s="1229"/>
      <c r="FHE16" s="1229"/>
      <c r="FHF16" s="1229"/>
      <c r="FHG16" s="1229"/>
      <c r="FHH16" s="1229"/>
      <c r="FHI16" s="1229"/>
      <c r="FHJ16" s="1229"/>
      <c r="FHK16" s="1229"/>
      <c r="FHL16" s="1229"/>
      <c r="FHM16" s="1229"/>
      <c r="FHN16" s="1229"/>
      <c r="FHO16" s="1229"/>
      <c r="FHP16" s="1229"/>
      <c r="FHQ16" s="1229"/>
      <c r="FHR16" s="1229"/>
      <c r="FHS16" s="1229"/>
      <c r="FHT16" s="1229"/>
      <c r="FHU16" s="1229"/>
      <c r="FHV16" s="1229"/>
      <c r="FHW16" s="1229"/>
      <c r="FHX16" s="1229"/>
      <c r="FHY16" s="1229"/>
      <c r="FHZ16" s="1229"/>
      <c r="FIA16" s="1229"/>
      <c r="FIB16" s="1229"/>
      <c r="FIC16" s="1229"/>
      <c r="FID16" s="1229"/>
      <c r="FIE16" s="1229"/>
      <c r="FIF16" s="1229"/>
      <c r="FIG16" s="1229"/>
      <c r="FIH16" s="1229"/>
      <c r="FII16" s="1229"/>
      <c r="FIJ16" s="1229"/>
      <c r="FIK16" s="1229"/>
      <c r="FIL16" s="1229"/>
      <c r="FIM16" s="1229"/>
      <c r="FIN16" s="1229"/>
      <c r="FIO16" s="1229"/>
      <c r="FIP16" s="1229"/>
      <c r="FIQ16" s="1229"/>
      <c r="FIR16" s="1229"/>
      <c r="FIS16" s="1229"/>
      <c r="FIT16" s="1229"/>
      <c r="FIU16" s="1229"/>
      <c r="FIV16" s="1229"/>
      <c r="FIW16" s="1229"/>
      <c r="FIX16" s="1229"/>
      <c r="FIY16" s="1229"/>
      <c r="FIZ16" s="1229"/>
      <c r="FJA16" s="1229"/>
      <c r="FJB16" s="1229"/>
      <c r="FJC16" s="1229"/>
      <c r="FJD16" s="1229"/>
      <c r="FJE16" s="1229"/>
      <c r="FJF16" s="1229"/>
      <c r="FJG16" s="1229"/>
      <c r="FJH16" s="1229"/>
      <c r="FJI16" s="1229"/>
      <c r="FJJ16" s="1229"/>
      <c r="FJK16" s="1229"/>
      <c r="FJL16" s="1229"/>
      <c r="FJM16" s="1229"/>
      <c r="FJN16" s="1229"/>
      <c r="FJO16" s="1229"/>
      <c r="FJP16" s="1229"/>
      <c r="FJQ16" s="1229"/>
      <c r="FJR16" s="1229"/>
      <c r="FJS16" s="1229"/>
      <c r="FJT16" s="1229"/>
      <c r="FJU16" s="1229"/>
      <c r="FJV16" s="1229"/>
      <c r="FJW16" s="1229"/>
      <c r="FJX16" s="1229"/>
      <c r="FJY16" s="1229"/>
      <c r="FJZ16" s="1229"/>
      <c r="FKA16" s="1229"/>
      <c r="FKB16" s="1229"/>
      <c r="FKC16" s="1229"/>
      <c r="FKD16" s="1229"/>
      <c r="FKE16" s="1229"/>
      <c r="FKF16" s="1229"/>
      <c r="FKG16" s="1229"/>
      <c r="FKH16" s="1229"/>
      <c r="FKI16" s="1229"/>
      <c r="FKJ16" s="1229"/>
      <c r="FKK16" s="1229"/>
      <c r="FKL16" s="1229"/>
      <c r="FKM16" s="1229"/>
      <c r="FKN16" s="1229"/>
      <c r="FKO16" s="1229"/>
      <c r="FKP16" s="1229"/>
      <c r="FKQ16" s="1229"/>
      <c r="FKR16" s="1229"/>
      <c r="FKS16" s="1229"/>
      <c r="FKT16" s="1229"/>
      <c r="FKU16" s="1229"/>
      <c r="FKV16" s="1229"/>
      <c r="FKW16" s="1229"/>
      <c r="FKX16" s="1229"/>
      <c r="FKY16" s="1229"/>
      <c r="FKZ16" s="1229"/>
      <c r="FLA16" s="1229"/>
      <c r="FLB16" s="1229"/>
      <c r="FLC16" s="1229"/>
      <c r="FLD16" s="1229"/>
      <c r="FLE16" s="1229"/>
      <c r="FLF16" s="1229"/>
      <c r="FLG16" s="1229"/>
      <c r="FLH16" s="1229"/>
      <c r="FLI16" s="1229"/>
      <c r="FLJ16" s="1229"/>
      <c r="FLK16" s="1229"/>
      <c r="FLL16" s="1229"/>
      <c r="FLM16" s="1229"/>
      <c r="FLN16" s="1229"/>
      <c r="FLO16" s="1229"/>
      <c r="FLP16" s="1229"/>
      <c r="FLQ16" s="1229"/>
      <c r="FLR16" s="1229"/>
      <c r="FLS16" s="1229"/>
      <c r="FLT16" s="1229"/>
      <c r="FLU16" s="1229"/>
      <c r="FLV16" s="1229"/>
      <c r="FLW16" s="1229"/>
      <c r="FLX16" s="1229"/>
      <c r="FLY16" s="1229"/>
      <c r="FLZ16" s="1229"/>
      <c r="FMA16" s="1229"/>
      <c r="FMB16" s="1229"/>
      <c r="FMC16" s="1229"/>
      <c r="FMD16" s="1229"/>
      <c r="FME16" s="1229"/>
      <c r="FMF16" s="1229"/>
      <c r="FMG16" s="1229"/>
      <c r="FMH16" s="1229"/>
      <c r="FMI16" s="1229"/>
      <c r="FMJ16" s="1229"/>
      <c r="FMK16" s="1229"/>
      <c r="FML16" s="1229"/>
      <c r="FMM16" s="1229"/>
      <c r="FMN16" s="1229"/>
      <c r="FMO16" s="1229"/>
      <c r="FMP16" s="1229"/>
      <c r="FMQ16" s="1229"/>
      <c r="FMR16" s="1229"/>
      <c r="FMS16" s="1229"/>
      <c r="FMT16" s="1229"/>
      <c r="FMU16" s="1229"/>
      <c r="FMV16" s="1229"/>
      <c r="FMW16" s="1229"/>
      <c r="FMX16" s="1229"/>
      <c r="FMY16" s="1229"/>
      <c r="FMZ16" s="1229"/>
      <c r="FNA16" s="1229"/>
      <c r="FNB16" s="1229"/>
      <c r="FNC16" s="1229"/>
      <c r="FND16" s="1229"/>
      <c r="FNE16" s="1229"/>
      <c r="FNF16" s="1229"/>
      <c r="FNG16" s="1229"/>
      <c r="FNH16" s="1229"/>
      <c r="FNI16" s="1229"/>
      <c r="FNJ16" s="1229"/>
      <c r="FNK16" s="1229"/>
      <c r="FNL16" s="1229"/>
      <c r="FNM16" s="1229"/>
      <c r="FNN16" s="1229"/>
      <c r="FNO16" s="1229"/>
      <c r="FNP16" s="1229"/>
      <c r="FNQ16" s="1229"/>
      <c r="FNR16" s="1229"/>
      <c r="FNS16" s="1229"/>
      <c r="FNT16" s="1229"/>
      <c r="FNU16" s="1229"/>
      <c r="FNV16" s="1229"/>
      <c r="FNW16" s="1229"/>
      <c r="FNX16" s="1229"/>
      <c r="FNY16" s="1229"/>
      <c r="FNZ16" s="1229"/>
      <c r="FOA16" s="1229"/>
      <c r="FOB16" s="1229"/>
      <c r="FOC16" s="1229"/>
      <c r="FOD16" s="1229"/>
      <c r="FOE16" s="1229"/>
      <c r="FOF16" s="1229"/>
      <c r="FOG16" s="1229"/>
      <c r="FOH16" s="1229"/>
      <c r="FOI16" s="1229"/>
      <c r="FOJ16" s="1229"/>
      <c r="FOK16" s="1229"/>
      <c r="FOL16" s="1229"/>
      <c r="FOM16" s="1229"/>
      <c r="FON16" s="1229"/>
      <c r="FOO16" s="1229"/>
      <c r="FOP16" s="1229"/>
      <c r="FOQ16" s="1229"/>
      <c r="FOR16" s="1229"/>
      <c r="FOS16" s="1229"/>
      <c r="FOT16" s="1229"/>
      <c r="FOU16" s="1229"/>
      <c r="FOV16" s="1229"/>
      <c r="FOW16" s="1229"/>
      <c r="FOX16" s="1229"/>
      <c r="FOY16" s="1229"/>
      <c r="FOZ16" s="1229"/>
      <c r="FPA16" s="1229"/>
      <c r="FPB16" s="1229"/>
      <c r="FPC16" s="1229"/>
      <c r="FPD16" s="1229"/>
      <c r="FPE16" s="1229"/>
      <c r="FPF16" s="1229"/>
      <c r="FPG16" s="1229"/>
      <c r="FPH16" s="1229"/>
      <c r="FPI16" s="1229"/>
      <c r="FPJ16" s="1229"/>
      <c r="FPK16" s="1229"/>
      <c r="FPL16" s="1229"/>
      <c r="FPM16" s="1229"/>
      <c r="FPN16" s="1229"/>
      <c r="FPO16" s="1229"/>
      <c r="FPP16" s="1229"/>
      <c r="FPQ16" s="1229"/>
      <c r="FPR16" s="1229"/>
      <c r="FPS16" s="1229"/>
      <c r="FPT16" s="1229"/>
      <c r="FPU16" s="1229"/>
      <c r="FPV16" s="1229"/>
      <c r="FPW16" s="1229"/>
      <c r="FPX16" s="1229"/>
      <c r="FPY16" s="1229"/>
      <c r="FPZ16" s="1229"/>
      <c r="FQA16" s="1229"/>
      <c r="FQB16" s="1229"/>
      <c r="FQC16" s="1229"/>
      <c r="FQD16" s="1229"/>
      <c r="FQE16" s="1229"/>
      <c r="FQF16" s="1229"/>
      <c r="FQG16" s="1229"/>
      <c r="FQH16" s="1229"/>
      <c r="FQI16" s="1229"/>
      <c r="FQJ16" s="1229"/>
      <c r="FQK16" s="1229"/>
      <c r="FQL16" s="1229"/>
      <c r="FQM16" s="1229"/>
      <c r="FQN16" s="1229"/>
      <c r="FQO16" s="1229"/>
      <c r="FQP16" s="1229"/>
      <c r="FQQ16" s="1229"/>
      <c r="FQR16" s="1229"/>
      <c r="FQS16" s="1229"/>
      <c r="FQT16" s="1229"/>
      <c r="FQU16" s="1229"/>
      <c r="FQV16" s="1229"/>
      <c r="FQW16" s="1229"/>
      <c r="FQX16" s="1229"/>
      <c r="FQY16" s="1229"/>
      <c r="FQZ16" s="1229"/>
      <c r="FRA16" s="1229"/>
      <c r="FRB16" s="1229"/>
      <c r="FRC16" s="1229"/>
      <c r="FRD16" s="1229"/>
      <c r="FRE16" s="1229"/>
      <c r="FRF16" s="1229"/>
      <c r="FRG16" s="1229"/>
      <c r="FRH16" s="1229"/>
      <c r="FRI16" s="1229"/>
      <c r="FRJ16" s="1229"/>
      <c r="FRK16" s="1229"/>
      <c r="FRL16" s="1229"/>
      <c r="FRM16" s="1229"/>
      <c r="FRN16" s="1229"/>
      <c r="FRO16" s="1229"/>
      <c r="FRP16" s="1229"/>
      <c r="FRQ16" s="1229"/>
      <c r="FRR16" s="1229"/>
      <c r="FRS16" s="1229"/>
      <c r="FRT16" s="1229"/>
      <c r="FRU16" s="1229"/>
      <c r="FRV16" s="1229"/>
      <c r="FRW16" s="1229"/>
      <c r="FRX16" s="1229"/>
      <c r="FRY16" s="1229"/>
      <c r="FRZ16" s="1229"/>
      <c r="FSA16" s="1229"/>
      <c r="FSB16" s="1229"/>
      <c r="FSC16" s="1229"/>
      <c r="FSD16" s="1229"/>
      <c r="FSE16" s="1229"/>
      <c r="FSF16" s="1229"/>
      <c r="FSG16" s="1229"/>
      <c r="FSH16" s="1229"/>
      <c r="FSI16" s="1229"/>
      <c r="FSJ16" s="1229"/>
      <c r="FSK16" s="1229"/>
      <c r="FSL16" s="1229"/>
      <c r="FSM16" s="1229"/>
      <c r="FSN16" s="1229"/>
      <c r="FSO16" s="1229"/>
      <c r="FSP16" s="1229"/>
      <c r="FSQ16" s="1229"/>
      <c r="FSR16" s="1229"/>
      <c r="FSS16" s="1229"/>
      <c r="FST16" s="1229"/>
      <c r="FSU16" s="1229"/>
      <c r="FSV16" s="1229"/>
      <c r="FSW16" s="1229"/>
      <c r="FSX16" s="1229"/>
      <c r="FSY16" s="1229"/>
      <c r="FSZ16" s="1229"/>
      <c r="FTA16" s="1229"/>
      <c r="FTB16" s="1229"/>
      <c r="FTC16" s="1229"/>
      <c r="FTD16" s="1229"/>
      <c r="FTE16" s="1229"/>
      <c r="FTF16" s="1229"/>
      <c r="FTG16" s="1229"/>
      <c r="FTH16" s="1229"/>
      <c r="FTI16" s="1229"/>
      <c r="FTJ16" s="1229"/>
      <c r="FTK16" s="1229"/>
      <c r="FTL16" s="1229"/>
      <c r="FTM16" s="1229"/>
      <c r="FTN16" s="1229"/>
      <c r="FTO16" s="1229"/>
      <c r="FTP16" s="1229"/>
      <c r="FTQ16" s="1229"/>
      <c r="FTR16" s="1229"/>
      <c r="FTS16" s="1229"/>
      <c r="FTT16" s="1229"/>
      <c r="FTU16" s="1229"/>
      <c r="FTV16" s="1229"/>
      <c r="FTW16" s="1229"/>
      <c r="FTX16" s="1229"/>
      <c r="FTY16" s="1229"/>
      <c r="FTZ16" s="1229"/>
      <c r="FUA16" s="1229"/>
      <c r="FUB16" s="1229"/>
      <c r="FUC16" s="1229"/>
      <c r="FUD16" s="1229"/>
      <c r="FUE16" s="1229"/>
      <c r="FUF16" s="1229"/>
      <c r="FUG16" s="1229"/>
      <c r="FUH16" s="1229"/>
      <c r="FUI16" s="1229"/>
      <c r="FUJ16" s="1229"/>
      <c r="FUK16" s="1229"/>
      <c r="FUL16" s="1229"/>
      <c r="FUM16" s="1229"/>
      <c r="FUN16" s="1229"/>
      <c r="FUO16" s="1229"/>
      <c r="FUP16" s="1229"/>
      <c r="FUQ16" s="1229"/>
      <c r="FUR16" s="1229"/>
      <c r="FUS16" s="1229"/>
      <c r="FUT16" s="1229"/>
      <c r="FUU16" s="1229"/>
      <c r="FUV16" s="1229"/>
      <c r="FUW16" s="1229"/>
      <c r="FUX16" s="1229"/>
      <c r="FUY16" s="1229"/>
      <c r="FUZ16" s="1229"/>
      <c r="FVA16" s="1229"/>
      <c r="FVB16" s="1229"/>
      <c r="FVC16" s="1229"/>
      <c r="FVD16" s="1229"/>
      <c r="FVE16" s="1229"/>
      <c r="FVF16" s="1229"/>
      <c r="FVG16" s="1229"/>
      <c r="FVH16" s="1229"/>
      <c r="FVI16" s="1229"/>
      <c r="FVJ16" s="1229"/>
      <c r="FVK16" s="1229"/>
      <c r="FVL16" s="1229"/>
      <c r="FVM16" s="1229"/>
      <c r="FVN16" s="1229"/>
      <c r="FVO16" s="1229"/>
      <c r="FVP16" s="1229"/>
      <c r="FVQ16" s="1229"/>
      <c r="FVR16" s="1229"/>
      <c r="FVS16" s="1229"/>
      <c r="FVT16" s="1229"/>
      <c r="FVU16" s="1229"/>
      <c r="FVV16" s="1229"/>
      <c r="FVW16" s="1229"/>
      <c r="FVX16" s="1229"/>
      <c r="FVY16" s="1229"/>
      <c r="FVZ16" s="1229"/>
      <c r="FWA16" s="1229"/>
      <c r="FWB16" s="1229"/>
      <c r="FWC16" s="1229"/>
      <c r="FWD16" s="1229"/>
      <c r="FWE16" s="1229"/>
      <c r="FWF16" s="1229"/>
      <c r="FWG16" s="1229"/>
      <c r="FWH16" s="1229"/>
      <c r="FWI16" s="1229"/>
      <c r="FWJ16" s="1229"/>
      <c r="FWK16" s="1229"/>
      <c r="FWL16" s="1229"/>
      <c r="FWM16" s="1229"/>
      <c r="FWN16" s="1229"/>
      <c r="FWO16" s="1229"/>
      <c r="FWP16" s="1229"/>
      <c r="FWQ16" s="1229"/>
      <c r="FWR16" s="1229"/>
      <c r="FWS16" s="1229"/>
      <c r="FWT16" s="1229"/>
      <c r="FWU16" s="1229"/>
      <c r="FWV16" s="1229"/>
      <c r="FWW16" s="1229"/>
      <c r="FWX16" s="1229"/>
      <c r="FWY16" s="1229"/>
      <c r="FWZ16" s="1229"/>
      <c r="FXA16" s="1229"/>
      <c r="FXB16" s="1229"/>
      <c r="FXC16" s="1229"/>
      <c r="FXD16" s="1229"/>
      <c r="FXE16" s="1229"/>
      <c r="FXF16" s="1229"/>
      <c r="FXG16" s="1229"/>
      <c r="FXH16" s="1229"/>
      <c r="FXI16" s="1229"/>
      <c r="FXJ16" s="1229"/>
      <c r="FXK16" s="1229"/>
      <c r="FXL16" s="1229"/>
      <c r="FXM16" s="1229"/>
      <c r="FXN16" s="1229"/>
      <c r="FXO16" s="1229"/>
      <c r="FXP16" s="1229"/>
      <c r="FXQ16" s="1229"/>
      <c r="FXR16" s="1229"/>
      <c r="FXS16" s="1229"/>
      <c r="FXT16" s="1229"/>
      <c r="FXU16" s="1229"/>
      <c r="FXV16" s="1229"/>
      <c r="FXW16" s="1229"/>
      <c r="FXX16" s="1229"/>
      <c r="FXY16" s="1229"/>
      <c r="FXZ16" s="1229"/>
      <c r="FYA16" s="1229"/>
      <c r="FYB16" s="1229"/>
      <c r="FYC16" s="1229"/>
      <c r="FYD16" s="1229"/>
      <c r="FYE16" s="1229"/>
      <c r="FYF16" s="1229"/>
      <c r="FYG16" s="1229"/>
      <c r="FYH16" s="1229"/>
      <c r="FYI16" s="1229"/>
      <c r="FYJ16" s="1229"/>
      <c r="FYK16" s="1229"/>
      <c r="FYL16" s="1229"/>
      <c r="FYM16" s="1229"/>
      <c r="FYN16" s="1229"/>
      <c r="FYO16" s="1229"/>
      <c r="FYP16" s="1229"/>
      <c r="FYQ16" s="1229"/>
      <c r="FYR16" s="1229"/>
      <c r="FYS16" s="1229"/>
      <c r="FYT16" s="1229"/>
      <c r="FYU16" s="1229"/>
      <c r="FYV16" s="1229"/>
      <c r="FYW16" s="1229"/>
      <c r="FYX16" s="1229"/>
      <c r="FYY16" s="1229"/>
      <c r="FYZ16" s="1229"/>
      <c r="FZA16" s="1229"/>
      <c r="FZB16" s="1229"/>
      <c r="FZC16" s="1229"/>
      <c r="FZD16" s="1229"/>
      <c r="FZE16" s="1229"/>
      <c r="FZF16" s="1229"/>
      <c r="FZG16" s="1229"/>
      <c r="FZH16" s="1229"/>
      <c r="FZI16" s="1229"/>
      <c r="FZJ16" s="1229"/>
      <c r="FZK16" s="1229"/>
      <c r="FZL16" s="1229"/>
      <c r="FZM16" s="1229"/>
      <c r="FZN16" s="1229"/>
      <c r="FZO16" s="1229"/>
      <c r="FZP16" s="1229"/>
      <c r="FZQ16" s="1229"/>
      <c r="FZR16" s="1229"/>
      <c r="FZS16" s="1229"/>
      <c r="FZT16" s="1229"/>
      <c r="FZU16" s="1229"/>
      <c r="FZV16" s="1229"/>
      <c r="FZW16" s="1229"/>
      <c r="FZX16" s="1229"/>
      <c r="FZY16" s="1229"/>
      <c r="FZZ16" s="1229"/>
      <c r="GAA16" s="1229"/>
      <c r="GAB16" s="1229"/>
      <c r="GAC16" s="1229"/>
      <c r="GAD16" s="1229"/>
      <c r="GAE16" s="1229"/>
      <c r="GAF16" s="1229"/>
      <c r="GAG16" s="1229"/>
      <c r="GAH16" s="1229"/>
      <c r="GAI16" s="1229"/>
      <c r="GAJ16" s="1229"/>
      <c r="GAK16" s="1229"/>
      <c r="GAL16" s="1229"/>
      <c r="GAM16" s="1229"/>
      <c r="GAN16" s="1229"/>
      <c r="GAO16" s="1229"/>
      <c r="GAP16" s="1229"/>
      <c r="GAQ16" s="1229"/>
      <c r="GAR16" s="1229"/>
      <c r="GAS16" s="1229"/>
      <c r="GAT16" s="1229"/>
      <c r="GAU16" s="1229"/>
      <c r="GAV16" s="1229"/>
      <c r="GAW16" s="1229"/>
      <c r="GAX16" s="1229"/>
      <c r="GAY16" s="1229"/>
      <c r="GAZ16" s="1229"/>
      <c r="GBA16" s="1229"/>
      <c r="GBB16" s="1229"/>
      <c r="GBC16" s="1229"/>
      <c r="GBD16" s="1229"/>
      <c r="GBE16" s="1229"/>
      <c r="GBF16" s="1229"/>
      <c r="GBG16" s="1229"/>
      <c r="GBH16" s="1229"/>
      <c r="GBI16" s="1229"/>
      <c r="GBJ16" s="1229"/>
      <c r="GBK16" s="1229"/>
      <c r="GBL16" s="1229"/>
      <c r="GBM16" s="1229"/>
      <c r="GBN16" s="1229"/>
      <c r="GBO16" s="1229"/>
      <c r="GBP16" s="1229"/>
      <c r="GBQ16" s="1229"/>
      <c r="GBR16" s="1229"/>
      <c r="GBS16" s="1229"/>
      <c r="GBT16" s="1229"/>
      <c r="GBU16" s="1229"/>
      <c r="GBV16" s="1229"/>
      <c r="GBW16" s="1229"/>
      <c r="GBX16" s="1229"/>
      <c r="GBY16" s="1229"/>
      <c r="GBZ16" s="1229"/>
      <c r="GCA16" s="1229"/>
      <c r="GCB16" s="1229"/>
      <c r="GCC16" s="1229"/>
      <c r="GCD16" s="1229"/>
      <c r="GCE16" s="1229"/>
      <c r="GCF16" s="1229"/>
      <c r="GCG16" s="1229"/>
      <c r="GCH16" s="1229"/>
      <c r="GCI16" s="1229"/>
      <c r="GCJ16" s="1229"/>
      <c r="GCK16" s="1229"/>
      <c r="GCL16" s="1229"/>
      <c r="GCM16" s="1229"/>
      <c r="GCN16" s="1229"/>
      <c r="GCO16" s="1229"/>
      <c r="GCP16" s="1229"/>
      <c r="GCQ16" s="1229"/>
      <c r="GCR16" s="1229"/>
      <c r="GCS16" s="1229"/>
      <c r="GCT16" s="1229"/>
      <c r="GCU16" s="1229"/>
      <c r="GCV16" s="1229"/>
      <c r="GCW16" s="1229"/>
      <c r="GCX16" s="1229"/>
      <c r="GCY16" s="1229"/>
      <c r="GCZ16" s="1229"/>
      <c r="GDA16" s="1229"/>
      <c r="GDB16" s="1229"/>
      <c r="GDC16" s="1229"/>
      <c r="GDD16" s="1229"/>
      <c r="GDE16" s="1229"/>
      <c r="GDF16" s="1229"/>
      <c r="GDG16" s="1229"/>
      <c r="GDH16" s="1229"/>
      <c r="GDI16" s="1229"/>
      <c r="GDJ16" s="1229"/>
      <c r="GDK16" s="1229"/>
      <c r="GDL16" s="1229"/>
      <c r="GDM16" s="1229"/>
      <c r="GDN16" s="1229"/>
      <c r="GDO16" s="1229"/>
      <c r="GDP16" s="1229"/>
      <c r="GDQ16" s="1229"/>
      <c r="GDR16" s="1229"/>
      <c r="GDS16" s="1229"/>
      <c r="GDT16" s="1229"/>
      <c r="GDU16" s="1229"/>
      <c r="GDV16" s="1229"/>
      <c r="GDW16" s="1229"/>
      <c r="GDX16" s="1229"/>
      <c r="GDY16" s="1229"/>
      <c r="GDZ16" s="1229"/>
      <c r="GEA16" s="1229"/>
      <c r="GEB16" s="1229"/>
      <c r="GEC16" s="1229"/>
      <c r="GED16" s="1229"/>
      <c r="GEE16" s="1229"/>
      <c r="GEF16" s="1229"/>
      <c r="GEG16" s="1229"/>
      <c r="GEH16" s="1229"/>
      <c r="GEI16" s="1229"/>
      <c r="GEJ16" s="1229"/>
      <c r="GEK16" s="1229"/>
      <c r="GEL16" s="1229"/>
      <c r="GEM16" s="1229"/>
      <c r="GEN16" s="1229"/>
      <c r="GEO16" s="1229"/>
      <c r="GEP16" s="1229"/>
      <c r="GEQ16" s="1229"/>
      <c r="GER16" s="1229"/>
      <c r="GES16" s="1229"/>
      <c r="GET16" s="1229"/>
      <c r="GEU16" s="1229"/>
      <c r="GEV16" s="1229"/>
      <c r="GEW16" s="1229"/>
      <c r="GEX16" s="1229"/>
      <c r="GEY16" s="1229"/>
      <c r="GEZ16" s="1229"/>
      <c r="GFA16" s="1229"/>
      <c r="GFB16" s="1229"/>
      <c r="GFC16" s="1229"/>
      <c r="GFD16" s="1229"/>
      <c r="GFE16" s="1229"/>
      <c r="GFF16" s="1229"/>
      <c r="GFG16" s="1229"/>
      <c r="GFH16" s="1229"/>
      <c r="GFI16" s="1229"/>
      <c r="GFJ16" s="1229"/>
      <c r="GFK16" s="1229"/>
      <c r="GFL16" s="1229"/>
      <c r="GFM16" s="1229"/>
      <c r="GFN16" s="1229"/>
      <c r="GFO16" s="1229"/>
      <c r="GFP16" s="1229"/>
      <c r="GFQ16" s="1229"/>
      <c r="GFR16" s="1229"/>
      <c r="GFS16" s="1229"/>
      <c r="GFT16" s="1229"/>
      <c r="GFU16" s="1229"/>
      <c r="GFV16" s="1229"/>
      <c r="GFW16" s="1229"/>
      <c r="GFX16" s="1229"/>
      <c r="GFY16" s="1229"/>
      <c r="GFZ16" s="1229"/>
      <c r="GGA16" s="1229"/>
      <c r="GGB16" s="1229"/>
      <c r="GGC16" s="1229"/>
      <c r="GGD16" s="1229"/>
      <c r="GGE16" s="1229"/>
      <c r="GGF16" s="1229"/>
      <c r="GGG16" s="1229"/>
      <c r="GGH16" s="1229"/>
      <c r="GGI16" s="1229"/>
      <c r="GGJ16" s="1229"/>
      <c r="GGK16" s="1229"/>
      <c r="GGL16" s="1229"/>
      <c r="GGM16" s="1229"/>
      <c r="GGN16" s="1229"/>
      <c r="GGO16" s="1229"/>
      <c r="GGP16" s="1229"/>
      <c r="GGQ16" s="1229"/>
      <c r="GGR16" s="1229"/>
      <c r="GGS16" s="1229"/>
      <c r="GGT16" s="1229"/>
      <c r="GGU16" s="1229"/>
      <c r="GGV16" s="1229"/>
      <c r="GGW16" s="1229"/>
      <c r="GGX16" s="1229"/>
      <c r="GGY16" s="1229"/>
      <c r="GGZ16" s="1229"/>
      <c r="GHA16" s="1229"/>
      <c r="GHB16" s="1229"/>
      <c r="GHC16" s="1229"/>
      <c r="GHD16" s="1229"/>
      <c r="GHE16" s="1229"/>
      <c r="GHF16" s="1229"/>
      <c r="GHG16" s="1229"/>
      <c r="GHH16" s="1229"/>
      <c r="GHI16" s="1229"/>
      <c r="GHJ16" s="1229"/>
      <c r="GHK16" s="1229"/>
      <c r="GHL16" s="1229"/>
      <c r="GHM16" s="1229"/>
      <c r="GHN16" s="1229"/>
      <c r="GHO16" s="1229"/>
      <c r="GHP16" s="1229"/>
      <c r="GHQ16" s="1229"/>
      <c r="GHR16" s="1229"/>
      <c r="GHS16" s="1229"/>
      <c r="GHT16" s="1229"/>
      <c r="GHU16" s="1229"/>
      <c r="GHV16" s="1229"/>
      <c r="GHW16" s="1229"/>
      <c r="GHX16" s="1229"/>
      <c r="GHY16" s="1229"/>
      <c r="GHZ16" s="1229"/>
      <c r="GIA16" s="1229"/>
      <c r="GIB16" s="1229"/>
      <c r="GIC16" s="1229"/>
      <c r="GID16" s="1229"/>
      <c r="GIE16" s="1229"/>
      <c r="GIF16" s="1229"/>
      <c r="GIG16" s="1229"/>
      <c r="GIH16" s="1229"/>
      <c r="GII16" s="1229"/>
      <c r="GIJ16" s="1229"/>
      <c r="GIK16" s="1229"/>
      <c r="GIL16" s="1229"/>
      <c r="GIM16" s="1229"/>
      <c r="GIN16" s="1229"/>
      <c r="GIO16" s="1229"/>
      <c r="GIP16" s="1229"/>
      <c r="GIQ16" s="1229"/>
      <c r="GIR16" s="1229"/>
      <c r="GIS16" s="1229"/>
      <c r="GIT16" s="1229"/>
      <c r="GIU16" s="1229"/>
      <c r="GIV16" s="1229"/>
      <c r="GIW16" s="1229"/>
      <c r="GIX16" s="1229"/>
      <c r="GIY16" s="1229"/>
      <c r="GIZ16" s="1229"/>
      <c r="GJA16" s="1229"/>
      <c r="GJB16" s="1229"/>
      <c r="GJC16" s="1229"/>
      <c r="GJD16" s="1229"/>
      <c r="GJE16" s="1229"/>
      <c r="GJF16" s="1229"/>
      <c r="GJG16" s="1229"/>
      <c r="GJH16" s="1229"/>
      <c r="GJI16" s="1229"/>
      <c r="GJJ16" s="1229"/>
      <c r="GJK16" s="1229"/>
      <c r="GJL16" s="1229"/>
      <c r="GJM16" s="1229"/>
      <c r="GJN16" s="1229"/>
      <c r="GJO16" s="1229"/>
      <c r="GJP16" s="1229"/>
      <c r="GJQ16" s="1229"/>
      <c r="GJR16" s="1229"/>
      <c r="GJS16" s="1229"/>
      <c r="GJT16" s="1229"/>
      <c r="GJU16" s="1229"/>
      <c r="GJV16" s="1229"/>
      <c r="GJW16" s="1229"/>
      <c r="GJX16" s="1229"/>
      <c r="GJY16" s="1229"/>
      <c r="GJZ16" s="1229"/>
      <c r="GKA16" s="1229"/>
      <c r="GKB16" s="1229"/>
      <c r="GKC16" s="1229"/>
      <c r="GKD16" s="1229"/>
      <c r="GKE16" s="1229"/>
      <c r="GKF16" s="1229"/>
      <c r="GKG16" s="1229"/>
      <c r="GKH16" s="1229"/>
      <c r="GKI16" s="1229"/>
      <c r="GKJ16" s="1229"/>
      <c r="GKK16" s="1229"/>
      <c r="GKL16" s="1229"/>
      <c r="GKM16" s="1229"/>
      <c r="GKN16" s="1229"/>
      <c r="GKO16" s="1229"/>
      <c r="GKP16" s="1229"/>
      <c r="GKQ16" s="1229"/>
      <c r="GKR16" s="1229"/>
      <c r="GKS16" s="1229"/>
      <c r="GKT16" s="1229"/>
      <c r="GKU16" s="1229"/>
      <c r="GKV16" s="1229"/>
      <c r="GKW16" s="1229"/>
      <c r="GKX16" s="1229"/>
      <c r="GKY16" s="1229"/>
      <c r="GKZ16" s="1229"/>
      <c r="GLA16" s="1229"/>
      <c r="GLB16" s="1229"/>
      <c r="GLC16" s="1229"/>
      <c r="GLD16" s="1229"/>
      <c r="GLE16" s="1229"/>
      <c r="GLF16" s="1229"/>
      <c r="GLG16" s="1229"/>
      <c r="GLH16" s="1229"/>
      <c r="GLI16" s="1229"/>
      <c r="GLJ16" s="1229"/>
      <c r="GLK16" s="1229"/>
      <c r="GLL16" s="1229"/>
      <c r="GLM16" s="1229"/>
      <c r="GLN16" s="1229"/>
      <c r="GLO16" s="1229"/>
      <c r="GLP16" s="1229"/>
      <c r="GLQ16" s="1229"/>
      <c r="GLR16" s="1229"/>
      <c r="GLS16" s="1229"/>
      <c r="GLT16" s="1229"/>
      <c r="GLU16" s="1229"/>
      <c r="GLV16" s="1229"/>
      <c r="GLW16" s="1229"/>
      <c r="GLX16" s="1229"/>
      <c r="GLY16" s="1229"/>
      <c r="GLZ16" s="1229"/>
      <c r="GMA16" s="1229"/>
      <c r="GMB16" s="1229"/>
      <c r="GMC16" s="1229"/>
      <c r="GMD16" s="1229"/>
      <c r="GME16" s="1229"/>
      <c r="GMF16" s="1229"/>
      <c r="GMG16" s="1229"/>
      <c r="GMH16" s="1229"/>
      <c r="GMI16" s="1229"/>
      <c r="GMJ16" s="1229"/>
      <c r="GMK16" s="1229"/>
      <c r="GML16" s="1229"/>
      <c r="GMM16" s="1229"/>
      <c r="GMN16" s="1229"/>
      <c r="GMO16" s="1229"/>
      <c r="GMP16" s="1229"/>
      <c r="GMQ16" s="1229"/>
      <c r="GMR16" s="1229"/>
      <c r="GMS16" s="1229"/>
      <c r="GMT16" s="1229"/>
      <c r="GMU16" s="1229"/>
      <c r="GMV16" s="1229"/>
      <c r="GMW16" s="1229"/>
      <c r="GMX16" s="1229"/>
      <c r="GMY16" s="1229"/>
      <c r="GMZ16" s="1229"/>
      <c r="GNA16" s="1229"/>
      <c r="GNB16" s="1229"/>
      <c r="GNC16" s="1229"/>
      <c r="GND16" s="1229"/>
      <c r="GNE16" s="1229"/>
      <c r="GNF16" s="1229"/>
      <c r="GNG16" s="1229"/>
      <c r="GNH16" s="1229"/>
      <c r="GNI16" s="1229"/>
      <c r="GNJ16" s="1229"/>
      <c r="GNK16" s="1229"/>
      <c r="GNL16" s="1229"/>
      <c r="GNM16" s="1229"/>
      <c r="GNN16" s="1229"/>
      <c r="GNO16" s="1229"/>
      <c r="GNP16" s="1229"/>
      <c r="GNQ16" s="1229"/>
      <c r="GNR16" s="1229"/>
      <c r="GNS16" s="1229"/>
      <c r="GNT16" s="1229"/>
      <c r="GNU16" s="1229"/>
      <c r="GNV16" s="1229"/>
      <c r="GNW16" s="1229"/>
      <c r="GNX16" s="1229"/>
      <c r="GNY16" s="1229"/>
      <c r="GNZ16" s="1229"/>
      <c r="GOA16" s="1229"/>
      <c r="GOB16" s="1229"/>
      <c r="GOC16" s="1229"/>
      <c r="GOD16" s="1229"/>
      <c r="GOE16" s="1229"/>
      <c r="GOF16" s="1229"/>
      <c r="GOG16" s="1229"/>
      <c r="GOH16" s="1229"/>
      <c r="GOI16" s="1229"/>
      <c r="GOJ16" s="1229"/>
      <c r="GOK16" s="1229"/>
      <c r="GOL16" s="1229"/>
      <c r="GOM16" s="1229"/>
      <c r="GON16" s="1229"/>
      <c r="GOO16" s="1229"/>
      <c r="GOP16" s="1229"/>
      <c r="GOQ16" s="1229"/>
      <c r="GOR16" s="1229"/>
      <c r="GOS16" s="1229"/>
      <c r="GOT16" s="1229"/>
      <c r="GOU16" s="1229"/>
      <c r="GOV16" s="1229"/>
      <c r="GOW16" s="1229"/>
      <c r="GOX16" s="1229"/>
      <c r="GOY16" s="1229"/>
      <c r="GOZ16" s="1229"/>
      <c r="GPA16" s="1229"/>
      <c r="GPB16" s="1229"/>
      <c r="GPC16" s="1229"/>
      <c r="GPD16" s="1229"/>
      <c r="GPE16" s="1229"/>
      <c r="GPF16" s="1229"/>
      <c r="GPG16" s="1229"/>
      <c r="GPH16" s="1229"/>
      <c r="GPI16" s="1229"/>
      <c r="GPJ16" s="1229"/>
      <c r="GPK16" s="1229"/>
      <c r="GPL16" s="1229"/>
      <c r="GPM16" s="1229"/>
      <c r="GPN16" s="1229"/>
      <c r="GPO16" s="1229"/>
      <c r="GPP16" s="1229"/>
      <c r="GPQ16" s="1229"/>
      <c r="GPR16" s="1229"/>
      <c r="GPS16" s="1229"/>
      <c r="GPT16" s="1229"/>
      <c r="GPU16" s="1229"/>
      <c r="GPV16" s="1229"/>
      <c r="GPW16" s="1229"/>
      <c r="GPX16" s="1229"/>
      <c r="GPY16" s="1229"/>
      <c r="GPZ16" s="1229"/>
      <c r="GQA16" s="1229"/>
      <c r="GQB16" s="1229"/>
      <c r="GQC16" s="1229"/>
      <c r="GQD16" s="1229"/>
      <c r="GQE16" s="1229"/>
      <c r="GQF16" s="1229"/>
      <c r="GQG16" s="1229"/>
      <c r="GQH16" s="1229"/>
      <c r="GQI16" s="1229"/>
      <c r="GQJ16" s="1229"/>
      <c r="GQK16" s="1229"/>
      <c r="GQL16" s="1229"/>
      <c r="GQM16" s="1229"/>
      <c r="GQN16" s="1229"/>
      <c r="GQO16" s="1229"/>
      <c r="GQP16" s="1229"/>
      <c r="GQQ16" s="1229"/>
      <c r="GQR16" s="1229"/>
      <c r="GQS16" s="1229"/>
      <c r="GQT16" s="1229"/>
      <c r="GQU16" s="1229"/>
      <c r="GQV16" s="1229"/>
      <c r="GQW16" s="1229"/>
      <c r="GQX16" s="1229"/>
      <c r="GQY16" s="1229"/>
      <c r="GQZ16" s="1229"/>
      <c r="GRA16" s="1229"/>
      <c r="GRB16" s="1229"/>
      <c r="GRC16" s="1229"/>
      <c r="GRD16" s="1229"/>
      <c r="GRE16" s="1229"/>
      <c r="GRF16" s="1229"/>
      <c r="GRG16" s="1229"/>
      <c r="GRH16" s="1229"/>
      <c r="GRI16" s="1229"/>
      <c r="GRJ16" s="1229"/>
      <c r="GRK16" s="1229"/>
      <c r="GRL16" s="1229"/>
      <c r="GRM16" s="1229"/>
      <c r="GRN16" s="1229"/>
      <c r="GRO16" s="1229"/>
      <c r="GRP16" s="1229"/>
      <c r="GRQ16" s="1229"/>
      <c r="GRR16" s="1229"/>
      <c r="GRS16" s="1229"/>
      <c r="GRT16" s="1229"/>
      <c r="GRU16" s="1229"/>
      <c r="GRV16" s="1229"/>
      <c r="GRW16" s="1229"/>
      <c r="GRX16" s="1229"/>
      <c r="GRY16" s="1229"/>
      <c r="GRZ16" s="1229"/>
      <c r="GSA16" s="1229"/>
      <c r="GSB16" s="1229"/>
      <c r="GSC16" s="1229"/>
      <c r="GSD16" s="1229"/>
      <c r="GSE16" s="1229"/>
      <c r="GSF16" s="1229"/>
      <c r="GSG16" s="1229"/>
      <c r="GSH16" s="1229"/>
      <c r="GSI16" s="1229"/>
      <c r="GSJ16" s="1229"/>
      <c r="GSK16" s="1229"/>
      <c r="GSL16" s="1229"/>
      <c r="GSM16" s="1229"/>
      <c r="GSN16" s="1229"/>
      <c r="GSO16" s="1229"/>
      <c r="GSP16" s="1229"/>
      <c r="GSQ16" s="1229"/>
      <c r="GSR16" s="1229"/>
      <c r="GSS16" s="1229"/>
      <c r="GST16" s="1229"/>
      <c r="GSU16" s="1229"/>
      <c r="GSV16" s="1229"/>
      <c r="GSW16" s="1229"/>
      <c r="GSX16" s="1229"/>
      <c r="GSY16" s="1229"/>
      <c r="GSZ16" s="1229"/>
      <c r="GTA16" s="1229"/>
      <c r="GTB16" s="1229"/>
      <c r="GTC16" s="1229"/>
      <c r="GTD16" s="1229"/>
      <c r="GTE16" s="1229"/>
      <c r="GTF16" s="1229"/>
      <c r="GTG16" s="1229"/>
      <c r="GTH16" s="1229"/>
      <c r="GTI16" s="1229"/>
      <c r="GTJ16" s="1229"/>
      <c r="GTK16" s="1229"/>
      <c r="GTL16" s="1229"/>
      <c r="GTM16" s="1229"/>
      <c r="GTN16" s="1229"/>
      <c r="GTO16" s="1229"/>
      <c r="GTP16" s="1229"/>
      <c r="GTQ16" s="1229"/>
      <c r="GTR16" s="1229"/>
      <c r="GTS16" s="1229"/>
      <c r="GTT16" s="1229"/>
      <c r="GTU16" s="1229"/>
      <c r="GTV16" s="1229"/>
      <c r="GTW16" s="1229"/>
      <c r="GTX16" s="1229"/>
      <c r="GTY16" s="1229"/>
      <c r="GTZ16" s="1229"/>
      <c r="GUA16" s="1229"/>
      <c r="GUB16" s="1229"/>
      <c r="GUC16" s="1229"/>
      <c r="GUD16" s="1229"/>
      <c r="GUE16" s="1229"/>
      <c r="GUF16" s="1229"/>
      <c r="GUG16" s="1229"/>
      <c r="GUH16" s="1229"/>
      <c r="GUI16" s="1229"/>
      <c r="GUJ16" s="1229"/>
      <c r="GUK16" s="1229"/>
      <c r="GUL16" s="1229"/>
      <c r="GUM16" s="1229"/>
      <c r="GUN16" s="1229"/>
      <c r="GUO16" s="1229"/>
      <c r="GUP16" s="1229"/>
      <c r="GUQ16" s="1229"/>
      <c r="GUR16" s="1229"/>
      <c r="GUS16" s="1229"/>
      <c r="GUT16" s="1229"/>
      <c r="GUU16" s="1229"/>
      <c r="GUV16" s="1229"/>
      <c r="GUW16" s="1229"/>
      <c r="GUX16" s="1229"/>
      <c r="GUY16" s="1229"/>
      <c r="GUZ16" s="1229"/>
      <c r="GVA16" s="1229"/>
      <c r="GVB16" s="1229"/>
      <c r="GVC16" s="1229"/>
      <c r="GVD16" s="1229"/>
      <c r="GVE16" s="1229"/>
      <c r="GVF16" s="1229"/>
      <c r="GVG16" s="1229"/>
      <c r="GVH16" s="1229"/>
      <c r="GVI16" s="1229"/>
      <c r="GVJ16" s="1229"/>
      <c r="GVK16" s="1229"/>
      <c r="GVL16" s="1229"/>
      <c r="GVM16" s="1229"/>
      <c r="GVN16" s="1229"/>
      <c r="GVO16" s="1229"/>
      <c r="GVP16" s="1229"/>
      <c r="GVQ16" s="1229"/>
      <c r="GVR16" s="1229"/>
      <c r="GVS16" s="1229"/>
      <c r="GVT16" s="1229"/>
      <c r="GVU16" s="1229"/>
      <c r="GVV16" s="1229"/>
      <c r="GVW16" s="1229"/>
      <c r="GVX16" s="1229"/>
      <c r="GVY16" s="1229"/>
      <c r="GVZ16" s="1229"/>
      <c r="GWA16" s="1229"/>
      <c r="GWB16" s="1229"/>
      <c r="GWC16" s="1229"/>
      <c r="GWD16" s="1229"/>
      <c r="GWE16" s="1229"/>
      <c r="GWF16" s="1229"/>
      <c r="GWG16" s="1229"/>
      <c r="GWH16" s="1229"/>
      <c r="GWI16" s="1229"/>
      <c r="GWJ16" s="1229"/>
      <c r="GWK16" s="1229"/>
      <c r="GWL16" s="1229"/>
      <c r="GWM16" s="1229"/>
      <c r="GWN16" s="1229"/>
      <c r="GWO16" s="1229"/>
      <c r="GWP16" s="1229"/>
      <c r="GWQ16" s="1229"/>
      <c r="GWR16" s="1229"/>
      <c r="GWS16" s="1229"/>
      <c r="GWT16" s="1229"/>
      <c r="GWU16" s="1229"/>
      <c r="GWV16" s="1229"/>
      <c r="GWW16" s="1229"/>
      <c r="GWX16" s="1229"/>
      <c r="GWY16" s="1229"/>
      <c r="GWZ16" s="1229"/>
      <c r="GXA16" s="1229"/>
      <c r="GXB16" s="1229"/>
      <c r="GXC16" s="1229"/>
      <c r="GXD16" s="1229"/>
      <c r="GXE16" s="1229"/>
      <c r="GXF16" s="1229"/>
      <c r="GXG16" s="1229"/>
      <c r="GXH16" s="1229"/>
      <c r="GXI16" s="1229"/>
      <c r="GXJ16" s="1229"/>
      <c r="GXK16" s="1229"/>
      <c r="GXL16" s="1229"/>
      <c r="GXM16" s="1229"/>
      <c r="GXN16" s="1229"/>
      <c r="GXO16" s="1229"/>
      <c r="GXP16" s="1229"/>
      <c r="GXQ16" s="1229"/>
      <c r="GXR16" s="1229"/>
      <c r="GXS16" s="1229"/>
      <c r="GXT16" s="1229"/>
      <c r="GXU16" s="1229"/>
      <c r="GXV16" s="1229"/>
      <c r="GXW16" s="1229"/>
      <c r="GXX16" s="1229"/>
      <c r="GXY16" s="1229"/>
      <c r="GXZ16" s="1229"/>
      <c r="GYA16" s="1229"/>
      <c r="GYB16" s="1229"/>
      <c r="GYC16" s="1229"/>
      <c r="GYD16" s="1229"/>
      <c r="GYE16" s="1229"/>
      <c r="GYF16" s="1229"/>
      <c r="GYG16" s="1229"/>
      <c r="GYH16" s="1229"/>
      <c r="GYI16" s="1229"/>
      <c r="GYJ16" s="1229"/>
      <c r="GYK16" s="1229"/>
      <c r="GYL16" s="1229"/>
      <c r="GYM16" s="1229"/>
      <c r="GYN16" s="1229"/>
      <c r="GYO16" s="1229"/>
      <c r="GYP16" s="1229"/>
      <c r="GYQ16" s="1229"/>
      <c r="GYR16" s="1229"/>
      <c r="GYS16" s="1229"/>
      <c r="GYT16" s="1229"/>
      <c r="GYU16" s="1229"/>
      <c r="GYV16" s="1229"/>
      <c r="GYW16" s="1229"/>
      <c r="GYX16" s="1229"/>
      <c r="GYY16" s="1229"/>
      <c r="GYZ16" s="1229"/>
      <c r="GZA16" s="1229"/>
      <c r="GZB16" s="1229"/>
      <c r="GZC16" s="1229"/>
      <c r="GZD16" s="1229"/>
      <c r="GZE16" s="1229"/>
      <c r="GZF16" s="1229"/>
      <c r="GZG16" s="1229"/>
      <c r="GZH16" s="1229"/>
      <c r="GZI16" s="1229"/>
      <c r="GZJ16" s="1229"/>
      <c r="GZK16" s="1229"/>
      <c r="GZL16" s="1229"/>
      <c r="GZM16" s="1229"/>
      <c r="GZN16" s="1229"/>
      <c r="GZO16" s="1229"/>
      <c r="GZP16" s="1229"/>
      <c r="GZQ16" s="1229"/>
      <c r="GZR16" s="1229"/>
      <c r="GZS16" s="1229"/>
      <c r="GZT16" s="1229"/>
      <c r="GZU16" s="1229"/>
      <c r="GZV16" s="1229"/>
      <c r="GZW16" s="1229"/>
      <c r="GZX16" s="1229"/>
      <c r="GZY16" s="1229"/>
      <c r="GZZ16" s="1229"/>
      <c r="HAA16" s="1229"/>
      <c r="HAB16" s="1229"/>
      <c r="HAC16" s="1229"/>
      <c r="HAD16" s="1229"/>
      <c r="HAE16" s="1229"/>
      <c r="HAF16" s="1229"/>
      <c r="HAG16" s="1229"/>
      <c r="HAH16" s="1229"/>
      <c r="HAI16" s="1229"/>
      <c r="HAJ16" s="1229"/>
      <c r="HAK16" s="1229"/>
      <c r="HAL16" s="1229"/>
      <c r="HAM16" s="1229"/>
      <c r="HAN16" s="1229"/>
      <c r="HAO16" s="1229"/>
      <c r="HAP16" s="1229"/>
      <c r="HAQ16" s="1229"/>
      <c r="HAR16" s="1229"/>
      <c r="HAS16" s="1229"/>
      <c r="HAT16" s="1229"/>
      <c r="HAU16" s="1229"/>
      <c r="HAV16" s="1229"/>
      <c r="HAW16" s="1229"/>
      <c r="HAX16" s="1229"/>
      <c r="HAY16" s="1229"/>
      <c r="HAZ16" s="1229"/>
      <c r="HBA16" s="1229"/>
      <c r="HBB16" s="1229"/>
      <c r="HBC16" s="1229"/>
      <c r="HBD16" s="1229"/>
      <c r="HBE16" s="1229"/>
      <c r="HBF16" s="1229"/>
      <c r="HBG16" s="1229"/>
      <c r="HBH16" s="1229"/>
      <c r="HBI16" s="1229"/>
      <c r="HBJ16" s="1229"/>
      <c r="HBK16" s="1229"/>
      <c r="HBL16" s="1229"/>
      <c r="HBM16" s="1229"/>
      <c r="HBN16" s="1229"/>
      <c r="HBO16" s="1229"/>
      <c r="HBP16" s="1229"/>
      <c r="HBQ16" s="1229"/>
      <c r="HBR16" s="1229"/>
      <c r="HBS16" s="1229"/>
      <c r="HBT16" s="1229"/>
      <c r="HBU16" s="1229"/>
      <c r="HBV16" s="1229"/>
      <c r="HBW16" s="1229"/>
      <c r="HBX16" s="1229"/>
      <c r="HBY16" s="1229"/>
      <c r="HBZ16" s="1229"/>
      <c r="HCA16" s="1229"/>
      <c r="HCB16" s="1229"/>
      <c r="HCC16" s="1229"/>
      <c r="HCD16" s="1229"/>
      <c r="HCE16" s="1229"/>
      <c r="HCF16" s="1229"/>
      <c r="HCG16" s="1229"/>
      <c r="HCH16" s="1229"/>
      <c r="HCI16" s="1229"/>
      <c r="HCJ16" s="1229"/>
      <c r="HCK16" s="1229"/>
      <c r="HCL16" s="1229"/>
      <c r="HCM16" s="1229"/>
      <c r="HCN16" s="1229"/>
      <c r="HCO16" s="1229"/>
      <c r="HCP16" s="1229"/>
      <c r="HCQ16" s="1229"/>
      <c r="HCR16" s="1229"/>
      <c r="HCS16" s="1229"/>
      <c r="HCT16" s="1229"/>
      <c r="HCU16" s="1229"/>
      <c r="HCV16" s="1229"/>
      <c r="HCW16" s="1229"/>
      <c r="HCX16" s="1229"/>
      <c r="HCY16" s="1229"/>
      <c r="HCZ16" s="1229"/>
      <c r="HDA16" s="1229"/>
      <c r="HDB16" s="1229"/>
      <c r="HDC16" s="1229"/>
      <c r="HDD16" s="1229"/>
      <c r="HDE16" s="1229"/>
      <c r="HDF16" s="1229"/>
      <c r="HDG16" s="1229"/>
      <c r="HDH16" s="1229"/>
      <c r="HDI16" s="1229"/>
      <c r="HDJ16" s="1229"/>
      <c r="HDK16" s="1229"/>
      <c r="HDL16" s="1229"/>
      <c r="HDM16" s="1229"/>
      <c r="HDN16" s="1229"/>
      <c r="HDO16" s="1229"/>
      <c r="HDP16" s="1229"/>
      <c r="HDQ16" s="1229"/>
      <c r="HDR16" s="1229"/>
      <c r="HDS16" s="1229"/>
      <c r="HDT16" s="1229"/>
      <c r="HDU16" s="1229"/>
      <c r="HDV16" s="1229"/>
      <c r="HDW16" s="1229"/>
      <c r="HDX16" s="1229"/>
      <c r="HDY16" s="1229"/>
      <c r="HDZ16" s="1229"/>
      <c r="HEA16" s="1229"/>
      <c r="HEB16" s="1229"/>
      <c r="HEC16" s="1229"/>
      <c r="HED16" s="1229"/>
      <c r="HEE16" s="1229"/>
      <c r="HEF16" s="1229"/>
      <c r="HEG16" s="1229"/>
      <c r="HEH16" s="1229"/>
      <c r="HEI16" s="1229"/>
      <c r="HEJ16" s="1229"/>
      <c r="HEK16" s="1229"/>
      <c r="HEL16" s="1229"/>
      <c r="HEM16" s="1229"/>
      <c r="HEN16" s="1229"/>
      <c r="HEO16" s="1229"/>
      <c r="HEP16" s="1229"/>
      <c r="HEQ16" s="1229"/>
      <c r="HER16" s="1229"/>
      <c r="HES16" s="1229"/>
      <c r="HET16" s="1229"/>
      <c r="HEU16" s="1229"/>
      <c r="HEV16" s="1229"/>
      <c r="HEW16" s="1229"/>
      <c r="HEX16" s="1229"/>
      <c r="HEY16" s="1229"/>
      <c r="HEZ16" s="1229"/>
      <c r="HFA16" s="1229"/>
      <c r="HFB16" s="1229"/>
      <c r="HFC16" s="1229"/>
      <c r="HFD16" s="1229"/>
      <c r="HFE16" s="1229"/>
      <c r="HFF16" s="1229"/>
      <c r="HFG16" s="1229"/>
      <c r="HFH16" s="1229"/>
      <c r="HFI16" s="1229"/>
      <c r="HFJ16" s="1229"/>
      <c r="HFK16" s="1229"/>
      <c r="HFL16" s="1229"/>
      <c r="HFM16" s="1229"/>
      <c r="HFN16" s="1229"/>
      <c r="HFO16" s="1229"/>
      <c r="HFP16" s="1229"/>
      <c r="HFQ16" s="1229"/>
      <c r="HFR16" s="1229"/>
      <c r="HFS16" s="1229"/>
      <c r="HFT16" s="1229"/>
      <c r="HFU16" s="1229"/>
      <c r="HFV16" s="1229"/>
      <c r="HFW16" s="1229"/>
      <c r="HFX16" s="1229"/>
      <c r="HFY16" s="1229"/>
      <c r="HFZ16" s="1229"/>
      <c r="HGA16" s="1229"/>
      <c r="HGB16" s="1229"/>
      <c r="HGC16" s="1229"/>
      <c r="HGD16" s="1229"/>
      <c r="HGE16" s="1229"/>
      <c r="HGF16" s="1229"/>
      <c r="HGG16" s="1229"/>
      <c r="HGH16" s="1229"/>
      <c r="HGI16" s="1229"/>
      <c r="HGJ16" s="1229"/>
      <c r="HGK16" s="1229"/>
      <c r="HGL16" s="1229"/>
      <c r="HGM16" s="1229"/>
      <c r="HGN16" s="1229"/>
      <c r="HGO16" s="1229"/>
      <c r="HGP16" s="1229"/>
      <c r="HGQ16" s="1229"/>
      <c r="HGR16" s="1229"/>
      <c r="HGS16" s="1229"/>
      <c r="HGT16" s="1229"/>
      <c r="HGU16" s="1229"/>
      <c r="HGV16" s="1229"/>
      <c r="HGW16" s="1229"/>
      <c r="HGX16" s="1229"/>
      <c r="HGY16" s="1229"/>
      <c r="HGZ16" s="1229"/>
      <c r="HHA16" s="1229"/>
      <c r="HHB16" s="1229"/>
      <c r="HHC16" s="1229"/>
      <c r="HHD16" s="1229"/>
      <c r="HHE16" s="1229"/>
      <c r="HHF16" s="1229"/>
      <c r="HHG16" s="1229"/>
      <c r="HHH16" s="1229"/>
      <c r="HHI16" s="1229"/>
      <c r="HHJ16" s="1229"/>
      <c r="HHK16" s="1229"/>
      <c r="HHL16" s="1229"/>
      <c r="HHM16" s="1229"/>
      <c r="HHN16" s="1229"/>
      <c r="HHO16" s="1229"/>
      <c r="HHP16" s="1229"/>
      <c r="HHQ16" s="1229"/>
      <c r="HHR16" s="1229"/>
      <c r="HHS16" s="1229"/>
      <c r="HHT16" s="1229"/>
      <c r="HHU16" s="1229"/>
      <c r="HHV16" s="1229"/>
      <c r="HHW16" s="1229"/>
      <c r="HHX16" s="1229"/>
      <c r="HHY16" s="1229"/>
      <c r="HHZ16" s="1229"/>
      <c r="HIA16" s="1229"/>
      <c r="HIB16" s="1229"/>
      <c r="HIC16" s="1229"/>
      <c r="HID16" s="1229"/>
      <c r="HIE16" s="1229"/>
      <c r="HIF16" s="1229"/>
      <c r="HIG16" s="1229"/>
      <c r="HIH16" s="1229"/>
      <c r="HII16" s="1229"/>
      <c r="HIJ16" s="1229"/>
      <c r="HIK16" s="1229"/>
      <c r="HIL16" s="1229"/>
      <c r="HIM16" s="1229"/>
      <c r="HIN16" s="1229"/>
      <c r="HIO16" s="1229"/>
      <c r="HIP16" s="1229"/>
      <c r="HIQ16" s="1229"/>
      <c r="HIR16" s="1229"/>
      <c r="HIS16" s="1229"/>
      <c r="HIT16" s="1229"/>
      <c r="HIU16" s="1229"/>
      <c r="HIV16" s="1229"/>
      <c r="HIW16" s="1229"/>
      <c r="HIX16" s="1229"/>
      <c r="HIY16" s="1229"/>
      <c r="HIZ16" s="1229"/>
      <c r="HJA16" s="1229"/>
      <c r="HJB16" s="1229"/>
      <c r="HJC16" s="1229"/>
      <c r="HJD16" s="1229"/>
      <c r="HJE16" s="1229"/>
      <c r="HJF16" s="1229"/>
      <c r="HJG16" s="1229"/>
      <c r="HJH16" s="1229"/>
      <c r="HJI16" s="1229"/>
      <c r="HJJ16" s="1229"/>
      <c r="HJK16" s="1229"/>
      <c r="HJL16" s="1229"/>
      <c r="HJM16" s="1229"/>
      <c r="HJN16" s="1229"/>
      <c r="HJO16" s="1229"/>
      <c r="HJP16" s="1229"/>
      <c r="HJQ16" s="1229"/>
      <c r="HJR16" s="1229"/>
      <c r="HJS16" s="1229"/>
      <c r="HJT16" s="1229"/>
      <c r="HJU16" s="1229"/>
      <c r="HJV16" s="1229"/>
      <c r="HJW16" s="1229"/>
      <c r="HJX16" s="1229"/>
      <c r="HJY16" s="1229"/>
      <c r="HJZ16" s="1229"/>
      <c r="HKA16" s="1229"/>
      <c r="HKB16" s="1229"/>
      <c r="HKC16" s="1229"/>
      <c r="HKD16" s="1229"/>
      <c r="HKE16" s="1229"/>
      <c r="HKF16" s="1229"/>
      <c r="HKG16" s="1229"/>
      <c r="HKH16" s="1229"/>
      <c r="HKI16" s="1229"/>
      <c r="HKJ16" s="1229"/>
      <c r="HKK16" s="1229"/>
      <c r="HKL16" s="1229"/>
      <c r="HKM16" s="1229"/>
      <c r="HKN16" s="1229"/>
      <c r="HKO16" s="1229"/>
      <c r="HKP16" s="1229"/>
      <c r="HKQ16" s="1229"/>
      <c r="HKR16" s="1229"/>
      <c r="HKS16" s="1229"/>
      <c r="HKT16" s="1229"/>
      <c r="HKU16" s="1229"/>
      <c r="HKV16" s="1229"/>
      <c r="HKW16" s="1229"/>
      <c r="HKX16" s="1229"/>
      <c r="HKY16" s="1229"/>
      <c r="HKZ16" s="1229"/>
      <c r="HLA16" s="1229"/>
      <c r="HLB16" s="1229"/>
      <c r="HLC16" s="1229"/>
      <c r="HLD16" s="1229"/>
      <c r="HLE16" s="1229"/>
      <c r="HLF16" s="1229"/>
      <c r="HLG16" s="1229"/>
      <c r="HLH16" s="1229"/>
      <c r="HLI16" s="1229"/>
      <c r="HLJ16" s="1229"/>
      <c r="HLK16" s="1229"/>
      <c r="HLL16" s="1229"/>
      <c r="HLM16" s="1229"/>
      <c r="HLN16" s="1229"/>
      <c r="HLO16" s="1229"/>
      <c r="HLP16" s="1229"/>
      <c r="HLQ16" s="1229"/>
      <c r="HLR16" s="1229"/>
      <c r="HLS16" s="1229"/>
      <c r="HLT16" s="1229"/>
      <c r="HLU16" s="1229"/>
      <c r="HLV16" s="1229"/>
      <c r="HLW16" s="1229"/>
      <c r="HLX16" s="1229"/>
      <c r="HLY16" s="1229"/>
      <c r="HLZ16" s="1229"/>
      <c r="HMA16" s="1229"/>
      <c r="HMB16" s="1229"/>
      <c r="HMC16" s="1229"/>
      <c r="HMD16" s="1229"/>
      <c r="HME16" s="1229"/>
      <c r="HMF16" s="1229"/>
      <c r="HMG16" s="1229"/>
      <c r="HMH16" s="1229"/>
      <c r="HMI16" s="1229"/>
      <c r="HMJ16" s="1229"/>
      <c r="HMK16" s="1229"/>
      <c r="HML16" s="1229"/>
      <c r="HMM16" s="1229"/>
      <c r="HMN16" s="1229"/>
      <c r="HMO16" s="1229"/>
      <c r="HMP16" s="1229"/>
      <c r="HMQ16" s="1229"/>
      <c r="HMR16" s="1229"/>
      <c r="HMS16" s="1229"/>
      <c r="HMT16" s="1229"/>
      <c r="HMU16" s="1229"/>
      <c r="HMV16" s="1229"/>
      <c r="HMW16" s="1229"/>
      <c r="HMX16" s="1229"/>
      <c r="HMY16" s="1229"/>
      <c r="HMZ16" s="1229"/>
      <c r="HNA16" s="1229"/>
      <c r="HNB16" s="1229"/>
      <c r="HNC16" s="1229"/>
      <c r="HND16" s="1229"/>
      <c r="HNE16" s="1229"/>
      <c r="HNF16" s="1229"/>
      <c r="HNG16" s="1229"/>
      <c r="HNH16" s="1229"/>
      <c r="HNI16" s="1229"/>
      <c r="HNJ16" s="1229"/>
      <c r="HNK16" s="1229"/>
      <c r="HNL16" s="1229"/>
      <c r="HNM16" s="1229"/>
      <c r="HNN16" s="1229"/>
      <c r="HNO16" s="1229"/>
      <c r="HNP16" s="1229"/>
      <c r="HNQ16" s="1229"/>
      <c r="HNR16" s="1229"/>
      <c r="HNS16" s="1229"/>
      <c r="HNT16" s="1229"/>
      <c r="HNU16" s="1229"/>
      <c r="HNV16" s="1229"/>
      <c r="HNW16" s="1229"/>
      <c r="HNX16" s="1229"/>
      <c r="HNY16" s="1229"/>
      <c r="HNZ16" s="1229"/>
      <c r="HOA16" s="1229"/>
      <c r="HOB16" s="1229"/>
      <c r="HOC16" s="1229"/>
      <c r="HOD16" s="1229"/>
      <c r="HOE16" s="1229"/>
      <c r="HOF16" s="1229"/>
      <c r="HOG16" s="1229"/>
      <c r="HOH16" s="1229"/>
      <c r="HOI16" s="1229"/>
      <c r="HOJ16" s="1229"/>
      <c r="HOK16" s="1229"/>
      <c r="HOL16" s="1229"/>
      <c r="HOM16" s="1229"/>
      <c r="HON16" s="1229"/>
      <c r="HOO16" s="1229"/>
      <c r="HOP16" s="1229"/>
      <c r="HOQ16" s="1229"/>
      <c r="HOR16" s="1229"/>
      <c r="HOS16" s="1229"/>
      <c r="HOT16" s="1229"/>
      <c r="HOU16" s="1229"/>
      <c r="HOV16" s="1229"/>
      <c r="HOW16" s="1229"/>
      <c r="HOX16" s="1229"/>
      <c r="HOY16" s="1229"/>
      <c r="HOZ16" s="1229"/>
      <c r="HPA16" s="1229"/>
      <c r="HPB16" s="1229"/>
      <c r="HPC16" s="1229"/>
      <c r="HPD16" s="1229"/>
      <c r="HPE16" s="1229"/>
      <c r="HPF16" s="1229"/>
      <c r="HPG16" s="1229"/>
      <c r="HPH16" s="1229"/>
      <c r="HPI16" s="1229"/>
      <c r="HPJ16" s="1229"/>
      <c r="HPK16" s="1229"/>
      <c r="HPL16" s="1229"/>
      <c r="HPM16" s="1229"/>
      <c r="HPN16" s="1229"/>
      <c r="HPO16" s="1229"/>
      <c r="HPP16" s="1229"/>
      <c r="HPQ16" s="1229"/>
      <c r="HPR16" s="1229"/>
      <c r="HPS16" s="1229"/>
      <c r="HPT16" s="1229"/>
      <c r="HPU16" s="1229"/>
      <c r="HPV16" s="1229"/>
      <c r="HPW16" s="1229"/>
      <c r="HPX16" s="1229"/>
      <c r="HPY16" s="1229"/>
      <c r="HPZ16" s="1229"/>
      <c r="HQA16" s="1229"/>
      <c r="HQB16" s="1229"/>
      <c r="HQC16" s="1229"/>
      <c r="HQD16" s="1229"/>
      <c r="HQE16" s="1229"/>
      <c r="HQF16" s="1229"/>
      <c r="HQG16" s="1229"/>
      <c r="HQH16" s="1229"/>
      <c r="HQI16" s="1229"/>
      <c r="HQJ16" s="1229"/>
      <c r="HQK16" s="1229"/>
      <c r="HQL16" s="1229"/>
      <c r="HQM16" s="1229"/>
      <c r="HQN16" s="1229"/>
      <c r="HQO16" s="1229"/>
      <c r="HQP16" s="1229"/>
      <c r="HQQ16" s="1229"/>
      <c r="HQR16" s="1229"/>
      <c r="HQS16" s="1229"/>
      <c r="HQT16" s="1229"/>
      <c r="HQU16" s="1229"/>
      <c r="HQV16" s="1229"/>
      <c r="HQW16" s="1229"/>
      <c r="HQX16" s="1229"/>
      <c r="HQY16" s="1229"/>
      <c r="HQZ16" s="1229"/>
      <c r="HRA16" s="1229"/>
      <c r="HRB16" s="1229"/>
      <c r="HRC16" s="1229"/>
      <c r="HRD16" s="1229"/>
      <c r="HRE16" s="1229"/>
      <c r="HRF16" s="1229"/>
      <c r="HRG16" s="1229"/>
      <c r="HRH16" s="1229"/>
      <c r="HRI16" s="1229"/>
      <c r="HRJ16" s="1229"/>
      <c r="HRK16" s="1229"/>
      <c r="HRL16" s="1229"/>
      <c r="HRM16" s="1229"/>
      <c r="HRN16" s="1229"/>
      <c r="HRO16" s="1229"/>
      <c r="HRP16" s="1229"/>
      <c r="HRQ16" s="1229"/>
      <c r="HRR16" s="1229"/>
      <c r="HRS16" s="1229"/>
      <c r="HRT16" s="1229"/>
      <c r="HRU16" s="1229"/>
      <c r="HRV16" s="1229"/>
      <c r="HRW16" s="1229"/>
      <c r="HRX16" s="1229"/>
      <c r="HRY16" s="1229"/>
      <c r="HRZ16" s="1229"/>
      <c r="HSA16" s="1229"/>
      <c r="HSB16" s="1229"/>
      <c r="HSC16" s="1229"/>
      <c r="HSD16" s="1229"/>
      <c r="HSE16" s="1229"/>
      <c r="HSF16" s="1229"/>
      <c r="HSG16" s="1229"/>
      <c r="HSH16" s="1229"/>
      <c r="HSI16" s="1229"/>
      <c r="HSJ16" s="1229"/>
      <c r="HSK16" s="1229"/>
      <c r="HSL16" s="1229"/>
      <c r="HSM16" s="1229"/>
      <c r="HSN16" s="1229"/>
      <c r="HSO16" s="1229"/>
      <c r="HSP16" s="1229"/>
      <c r="HSQ16" s="1229"/>
      <c r="HSR16" s="1229"/>
      <c r="HSS16" s="1229"/>
      <c r="HST16" s="1229"/>
      <c r="HSU16" s="1229"/>
      <c r="HSV16" s="1229"/>
      <c r="HSW16" s="1229"/>
      <c r="HSX16" s="1229"/>
      <c r="HSY16" s="1229"/>
      <c r="HSZ16" s="1229"/>
      <c r="HTA16" s="1229"/>
      <c r="HTB16" s="1229"/>
      <c r="HTC16" s="1229"/>
      <c r="HTD16" s="1229"/>
      <c r="HTE16" s="1229"/>
      <c r="HTF16" s="1229"/>
      <c r="HTG16" s="1229"/>
      <c r="HTH16" s="1229"/>
      <c r="HTI16" s="1229"/>
      <c r="HTJ16" s="1229"/>
      <c r="HTK16" s="1229"/>
      <c r="HTL16" s="1229"/>
      <c r="HTM16" s="1229"/>
      <c r="HTN16" s="1229"/>
      <c r="HTO16" s="1229"/>
      <c r="HTP16" s="1229"/>
      <c r="HTQ16" s="1229"/>
      <c r="HTR16" s="1229"/>
      <c r="HTS16" s="1229"/>
      <c r="HTT16" s="1229"/>
      <c r="HTU16" s="1229"/>
      <c r="HTV16" s="1229"/>
      <c r="HTW16" s="1229"/>
      <c r="HTX16" s="1229"/>
      <c r="HTY16" s="1229"/>
      <c r="HTZ16" s="1229"/>
      <c r="HUA16" s="1229"/>
      <c r="HUB16" s="1229"/>
      <c r="HUC16" s="1229"/>
      <c r="HUD16" s="1229"/>
      <c r="HUE16" s="1229"/>
      <c r="HUF16" s="1229"/>
      <c r="HUG16" s="1229"/>
      <c r="HUH16" s="1229"/>
      <c r="HUI16" s="1229"/>
      <c r="HUJ16" s="1229"/>
      <c r="HUK16" s="1229"/>
      <c r="HUL16" s="1229"/>
      <c r="HUM16" s="1229"/>
      <c r="HUN16" s="1229"/>
      <c r="HUO16" s="1229"/>
      <c r="HUP16" s="1229"/>
      <c r="HUQ16" s="1229"/>
      <c r="HUR16" s="1229"/>
      <c r="HUS16" s="1229"/>
      <c r="HUT16" s="1229"/>
      <c r="HUU16" s="1229"/>
      <c r="HUV16" s="1229"/>
      <c r="HUW16" s="1229"/>
      <c r="HUX16" s="1229"/>
      <c r="HUY16" s="1229"/>
      <c r="HUZ16" s="1229"/>
      <c r="HVA16" s="1229"/>
      <c r="HVB16" s="1229"/>
      <c r="HVC16" s="1229"/>
      <c r="HVD16" s="1229"/>
      <c r="HVE16" s="1229"/>
      <c r="HVF16" s="1229"/>
      <c r="HVG16" s="1229"/>
      <c r="HVH16" s="1229"/>
      <c r="HVI16" s="1229"/>
      <c r="HVJ16" s="1229"/>
      <c r="HVK16" s="1229"/>
      <c r="HVL16" s="1229"/>
      <c r="HVM16" s="1229"/>
      <c r="HVN16" s="1229"/>
      <c r="HVO16" s="1229"/>
      <c r="HVP16" s="1229"/>
      <c r="HVQ16" s="1229"/>
      <c r="HVR16" s="1229"/>
      <c r="HVS16" s="1229"/>
      <c r="HVT16" s="1229"/>
      <c r="HVU16" s="1229"/>
      <c r="HVV16" s="1229"/>
      <c r="HVW16" s="1229"/>
      <c r="HVX16" s="1229"/>
      <c r="HVY16" s="1229"/>
      <c r="HVZ16" s="1229"/>
      <c r="HWA16" s="1229"/>
      <c r="HWB16" s="1229"/>
      <c r="HWC16" s="1229"/>
      <c r="HWD16" s="1229"/>
      <c r="HWE16" s="1229"/>
      <c r="HWF16" s="1229"/>
      <c r="HWG16" s="1229"/>
      <c r="HWH16" s="1229"/>
      <c r="HWI16" s="1229"/>
      <c r="HWJ16" s="1229"/>
      <c r="HWK16" s="1229"/>
      <c r="HWL16" s="1229"/>
      <c r="HWM16" s="1229"/>
      <c r="HWN16" s="1229"/>
      <c r="HWO16" s="1229"/>
      <c r="HWP16" s="1229"/>
      <c r="HWQ16" s="1229"/>
      <c r="HWR16" s="1229"/>
      <c r="HWS16" s="1229"/>
      <c r="HWT16" s="1229"/>
      <c r="HWU16" s="1229"/>
      <c r="HWV16" s="1229"/>
      <c r="HWW16" s="1229"/>
      <c r="HWX16" s="1229"/>
      <c r="HWY16" s="1229"/>
      <c r="HWZ16" s="1229"/>
      <c r="HXA16" s="1229"/>
      <c r="HXB16" s="1229"/>
      <c r="HXC16" s="1229"/>
      <c r="HXD16" s="1229"/>
      <c r="HXE16" s="1229"/>
      <c r="HXF16" s="1229"/>
      <c r="HXG16" s="1229"/>
      <c r="HXH16" s="1229"/>
      <c r="HXI16" s="1229"/>
      <c r="HXJ16" s="1229"/>
      <c r="HXK16" s="1229"/>
      <c r="HXL16" s="1229"/>
      <c r="HXM16" s="1229"/>
      <c r="HXN16" s="1229"/>
      <c r="HXO16" s="1229"/>
      <c r="HXP16" s="1229"/>
      <c r="HXQ16" s="1229"/>
      <c r="HXR16" s="1229"/>
      <c r="HXS16" s="1229"/>
      <c r="HXT16" s="1229"/>
      <c r="HXU16" s="1229"/>
      <c r="HXV16" s="1229"/>
      <c r="HXW16" s="1229"/>
      <c r="HXX16" s="1229"/>
      <c r="HXY16" s="1229"/>
      <c r="HXZ16" s="1229"/>
      <c r="HYA16" s="1229"/>
      <c r="HYB16" s="1229"/>
      <c r="HYC16" s="1229"/>
      <c r="HYD16" s="1229"/>
      <c r="HYE16" s="1229"/>
      <c r="HYF16" s="1229"/>
      <c r="HYG16" s="1229"/>
      <c r="HYH16" s="1229"/>
      <c r="HYI16" s="1229"/>
      <c r="HYJ16" s="1229"/>
      <c r="HYK16" s="1229"/>
      <c r="HYL16" s="1229"/>
      <c r="HYM16" s="1229"/>
      <c r="HYN16" s="1229"/>
      <c r="HYO16" s="1229"/>
      <c r="HYP16" s="1229"/>
      <c r="HYQ16" s="1229"/>
      <c r="HYR16" s="1229"/>
      <c r="HYS16" s="1229"/>
      <c r="HYT16" s="1229"/>
      <c r="HYU16" s="1229"/>
      <c r="HYV16" s="1229"/>
      <c r="HYW16" s="1229"/>
      <c r="HYX16" s="1229"/>
      <c r="HYY16" s="1229"/>
      <c r="HYZ16" s="1229"/>
      <c r="HZA16" s="1229"/>
      <c r="HZB16" s="1229"/>
      <c r="HZC16" s="1229"/>
      <c r="HZD16" s="1229"/>
      <c r="HZE16" s="1229"/>
      <c r="HZF16" s="1229"/>
      <c r="HZG16" s="1229"/>
      <c r="HZH16" s="1229"/>
      <c r="HZI16" s="1229"/>
      <c r="HZJ16" s="1229"/>
      <c r="HZK16" s="1229"/>
      <c r="HZL16" s="1229"/>
      <c r="HZM16" s="1229"/>
      <c r="HZN16" s="1229"/>
      <c r="HZO16" s="1229"/>
      <c r="HZP16" s="1229"/>
      <c r="HZQ16" s="1229"/>
      <c r="HZR16" s="1229"/>
      <c r="HZS16" s="1229"/>
      <c r="HZT16" s="1229"/>
      <c r="HZU16" s="1229"/>
      <c r="HZV16" s="1229"/>
      <c r="HZW16" s="1229"/>
      <c r="HZX16" s="1229"/>
      <c r="HZY16" s="1229"/>
      <c r="HZZ16" s="1229"/>
      <c r="IAA16" s="1229"/>
      <c r="IAB16" s="1229"/>
      <c r="IAC16" s="1229"/>
      <c r="IAD16" s="1229"/>
      <c r="IAE16" s="1229"/>
      <c r="IAF16" s="1229"/>
      <c r="IAG16" s="1229"/>
      <c r="IAH16" s="1229"/>
      <c r="IAI16" s="1229"/>
      <c r="IAJ16" s="1229"/>
      <c r="IAK16" s="1229"/>
      <c r="IAL16" s="1229"/>
      <c r="IAM16" s="1229"/>
      <c r="IAN16" s="1229"/>
      <c r="IAO16" s="1229"/>
      <c r="IAP16" s="1229"/>
      <c r="IAQ16" s="1229"/>
      <c r="IAR16" s="1229"/>
      <c r="IAS16" s="1229"/>
      <c r="IAT16" s="1229"/>
      <c r="IAU16" s="1229"/>
      <c r="IAV16" s="1229"/>
      <c r="IAW16" s="1229"/>
      <c r="IAX16" s="1229"/>
      <c r="IAY16" s="1229"/>
      <c r="IAZ16" s="1229"/>
      <c r="IBA16" s="1229"/>
      <c r="IBB16" s="1229"/>
      <c r="IBC16" s="1229"/>
      <c r="IBD16" s="1229"/>
      <c r="IBE16" s="1229"/>
      <c r="IBF16" s="1229"/>
      <c r="IBG16" s="1229"/>
      <c r="IBH16" s="1229"/>
      <c r="IBI16" s="1229"/>
      <c r="IBJ16" s="1229"/>
      <c r="IBK16" s="1229"/>
      <c r="IBL16" s="1229"/>
      <c r="IBM16" s="1229"/>
      <c r="IBN16" s="1229"/>
      <c r="IBO16" s="1229"/>
      <c r="IBP16" s="1229"/>
      <c r="IBQ16" s="1229"/>
      <c r="IBR16" s="1229"/>
      <c r="IBS16" s="1229"/>
      <c r="IBT16" s="1229"/>
      <c r="IBU16" s="1229"/>
      <c r="IBV16" s="1229"/>
      <c r="IBW16" s="1229"/>
      <c r="IBX16" s="1229"/>
      <c r="IBY16" s="1229"/>
      <c r="IBZ16" s="1229"/>
      <c r="ICA16" s="1229"/>
      <c r="ICB16" s="1229"/>
      <c r="ICC16" s="1229"/>
      <c r="ICD16" s="1229"/>
      <c r="ICE16" s="1229"/>
      <c r="ICF16" s="1229"/>
      <c r="ICG16" s="1229"/>
      <c r="ICH16" s="1229"/>
      <c r="ICI16" s="1229"/>
      <c r="ICJ16" s="1229"/>
      <c r="ICK16" s="1229"/>
      <c r="ICL16" s="1229"/>
      <c r="ICM16" s="1229"/>
      <c r="ICN16" s="1229"/>
      <c r="ICO16" s="1229"/>
      <c r="ICP16" s="1229"/>
      <c r="ICQ16" s="1229"/>
      <c r="ICR16" s="1229"/>
      <c r="ICS16" s="1229"/>
      <c r="ICT16" s="1229"/>
      <c r="ICU16" s="1229"/>
      <c r="ICV16" s="1229"/>
      <c r="ICW16" s="1229"/>
      <c r="ICX16" s="1229"/>
      <c r="ICY16" s="1229"/>
      <c r="ICZ16" s="1229"/>
      <c r="IDA16" s="1229"/>
      <c r="IDB16" s="1229"/>
      <c r="IDC16" s="1229"/>
      <c r="IDD16" s="1229"/>
      <c r="IDE16" s="1229"/>
      <c r="IDF16" s="1229"/>
      <c r="IDG16" s="1229"/>
      <c r="IDH16" s="1229"/>
      <c r="IDI16" s="1229"/>
      <c r="IDJ16" s="1229"/>
      <c r="IDK16" s="1229"/>
      <c r="IDL16" s="1229"/>
      <c r="IDM16" s="1229"/>
      <c r="IDN16" s="1229"/>
      <c r="IDO16" s="1229"/>
      <c r="IDP16" s="1229"/>
      <c r="IDQ16" s="1229"/>
      <c r="IDR16" s="1229"/>
      <c r="IDS16" s="1229"/>
      <c r="IDT16" s="1229"/>
      <c r="IDU16" s="1229"/>
      <c r="IDV16" s="1229"/>
      <c r="IDW16" s="1229"/>
      <c r="IDX16" s="1229"/>
      <c r="IDY16" s="1229"/>
      <c r="IDZ16" s="1229"/>
      <c r="IEA16" s="1229"/>
      <c r="IEB16" s="1229"/>
      <c r="IEC16" s="1229"/>
      <c r="IED16" s="1229"/>
      <c r="IEE16" s="1229"/>
      <c r="IEF16" s="1229"/>
      <c r="IEG16" s="1229"/>
      <c r="IEH16" s="1229"/>
      <c r="IEI16" s="1229"/>
      <c r="IEJ16" s="1229"/>
      <c r="IEK16" s="1229"/>
      <c r="IEL16" s="1229"/>
      <c r="IEM16" s="1229"/>
      <c r="IEN16" s="1229"/>
      <c r="IEO16" s="1229"/>
      <c r="IEP16" s="1229"/>
      <c r="IEQ16" s="1229"/>
      <c r="IER16" s="1229"/>
      <c r="IES16" s="1229"/>
      <c r="IET16" s="1229"/>
      <c r="IEU16" s="1229"/>
      <c r="IEV16" s="1229"/>
      <c r="IEW16" s="1229"/>
      <c r="IEX16" s="1229"/>
      <c r="IEY16" s="1229"/>
      <c r="IEZ16" s="1229"/>
      <c r="IFA16" s="1229"/>
      <c r="IFB16" s="1229"/>
      <c r="IFC16" s="1229"/>
      <c r="IFD16" s="1229"/>
      <c r="IFE16" s="1229"/>
      <c r="IFF16" s="1229"/>
      <c r="IFG16" s="1229"/>
      <c r="IFH16" s="1229"/>
      <c r="IFI16" s="1229"/>
      <c r="IFJ16" s="1229"/>
      <c r="IFK16" s="1229"/>
      <c r="IFL16" s="1229"/>
      <c r="IFM16" s="1229"/>
      <c r="IFN16" s="1229"/>
      <c r="IFO16" s="1229"/>
      <c r="IFP16" s="1229"/>
      <c r="IFQ16" s="1229"/>
      <c r="IFR16" s="1229"/>
      <c r="IFS16" s="1229"/>
      <c r="IFT16" s="1229"/>
      <c r="IFU16" s="1229"/>
      <c r="IFV16" s="1229"/>
      <c r="IFW16" s="1229"/>
      <c r="IFX16" s="1229"/>
      <c r="IFY16" s="1229"/>
      <c r="IFZ16" s="1229"/>
      <c r="IGA16" s="1229"/>
      <c r="IGB16" s="1229"/>
      <c r="IGC16" s="1229"/>
      <c r="IGD16" s="1229"/>
      <c r="IGE16" s="1229"/>
      <c r="IGF16" s="1229"/>
      <c r="IGG16" s="1229"/>
      <c r="IGH16" s="1229"/>
      <c r="IGI16" s="1229"/>
      <c r="IGJ16" s="1229"/>
      <c r="IGK16" s="1229"/>
      <c r="IGL16" s="1229"/>
      <c r="IGM16" s="1229"/>
      <c r="IGN16" s="1229"/>
      <c r="IGO16" s="1229"/>
      <c r="IGP16" s="1229"/>
      <c r="IGQ16" s="1229"/>
      <c r="IGR16" s="1229"/>
      <c r="IGS16" s="1229"/>
      <c r="IGT16" s="1229"/>
      <c r="IGU16" s="1229"/>
      <c r="IGV16" s="1229"/>
      <c r="IGW16" s="1229"/>
      <c r="IGX16" s="1229"/>
      <c r="IGY16" s="1229"/>
      <c r="IGZ16" s="1229"/>
      <c r="IHA16" s="1229"/>
      <c r="IHB16" s="1229"/>
      <c r="IHC16" s="1229"/>
      <c r="IHD16" s="1229"/>
      <c r="IHE16" s="1229"/>
      <c r="IHF16" s="1229"/>
      <c r="IHG16" s="1229"/>
      <c r="IHH16" s="1229"/>
      <c r="IHI16" s="1229"/>
      <c r="IHJ16" s="1229"/>
      <c r="IHK16" s="1229"/>
      <c r="IHL16" s="1229"/>
      <c r="IHM16" s="1229"/>
      <c r="IHN16" s="1229"/>
      <c r="IHO16" s="1229"/>
      <c r="IHP16" s="1229"/>
      <c r="IHQ16" s="1229"/>
      <c r="IHR16" s="1229"/>
      <c r="IHS16" s="1229"/>
      <c r="IHT16" s="1229"/>
      <c r="IHU16" s="1229"/>
      <c r="IHV16" s="1229"/>
      <c r="IHW16" s="1229"/>
      <c r="IHX16" s="1229"/>
      <c r="IHY16" s="1229"/>
      <c r="IHZ16" s="1229"/>
      <c r="IIA16" s="1229"/>
      <c r="IIB16" s="1229"/>
      <c r="IIC16" s="1229"/>
      <c r="IID16" s="1229"/>
      <c r="IIE16" s="1229"/>
      <c r="IIF16" s="1229"/>
      <c r="IIG16" s="1229"/>
      <c r="IIH16" s="1229"/>
      <c r="III16" s="1229"/>
      <c r="IIJ16" s="1229"/>
      <c r="IIK16" s="1229"/>
      <c r="IIL16" s="1229"/>
      <c r="IIM16" s="1229"/>
      <c r="IIN16" s="1229"/>
      <c r="IIO16" s="1229"/>
      <c r="IIP16" s="1229"/>
      <c r="IIQ16" s="1229"/>
      <c r="IIR16" s="1229"/>
      <c r="IIS16" s="1229"/>
      <c r="IIT16" s="1229"/>
      <c r="IIU16" s="1229"/>
      <c r="IIV16" s="1229"/>
      <c r="IIW16" s="1229"/>
      <c r="IIX16" s="1229"/>
      <c r="IIY16" s="1229"/>
      <c r="IIZ16" s="1229"/>
      <c r="IJA16" s="1229"/>
      <c r="IJB16" s="1229"/>
      <c r="IJC16" s="1229"/>
      <c r="IJD16" s="1229"/>
      <c r="IJE16" s="1229"/>
      <c r="IJF16" s="1229"/>
      <c r="IJG16" s="1229"/>
      <c r="IJH16" s="1229"/>
      <c r="IJI16" s="1229"/>
      <c r="IJJ16" s="1229"/>
      <c r="IJK16" s="1229"/>
      <c r="IJL16" s="1229"/>
      <c r="IJM16" s="1229"/>
      <c r="IJN16" s="1229"/>
      <c r="IJO16" s="1229"/>
      <c r="IJP16" s="1229"/>
      <c r="IJQ16" s="1229"/>
      <c r="IJR16" s="1229"/>
      <c r="IJS16" s="1229"/>
      <c r="IJT16" s="1229"/>
      <c r="IJU16" s="1229"/>
      <c r="IJV16" s="1229"/>
      <c r="IJW16" s="1229"/>
      <c r="IJX16" s="1229"/>
      <c r="IJY16" s="1229"/>
      <c r="IJZ16" s="1229"/>
      <c r="IKA16" s="1229"/>
      <c r="IKB16" s="1229"/>
      <c r="IKC16" s="1229"/>
      <c r="IKD16" s="1229"/>
      <c r="IKE16" s="1229"/>
      <c r="IKF16" s="1229"/>
      <c r="IKG16" s="1229"/>
      <c r="IKH16" s="1229"/>
      <c r="IKI16" s="1229"/>
      <c r="IKJ16" s="1229"/>
      <c r="IKK16" s="1229"/>
      <c r="IKL16" s="1229"/>
      <c r="IKM16" s="1229"/>
      <c r="IKN16" s="1229"/>
      <c r="IKO16" s="1229"/>
      <c r="IKP16" s="1229"/>
      <c r="IKQ16" s="1229"/>
      <c r="IKR16" s="1229"/>
      <c r="IKS16" s="1229"/>
      <c r="IKT16" s="1229"/>
      <c r="IKU16" s="1229"/>
      <c r="IKV16" s="1229"/>
      <c r="IKW16" s="1229"/>
      <c r="IKX16" s="1229"/>
      <c r="IKY16" s="1229"/>
      <c r="IKZ16" s="1229"/>
      <c r="ILA16" s="1229"/>
      <c r="ILB16" s="1229"/>
      <c r="ILC16" s="1229"/>
      <c r="ILD16" s="1229"/>
      <c r="ILE16" s="1229"/>
      <c r="ILF16" s="1229"/>
      <c r="ILG16" s="1229"/>
      <c r="ILH16" s="1229"/>
      <c r="ILI16" s="1229"/>
      <c r="ILJ16" s="1229"/>
      <c r="ILK16" s="1229"/>
      <c r="ILL16" s="1229"/>
      <c r="ILM16" s="1229"/>
      <c r="ILN16" s="1229"/>
      <c r="ILO16" s="1229"/>
      <c r="ILP16" s="1229"/>
      <c r="ILQ16" s="1229"/>
      <c r="ILR16" s="1229"/>
      <c r="ILS16" s="1229"/>
      <c r="ILT16" s="1229"/>
      <c r="ILU16" s="1229"/>
      <c r="ILV16" s="1229"/>
      <c r="ILW16" s="1229"/>
      <c r="ILX16" s="1229"/>
      <c r="ILY16" s="1229"/>
      <c r="ILZ16" s="1229"/>
      <c r="IMA16" s="1229"/>
      <c r="IMB16" s="1229"/>
      <c r="IMC16" s="1229"/>
      <c r="IMD16" s="1229"/>
      <c r="IME16" s="1229"/>
      <c r="IMF16" s="1229"/>
      <c r="IMG16" s="1229"/>
      <c r="IMH16" s="1229"/>
      <c r="IMI16" s="1229"/>
      <c r="IMJ16" s="1229"/>
      <c r="IMK16" s="1229"/>
      <c r="IML16" s="1229"/>
      <c r="IMM16" s="1229"/>
      <c r="IMN16" s="1229"/>
      <c r="IMO16" s="1229"/>
      <c r="IMP16" s="1229"/>
      <c r="IMQ16" s="1229"/>
      <c r="IMR16" s="1229"/>
      <c r="IMS16" s="1229"/>
      <c r="IMT16" s="1229"/>
      <c r="IMU16" s="1229"/>
      <c r="IMV16" s="1229"/>
      <c r="IMW16" s="1229"/>
      <c r="IMX16" s="1229"/>
      <c r="IMY16" s="1229"/>
      <c r="IMZ16" s="1229"/>
      <c r="INA16" s="1229"/>
      <c r="INB16" s="1229"/>
      <c r="INC16" s="1229"/>
      <c r="IND16" s="1229"/>
      <c r="INE16" s="1229"/>
      <c r="INF16" s="1229"/>
      <c r="ING16" s="1229"/>
      <c r="INH16" s="1229"/>
      <c r="INI16" s="1229"/>
      <c r="INJ16" s="1229"/>
      <c r="INK16" s="1229"/>
      <c r="INL16" s="1229"/>
      <c r="INM16" s="1229"/>
      <c r="INN16" s="1229"/>
      <c r="INO16" s="1229"/>
      <c r="INP16" s="1229"/>
      <c r="INQ16" s="1229"/>
      <c r="INR16" s="1229"/>
      <c r="INS16" s="1229"/>
      <c r="INT16" s="1229"/>
      <c r="INU16" s="1229"/>
      <c r="INV16" s="1229"/>
      <c r="INW16" s="1229"/>
      <c r="INX16" s="1229"/>
      <c r="INY16" s="1229"/>
      <c r="INZ16" s="1229"/>
      <c r="IOA16" s="1229"/>
      <c r="IOB16" s="1229"/>
      <c r="IOC16" s="1229"/>
      <c r="IOD16" s="1229"/>
      <c r="IOE16" s="1229"/>
      <c r="IOF16" s="1229"/>
      <c r="IOG16" s="1229"/>
      <c r="IOH16" s="1229"/>
      <c r="IOI16" s="1229"/>
      <c r="IOJ16" s="1229"/>
      <c r="IOK16" s="1229"/>
      <c r="IOL16" s="1229"/>
      <c r="IOM16" s="1229"/>
      <c r="ION16" s="1229"/>
      <c r="IOO16" s="1229"/>
      <c r="IOP16" s="1229"/>
      <c r="IOQ16" s="1229"/>
      <c r="IOR16" s="1229"/>
      <c r="IOS16" s="1229"/>
      <c r="IOT16" s="1229"/>
      <c r="IOU16" s="1229"/>
      <c r="IOV16" s="1229"/>
      <c r="IOW16" s="1229"/>
      <c r="IOX16" s="1229"/>
      <c r="IOY16" s="1229"/>
      <c r="IOZ16" s="1229"/>
      <c r="IPA16" s="1229"/>
      <c r="IPB16" s="1229"/>
      <c r="IPC16" s="1229"/>
      <c r="IPD16" s="1229"/>
      <c r="IPE16" s="1229"/>
      <c r="IPF16" s="1229"/>
      <c r="IPG16" s="1229"/>
      <c r="IPH16" s="1229"/>
      <c r="IPI16" s="1229"/>
      <c r="IPJ16" s="1229"/>
      <c r="IPK16" s="1229"/>
      <c r="IPL16" s="1229"/>
      <c r="IPM16" s="1229"/>
      <c r="IPN16" s="1229"/>
      <c r="IPO16" s="1229"/>
      <c r="IPP16" s="1229"/>
      <c r="IPQ16" s="1229"/>
      <c r="IPR16" s="1229"/>
      <c r="IPS16" s="1229"/>
      <c r="IPT16" s="1229"/>
      <c r="IPU16" s="1229"/>
      <c r="IPV16" s="1229"/>
      <c r="IPW16" s="1229"/>
      <c r="IPX16" s="1229"/>
      <c r="IPY16" s="1229"/>
      <c r="IPZ16" s="1229"/>
      <c r="IQA16" s="1229"/>
      <c r="IQB16" s="1229"/>
      <c r="IQC16" s="1229"/>
      <c r="IQD16" s="1229"/>
      <c r="IQE16" s="1229"/>
      <c r="IQF16" s="1229"/>
      <c r="IQG16" s="1229"/>
      <c r="IQH16" s="1229"/>
      <c r="IQI16" s="1229"/>
      <c r="IQJ16" s="1229"/>
      <c r="IQK16" s="1229"/>
      <c r="IQL16" s="1229"/>
      <c r="IQM16" s="1229"/>
      <c r="IQN16" s="1229"/>
      <c r="IQO16" s="1229"/>
      <c r="IQP16" s="1229"/>
      <c r="IQQ16" s="1229"/>
      <c r="IQR16" s="1229"/>
      <c r="IQS16" s="1229"/>
      <c r="IQT16" s="1229"/>
      <c r="IQU16" s="1229"/>
      <c r="IQV16" s="1229"/>
      <c r="IQW16" s="1229"/>
      <c r="IQX16" s="1229"/>
      <c r="IQY16" s="1229"/>
      <c r="IQZ16" s="1229"/>
      <c r="IRA16" s="1229"/>
      <c r="IRB16" s="1229"/>
      <c r="IRC16" s="1229"/>
      <c r="IRD16" s="1229"/>
      <c r="IRE16" s="1229"/>
      <c r="IRF16" s="1229"/>
      <c r="IRG16" s="1229"/>
      <c r="IRH16" s="1229"/>
      <c r="IRI16" s="1229"/>
      <c r="IRJ16" s="1229"/>
      <c r="IRK16" s="1229"/>
      <c r="IRL16" s="1229"/>
      <c r="IRM16" s="1229"/>
      <c r="IRN16" s="1229"/>
      <c r="IRO16" s="1229"/>
      <c r="IRP16" s="1229"/>
      <c r="IRQ16" s="1229"/>
      <c r="IRR16" s="1229"/>
      <c r="IRS16" s="1229"/>
      <c r="IRT16" s="1229"/>
      <c r="IRU16" s="1229"/>
      <c r="IRV16" s="1229"/>
      <c r="IRW16" s="1229"/>
      <c r="IRX16" s="1229"/>
      <c r="IRY16" s="1229"/>
      <c r="IRZ16" s="1229"/>
      <c r="ISA16" s="1229"/>
      <c r="ISB16" s="1229"/>
      <c r="ISC16" s="1229"/>
      <c r="ISD16" s="1229"/>
      <c r="ISE16" s="1229"/>
      <c r="ISF16" s="1229"/>
      <c r="ISG16" s="1229"/>
      <c r="ISH16" s="1229"/>
      <c r="ISI16" s="1229"/>
      <c r="ISJ16" s="1229"/>
      <c r="ISK16" s="1229"/>
      <c r="ISL16" s="1229"/>
      <c r="ISM16" s="1229"/>
      <c r="ISN16" s="1229"/>
      <c r="ISO16" s="1229"/>
      <c r="ISP16" s="1229"/>
      <c r="ISQ16" s="1229"/>
      <c r="ISR16" s="1229"/>
      <c r="ISS16" s="1229"/>
      <c r="IST16" s="1229"/>
      <c r="ISU16" s="1229"/>
      <c r="ISV16" s="1229"/>
      <c r="ISW16" s="1229"/>
      <c r="ISX16" s="1229"/>
      <c r="ISY16" s="1229"/>
      <c r="ISZ16" s="1229"/>
      <c r="ITA16" s="1229"/>
      <c r="ITB16" s="1229"/>
      <c r="ITC16" s="1229"/>
      <c r="ITD16" s="1229"/>
      <c r="ITE16" s="1229"/>
      <c r="ITF16" s="1229"/>
      <c r="ITG16" s="1229"/>
      <c r="ITH16" s="1229"/>
      <c r="ITI16" s="1229"/>
      <c r="ITJ16" s="1229"/>
      <c r="ITK16" s="1229"/>
      <c r="ITL16" s="1229"/>
      <c r="ITM16" s="1229"/>
      <c r="ITN16" s="1229"/>
      <c r="ITO16" s="1229"/>
      <c r="ITP16" s="1229"/>
      <c r="ITQ16" s="1229"/>
      <c r="ITR16" s="1229"/>
      <c r="ITS16" s="1229"/>
      <c r="ITT16" s="1229"/>
      <c r="ITU16" s="1229"/>
      <c r="ITV16" s="1229"/>
      <c r="ITW16" s="1229"/>
      <c r="ITX16" s="1229"/>
      <c r="ITY16" s="1229"/>
      <c r="ITZ16" s="1229"/>
      <c r="IUA16" s="1229"/>
      <c r="IUB16" s="1229"/>
      <c r="IUC16" s="1229"/>
      <c r="IUD16" s="1229"/>
      <c r="IUE16" s="1229"/>
      <c r="IUF16" s="1229"/>
      <c r="IUG16" s="1229"/>
      <c r="IUH16" s="1229"/>
      <c r="IUI16" s="1229"/>
      <c r="IUJ16" s="1229"/>
      <c r="IUK16" s="1229"/>
      <c r="IUL16" s="1229"/>
      <c r="IUM16" s="1229"/>
      <c r="IUN16" s="1229"/>
      <c r="IUO16" s="1229"/>
      <c r="IUP16" s="1229"/>
      <c r="IUQ16" s="1229"/>
      <c r="IUR16" s="1229"/>
      <c r="IUS16" s="1229"/>
      <c r="IUT16" s="1229"/>
      <c r="IUU16" s="1229"/>
      <c r="IUV16" s="1229"/>
      <c r="IUW16" s="1229"/>
      <c r="IUX16" s="1229"/>
      <c r="IUY16" s="1229"/>
      <c r="IUZ16" s="1229"/>
      <c r="IVA16" s="1229"/>
      <c r="IVB16" s="1229"/>
      <c r="IVC16" s="1229"/>
      <c r="IVD16" s="1229"/>
      <c r="IVE16" s="1229"/>
      <c r="IVF16" s="1229"/>
      <c r="IVG16" s="1229"/>
      <c r="IVH16" s="1229"/>
      <c r="IVI16" s="1229"/>
      <c r="IVJ16" s="1229"/>
      <c r="IVK16" s="1229"/>
      <c r="IVL16" s="1229"/>
      <c r="IVM16" s="1229"/>
      <c r="IVN16" s="1229"/>
      <c r="IVO16" s="1229"/>
      <c r="IVP16" s="1229"/>
      <c r="IVQ16" s="1229"/>
      <c r="IVR16" s="1229"/>
      <c r="IVS16" s="1229"/>
      <c r="IVT16" s="1229"/>
      <c r="IVU16" s="1229"/>
      <c r="IVV16" s="1229"/>
      <c r="IVW16" s="1229"/>
      <c r="IVX16" s="1229"/>
      <c r="IVY16" s="1229"/>
      <c r="IVZ16" s="1229"/>
      <c r="IWA16" s="1229"/>
      <c r="IWB16" s="1229"/>
      <c r="IWC16" s="1229"/>
      <c r="IWD16" s="1229"/>
      <c r="IWE16" s="1229"/>
      <c r="IWF16" s="1229"/>
      <c r="IWG16" s="1229"/>
      <c r="IWH16" s="1229"/>
      <c r="IWI16" s="1229"/>
      <c r="IWJ16" s="1229"/>
      <c r="IWK16" s="1229"/>
      <c r="IWL16" s="1229"/>
      <c r="IWM16" s="1229"/>
      <c r="IWN16" s="1229"/>
      <c r="IWO16" s="1229"/>
      <c r="IWP16" s="1229"/>
      <c r="IWQ16" s="1229"/>
      <c r="IWR16" s="1229"/>
      <c r="IWS16" s="1229"/>
      <c r="IWT16" s="1229"/>
      <c r="IWU16" s="1229"/>
      <c r="IWV16" s="1229"/>
      <c r="IWW16" s="1229"/>
      <c r="IWX16" s="1229"/>
      <c r="IWY16" s="1229"/>
      <c r="IWZ16" s="1229"/>
      <c r="IXA16" s="1229"/>
      <c r="IXB16" s="1229"/>
      <c r="IXC16" s="1229"/>
      <c r="IXD16" s="1229"/>
      <c r="IXE16" s="1229"/>
      <c r="IXF16" s="1229"/>
      <c r="IXG16" s="1229"/>
      <c r="IXH16" s="1229"/>
      <c r="IXI16" s="1229"/>
      <c r="IXJ16" s="1229"/>
      <c r="IXK16" s="1229"/>
      <c r="IXL16" s="1229"/>
      <c r="IXM16" s="1229"/>
      <c r="IXN16" s="1229"/>
      <c r="IXO16" s="1229"/>
      <c r="IXP16" s="1229"/>
      <c r="IXQ16" s="1229"/>
      <c r="IXR16" s="1229"/>
      <c r="IXS16" s="1229"/>
      <c r="IXT16" s="1229"/>
      <c r="IXU16" s="1229"/>
      <c r="IXV16" s="1229"/>
      <c r="IXW16" s="1229"/>
      <c r="IXX16" s="1229"/>
      <c r="IXY16" s="1229"/>
      <c r="IXZ16" s="1229"/>
      <c r="IYA16" s="1229"/>
      <c r="IYB16" s="1229"/>
      <c r="IYC16" s="1229"/>
      <c r="IYD16" s="1229"/>
      <c r="IYE16" s="1229"/>
      <c r="IYF16" s="1229"/>
      <c r="IYG16" s="1229"/>
      <c r="IYH16" s="1229"/>
      <c r="IYI16" s="1229"/>
      <c r="IYJ16" s="1229"/>
      <c r="IYK16" s="1229"/>
      <c r="IYL16" s="1229"/>
      <c r="IYM16" s="1229"/>
      <c r="IYN16" s="1229"/>
      <c r="IYO16" s="1229"/>
      <c r="IYP16" s="1229"/>
      <c r="IYQ16" s="1229"/>
      <c r="IYR16" s="1229"/>
      <c r="IYS16" s="1229"/>
      <c r="IYT16" s="1229"/>
      <c r="IYU16" s="1229"/>
      <c r="IYV16" s="1229"/>
      <c r="IYW16" s="1229"/>
      <c r="IYX16" s="1229"/>
      <c r="IYY16" s="1229"/>
      <c r="IYZ16" s="1229"/>
      <c r="IZA16" s="1229"/>
      <c r="IZB16" s="1229"/>
      <c r="IZC16" s="1229"/>
      <c r="IZD16" s="1229"/>
      <c r="IZE16" s="1229"/>
      <c r="IZF16" s="1229"/>
      <c r="IZG16" s="1229"/>
      <c r="IZH16" s="1229"/>
      <c r="IZI16" s="1229"/>
      <c r="IZJ16" s="1229"/>
      <c r="IZK16" s="1229"/>
      <c r="IZL16" s="1229"/>
      <c r="IZM16" s="1229"/>
      <c r="IZN16" s="1229"/>
      <c r="IZO16" s="1229"/>
      <c r="IZP16" s="1229"/>
      <c r="IZQ16" s="1229"/>
      <c r="IZR16" s="1229"/>
      <c r="IZS16" s="1229"/>
      <c r="IZT16" s="1229"/>
      <c r="IZU16" s="1229"/>
      <c r="IZV16" s="1229"/>
      <c r="IZW16" s="1229"/>
      <c r="IZX16" s="1229"/>
      <c r="IZY16" s="1229"/>
      <c r="IZZ16" s="1229"/>
      <c r="JAA16" s="1229"/>
      <c r="JAB16" s="1229"/>
      <c r="JAC16" s="1229"/>
      <c r="JAD16" s="1229"/>
      <c r="JAE16" s="1229"/>
      <c r="JAF16" s="1229"/>
      <c r="JAG16" s="1229"/>
      <c r="JAH16" s="1229"/>
      <c r="JAI16" s="1229"/>
      <c r="JAJ16" s="1229"/>
      <c r="JAK16" s="1229"/>
      <c r="JAL16" s="1229"/>
      <c r="JAM16" s="1229"/>
      <c r="JAN16" s="1229"/>
      <c r="JAO16" s="1229"/>
      <c r="JAP16" s="1229"/>
      <c r="JAQ16" s="1229"/>
      <c r="JAR16" s="1229"/>
      <c r="JAS16" s="1229"/>
      <c r="JAT16" s="1229"/>
      <c r="JAU16" s="1229"/>
      <c r="JAV16" s="1229"/>
      <c r="JAW16" s="1229"/>
      <c r="JAX16" s="1229"/>
      <c r="JAY16" s="1229"/>
      <c r="JAZ16" s="1229"/>
      <c r="JBA16" s="1229"/>
      <c r="JBB16" s="1229"/>
      <c r="JBC16" s="1229"/>
      <c r="JBD16" s="1229"/>
      <c r="JBE16" s="1229"/>
      <c r="JBF16" s="1229"/>
      <c r="JBG16" s="1229"/>
      <c r="JBH16" s="1229"/>
      <c r="JBI16" s="1229"/>
      <c r="JBJ16" s="1229"/>
      <c r="JBK16" s="1229"/>
      <c r="JBL16" s="1229"/>
      <c r="JBM16" s="1229"/>
      <c r="JBN16" s="1229"/>
      <c r="JBO16" s="1229"/>
      <c r="JBP16" s="1229"/>
      <c r="JBQ16" s="1229"/>
      <c r="JBR16" s="1229"/>
      <c r="JBS16" s="1229"/>
      <c r="JBT16" s="1229"/>
      <c r="JBU16" s="1229"/>
      <c r="JBV16" s="1229"/>
      <c r="JBW16" s="1229"/>
      <c r="JBX16" s="1229"/>
      <c r="JBY16" s="1229"/>
      <c r="JBZ16" s="1229"/>
      <c r="JCA16" s="1229"/>
      <c r="JCB16" s="1229"/>
      <c r="JCC16" s="1229"/>
      <c r="JCD16" s="1229"/>
      <c r="JCE16" s="1229"/>
      <c r="JCF16" s="1229"/>
      <c r="JCG16" s="1229"/>
      <c r="JCH16" s="1229"/>
      <c r="JCI16" s="1229"/>
      <c r="JCJ16" s="1229"/>
      <c r="JCK16" s="1229"/>
      <c r="JCL16" s="1229"/>
      <c r="JCM16" s="1229"/>
      <c r="JCN16" s="1229"/>
      <c r="JCO16" s="1229"/>
      <c r="JCP16" s="1229"/>
      <c r="JCQ16" s="1229"/>
      <c r="JCR16" s="1229"/>
      <c r="JCS16" s="1229"/>
      <c r="JCT16" s="1229"/>
      <c r="JCU16" s="1229"/>
      <c r="JCV16" s="1229"/>
      <c r="JCW16" s="1229"/>
      <c r="JCX16" s="1229"/>
      <c r="JCY16" s="1229"/>
      <c r="JCZ16" s="1229"/>
      <c r="JDA16" s="1229"/>
      <c r="JDB16" s="1229"/>
      <c r="JDC16" s="1229"/>
      <c r="JDD16" s="1229"/>
      <c r="JDE16" s="1229"/>
      <c r="JDF16" s="1229"/>
      <c r="JDG16" s="1229"/>
      <c r="JDH16" s="1229"/>
      <c r="JDI16" s="1229"/>
      <c r="JDJ16" s="1229"/>
      <c r="JDK16" s="1229"/>
      <c r="JDL16" s="1229"/>
      <c r="JDM16" s="1229"/>
      <c r="JDN16" s="1229"/>
      <c r="JDO16" s="1229"/>
      <c r="JDP16" s="1229"/>
      <c r="JDQ16" s="1229"/>
      <c r="JDR16" s="1229"/>
      <c r="JDS16" s="1229"/>
      <c r="JDT16" s="1229"/>
      <c r="JDU16" s="1229"/>
      <c r="JDV16" s="1229"/>
      <c r="JDW16" s="1229"/>
      <c r="JDX16" s="1229"/>
      <c r="JDY16" s="1229"/>
      <c r="JDZ16" s="1229"/>
      <c r="JEA16" s="1229"/>
      <c r="JEB16" s="1229"/>
      <c r="JEC16" s="1229"/>
      <c r="JED16" s="1229"/>
      <c r="JEE16" s="1229"/>
      <c r="JEF16" s="1229"/>
      <c r="JEG16" s="1229"/>
      <c r="JEH16" s="1229"/>
      <c r="JEI16" s="1229"/>
      <c r="JEJ16" s="1229"/>
      <c r="JEK16" s="1229"/>
      <c r="JEL16" s="1229"/>
      <c r="JEM16" s="1229"/>
      <c r="JEN16" s="1229"/>
      <c r="JEO16" s="1229"/>
      <c r="JEP16" s="1229"/>
      <c r="JEQ16" s="1229"/>
      <c r="JER16" s="1229"/>
      <c r="JES16" s="1229"/>
      <c r="JET16" s="1229"/>
      <c r="JEU16" s="1229"/>
      <c r="JEV16" s="1229"/>
      <c r="JEW16" s="1229"/>
      <c r="JEX16" s="1229"/>
      <c r="JEY16" s="1229"/>
      <c r="JEZ16" s="1229"/>
      <c r="JFA16" s="1229"/>
      <c r="JFB16" s="1229"/>
      <c r="JFC16" s="1229"/>
      <c r="JFD16" s="1229"/>
      <c r="JFE16" s="1229"/>
      <c r="JFF16" s="1229"/>
      <c r="JFG16" s="1229"/>
      <c r="JFH16" s="1229"/>
      <c r="JFI16" s="1229"/>
      <c r="JFJ16" s="1229"/>
      <c r="JFK16" s="1229"/>
      <c r="JFL16" s="1229"/>
      <c r="JFM16" s="1229"/>
      <c r="JFN16" s="1229"/>
      <c r="JFO16" s="1229"/>
      <c r="JFP16" s="1229"/>
      <c r="JFQ16" s="1229"/>
      <c r="JFR16" s="1229"/>
      <c r="JFS16" s="1229"/>
      <c r="JFT16" s="1229"/>
      <c r="JFU16" s="1229"/>
      <c r="JFV16" s="1229"/>
      <c r="JFW16" s="1229"/>
      <c r="JFX16" s="1229"/>
      <c r="JFY16" s="1229"/>
      <c r="JFZ16" s="1229"/>
      <c r="JGA16" s="1229"/>
      <c r="JGB16" s="1229"/>
      <c r="JGC16" s="1229"/>
      <c r="JGD16" s="1229"/>
      <c r="JGE16" s="1229"/>
      <c r="JGF16" s="1229"/>
      <c r="JGG16" s="1229"/>
      <c r="JGH16" s="1229"/>
      <c r="JGI16" s="1229"/>
      <c r="JGJ16" s="1229"/>
      <c r="JGK16" s="1229"/>
      <c r="JGL16" s="1229"/>
      <c r="JGM16" s="1229"/>
      <c r="JGN16" s="1229"/>
      <c r="JGO16" s="1229"/>
      <c r="JGP16" s="1229"/>
      <c r="JGQ16" s="1229"/>
      <c r="JGR16" s="1229"/>
      <c r="JGS16" s="1229"/>
      <c r="JGT16" s="1229"/>
      <c r="JGU16" s="1229"/>
      <c r="JGV16" s="1229"/>
      <c r="JGW16" s="1229"/>
      <c r="JGX16" s="1229"/>
      <c r="JGY16" s="1229"/>
      <c r="JGZ16" s="1229"/>
      <c r="JHA16" s="1229"/>
      <c r="JHB16" s="1229"/>
      <c r="JHC16" s="1229"/>
      <c r="JHD16" s="1229"/>
      <c r="JHE16" s="1229"/>
      <c r="JHF16" s="1229"/>
      <c r="JHG16" s="1229"/>
      <c r="JHH16" s="1229"/>
      <c r="JHI16" s="1229"/>
      <c r="JHJ16" s="1229"/>
      <c r="JHK16" s="1229"/>
      <c r="JHL16" s="1229"/>
      <c r="JHM16" s="1229"/>
      <c r="JHN16" s="1229"/>
      <c r="JHO16" s="1229"/>
      <c r="JHP16" s="1229"/>
      <c r="JHQ16" s="1229"/>
      <c r="JHR16" s="1229"/>
      <c r="JHS16" s="1229"/>
      <c r="JHT16" s="1229"/>
      <c r="JHU16" s="1229"/>
      <c r="JHV16" s="1229"/>
      <c r="JHW16" s="1229"/>
      <c r="JHX16" s="1229"/>
      <c r="JHY16" s="1229"/>
      <c r="JHZ16" s="1229"/>
      <c r="JIA16" s="1229"/>
      <c r="JIB16" s="1229"/>
      <c r="JIC16" s="1229"/>
      <c r="JID16" s="1229"/>
      <c r="JIE16" s="1229"/>
      <c r="JIF16" s="1229"/>
      <c r="JIG16" s="1229"/>
      <c r="JIH16" s="1229"/>
      <c r="JII16" s="1229"/>
      <c r="JIJ16" s="1229"/>
      <c r="JIK16" s="1229"/>
      <c r="JIL16" s="1229"/>
      <c r="JIM16" s="1229"/>
      <c r="JIN16" s="1229"/>
      <c r="JIO16" s="1229"/>
      <c r="JIP16" s="1229"/>
      <c r="JIQ16" s="1229"/>
      <c r="JIR16" s="1229"/>
      <c r="JIS16" s="1229"/>
      <c r="JIT16" s="1229"/>
      <c r="JIU16" s="1229"/>
      <c r="JIV16" s="1229"/>
      <c r="JIW16" s="1229"/>
      <c r="JIX16" s="1229"/>
      <c r="JIY16" s="1229"/>
      <c r="JIZ16" s="1229"/>
      <c r="JJA16" s="1229"/>
      <c r="JJB16" s="1229"/>
      <c r="JJC16" s="1229"/>
      <c r="JJD16" s="1229"/>
      <c r="JJE16" s="1229"/>
      <c r="JJF16" s="1229"/>
      <c r="JJG16" s="1229"/>
      <c r="JJH16" s="1229"/>
      <c r="JJI16" s="1229"/>
      <c r="JJJ16" s="1229"/>
      <c r="JJK16" s="1229"/>
      <c r="JJL16" s="1229"/>
      <c r="JJM16" s="1229"/>
      <c r="JJN16" s="1229"/>
      <c r="JJO16" s="1229"/>
      <c r="JJP16" s="1229"/>
      <c r="JJQ16" s="1229"/>
      <c r="JJR16" s="1229"/>
      <c r="JJS16" s="1229"/>
      <c r="JJT16" s="1229"/>
      <c r="JJU16" s="1229"/>
      <c r="JJV16" s="1229"/>
      <c r="JJW16" s="1229"/>
      <c r="JJX16" s="1229"/>
      <c r="JJY16" s="1229"/>
      <c r="JJZ16" s="1229"/>
      <c r="JKA16" s="1229"/>
      <c r="JKB16" s="1229"/>
      <c r="JKC16" s="1229"/>
      <c r="JKD16" s="1229"/>
      <c r="JKE16" s="1229"/>
      <c r="JKF16" s="1229"/>
      <c r="JKG16" s="1229"/>
      <c r="JKH16" s="1229"/>
      <c r="JKI16" s="1229"/>
      <c r="JKJ16" s="1229"/>
      <c r="JKK16" s="1229"/>
      <c r="JKL16" s="1229"/>
      <c r="JKM16" s="1229"/>
      <c r="JKN16" s="1229"/>
      <c r="JKO16" s="1229"/>
      <c r="JKP16" s="1229"/>
      <c r="JKQ16" s="1229"/>
      <c r="JKR16" s="1229"/>
      <c r="JKS16" s="1229"/>
      <c r="JKT16" s="1229"/>
      <c r="JKU16" s="1229"/>
      <c r="JKV16" s="1229"/>
      <c r="JKW16" s="1229"/>
      <c r="JKX16" s="1229"/>
      <c r="JKY16" s="1229"/>
      <c r="JKZ16" s="1229"/>
      <c r="JLA16" s="1229"/>
      <c r="JLB16" s="1229"/>
      <c r="JLC16" s="1229"/>
      <c r="JLD16" s="1229"/>
      <c r="JLE16" s="1229"/>
      <c r="JLF16" s="1229"/>
      <c r="JLG16" s="1229"/>
      <c r="JLH16" s="1229"/>
      <c r="JLI16" s="1229"/>
      <c r="JLJ16" s="1229"/>
      <c r="JLK16" s="1229"/>
      <c r="JLL16" s="1229"/>
      <c r="JLM16" s="1229"/>
      <c r="JLN16" s="1229"/>
      <c r="JLO16" s="1229"/>
      <c r="JLP16" s="1229"/>
      <c r="JLQ16" s="1229"/>
      <c r="JLR16" s="1229"/>
      <c r="JLS16" s="1229"/>
      <c r="JLT16" s="1229"/>
      <c r="JLU16" s="1229"/>
      <c r="JLV16" s="1229"/>
      <c r="JLW16" s="1229"/>
      <c r="JLX16" s="1229"/>
      <c r="JLY16" s="1229"/>
      <c r="JLZ16" s="1229"/>
      <c r="JMA16" s="1229"/>
      <c r="JMB16" s="1229"/>
      <c r="JMC16" s="1229"/>
      <c r="JMD16" s="1229"/>
      <c r="JME16" s="1229"/>
      <c r="JMF16" s="1229"/>
      <c r="JMG16" s="1229"/>
      <c r="JMH16" s="1229"/>
      <c r="JMI16" s="1229"/>
      <c r="JMJ16" s="1229"/>
      <c r="JMK16" s="1229"/>
      <c r="JML16" s="1229"/>
      <c r="JMM16" s="1229"/>
      <c r="JMN16" s="1229"/>
      <c r="JMO16" s="1229"/>
      <c r="JMP16" s="1229"/>
      <c r="JMQ16" s="1229"/>
      <c r="JMR16" s="1229"/>
      <c r="JMS16" s="1229"/>
      <c r="JMT16" s="1229"/>
      <c r="JMU16" s="1229"/>
      <c r="JMV16" s="1229"/>
      <c r="JMW16" s="1229"/>
      <c r="JMX16" s="1229"/>
      <c r="JMY16" s="1229"/>
      <c r="JMZ16" s="1229"/>
      <c r="JNA16" s="1229"/>
      <c r="JNB16" s="1229"/>
      <c r="JNC16" s="1229"/>
      <c r="JND16" s="1229"/>
      <c r="JNE16" s="1229"/>
      <c r="JNF16" s="1229"/>
      <c r="JNG16" s="1229"/>
      <c r="JNH16" s="1229"/>
      <c r="JNI16" s="1229"/>
      <c r="JNJ16" s="1229"/>
      <c r="JNK16" s="1229"/>
      <c r="JNL16" s="1229"/>
      <c r="JNM16" s="1229"/>
      <c r="JNN16" s="1229"/>
      <c r="JNO16" s="1229"/>
      <c r="JNP16" s="1229"/>
      <c r="JNQ16" s="1229"/>
      <c r="JNR16" s="1229"/>
      <c r="JNS16" s="1229"/>
      <c r="JNT16" s="1229"/>
      <c r="JNU16" s="1229"/>
      <c r="JNV16" s="1229"/>
      <c r="JNW16" s="1229"/>
      <c r="JNX16" s="1229"/>
      <c r="JNY16" s="1229"/>
      <c r="JNZ16" s="1229"/>
      <c r="JOA16" s="1229"/>
      <c r="JOB16" s="1229"/>
      <c r="JOC16" s="1229"/>
      <c r="JOD16" s="1229"/>
      <c r="JOE16" s="1229"/>
      <c r="JOF16" s="1229"/>
      <c r="JOG16" s="1229"/>
      <c r="JOH16" s="1229"/>
      <c r="JOI16" s="1229"/>
      <c r="JOJ16" s="1229"/>
      <c r="JOK16" s="1229"/>
      <c r="JOL16" s="1229"/>
      <c r="JOM16" s="1229"/>
      <c r="JON16" s="1229"/>
      <c r="JOO16" s="1229"/>
      <c r="JOP16" s="1229"/>
      <c r="JOQ16" s="1229"/>
      <c r="JOR16" s="1229"/>
      <c r="JOS16" s="1229"/>
      <c r="JOT16" s="1229"/>
      <c r="JOU16" s="1229"/>
      <c r="JOV16" s="1229"/>
      <c r="JOW16" s="1229"/>
      <c r="JOX16" s="1229"/>
      <c r="JOY16" s="1229"/>
      <c r="JOZ16" s="1229"/>
      <c r="JPA16" s="1229"/>
      <c r="JPB16" s="1229"/>
      <c r="JPC16" s="1229"/>
      <c r="JPD16" s="1229"/>
      <c r="JPE16" s="1229"/>
      <c r="JPF16" s="1229"/>
      <c r="JPG16" s="1229"/>
      <c r="JPH16" s="1229"/>
      <c r="JPI16" s="1229"/>
      <c r="JPJ16" s="1229"/>
      <c r="JPK16" s="1229"/>
      <c r="JPL16" s="1229"/>
      <c r="JPM16" s="1229"/>
      <c r="JPN16" s="1229"/>
      <c r="JPO16" s="1229"/>
      <c r="JPP16" s="1229"/>
      <c r="JPQ16" s="1229"/>
      <c r="JPR16" s="1229"/>
      <c r="JPS16" s="1229"/>
      <c r="JPT16" s="1229"/>
      <c r="JPU16" s="1229"/>
      <c r="JPV16" s="1229"/>
      <c r="JPW16" s="1229"/>
      <c r="JPX16" s="1229"/>
      <c r="JPY16" s="1229"/>
      <c r="JPZ16" s="1229"/>
      <c r="JQA16" s="1229"/>
      <c r="JQB16" s="1229"/>
      <c r="JQC16" s="1229"/>
      <c r="JQD16" s="1229"/>
      <c r="JQE16" s="1229"/>
      <c r="JQF16" s="1229"/>
      <c r="JQG16" s="1229"/>
      <c r="JQH16" s="1229"/>
      <c r="JQI16" s="1229"/>
      <c r="JQJ16" s="1229"/>
      <c r="JQK16" s="1229"/>
      <c r="JQL16" s="1229"/>
      <c r="JQM16" s="1229"/>
      <c r="JQN16" s="1229"/>
      <c r="JQO16" s="1229"/>
      <c r="JQP16" s="1229"/>
      <c r="JQQ16" s="1229"/>
      <c r="JQR16" s="1229"/>
      <c r="JQS16" s="1229"/>
      <c r="JQT16" s="1229"/>
      <c r="JQU16" s="1229"/>
      <c r="JQV16" s="1229"/>
      <c r="JQW16" s="1229"/>
      <c r="JQX16" s="1229"/>
      <c r="JQY16" s="1229"/>
      <c r="JQZ16" s="1229"/>
      <c r="JRA16" s="1229"/>
      <c r="JRB16" s="1229"/>
      <c r="JRC16" s="1229"/>
      <c r="JRD16" s="1229"/>
      <c r="JRE16" s="1229"/>
      <c r="JRF16" s="1229"/>
      <c r="JRG16" s="1229"/>
      <c r="JRH16" s="1229"/>
      <c r="JRI16" s="1229"/>
      <c r="JRJ16" s="1229"/>
      <c r="JRK16" s="1229"/>
      <c r="JRL16" s="1229"/>
      <c r="JRM16" s="1229"/>
      <c r="JRN16" s="1229"/>
      <c r="JRO16" s="1229"/>
      <c r="JRP16" s="1229"/>
      <c r="JRQ16" s="1229"/>
      <c r="JRR16" s="1229"/>
      <c r="JRS16" s="1229"/>
      <c r="JRT16" s="1229"/>
      <c r="JRU16" s="1229"/>
      <c r="JRV16" s="1229"/>
      <c r="JRW16" s="1229"/>
      <c r="JRX16" s="1229"/>
      <c r="JRY16" s="1229"/>
      <c r="JRZ16" s="1229"/>
      <c r="JSA16" s="1229"/>
      <c r="JSB16" s="1229"/>
      <c r="JSC16" s="1229"/>
      <c r="JSD16" s="1229"/>
      <c r="JSE16" s="1229"/>
      <c r="JSF16" s="1229"/>
      <c r="JSG16" s="1229"/>
      <c r="JSH16" s="1229"/>
      <c r="JSI16" s="1229"/>
      <c r="JSJ16" s="1229"/>
      <c r="JSK16" s="1229"/>
      <c r="JSL16" s="1229"/>
      <c r="JSM16" s="1229"/>
      <c r="JSN16" s="1229"/>
      <c r="JSO16" s="1229"/>
      <c r="JSP16" s="1229"/>
      <c r="JSQ16" s="1229"/>
      <c r="JSR16" s="1229"/>
      <c r="JSS16" s="1229"/>
      <c r="JST16" s="1229"/>
      <c r="JSU16" s="1229"/>
      <c r="JSV16" s="1229"/>
      <c r="JSW16" s="1229"/>
      <c r="JSX16" s="1229"/>
      <c r="JSY16" s="1229"/>
      <c r="JSZ16" s="1229"/>
      <c r="JTA16" s="1229"/>
      <c r="JTB16" s="1229"/>
      <c r="JTC16" s="1229"/>
      <c r="JTD16" s="1229"/>
      <c r="JTE16" s="1229"/>
      <c r="JTF16" s="1229"/>
      <c r="JTG16" s="1229"/>
      <c r="JTH16" s="1229"/>
      <c r="JTI16" s="1229"/>
      <c r="JTJ16" s="1229"/>
      <c r="JTK16" s="1229"/>
      <c r="JTL16" s="1229"/>
      <c r="JTM16" s="1229"/>
      <c r="JTN16" s="1229"/>
      <c r="JTO16" s="1229"/>
      <c r="JTP16" s="1229"/>
      <c r="JTQ16" s="1229"/>
      <c r="JTR16" s="1229"/>
      <c r="JTS16" s="1229"/>
      <c r="JTT16" s="1229"/>
      <c r="JTU16" s="1229"/>
      <c r="JTV16" s="1229"/>
      <c r="JTW16" s="1229"/>
      <c r="JTX16" s="1229"/>
      <c r="JTY16" s="1229"/>
      <c r="JTZ16" s="1229"/>
      <c r="JUA16" s="1229"/>
      <c r="JUB16" s="1229"/>
      <c r="JUC16" s="1229"/>
      <c r="JUD16" s="1229"/>
      <c r="JUE16" s="1229"/>
      <c r="JUF16" s="1229"/>
      <c r="JUG16" s="1229"/>
      <c r="JUH16" s="1229"/>
      <c r="JUI16" s="1229"/>
      <c r="JUJ16" s="1229"/>
      <c r="JUK16" s="1229"/>
      <c r="JUL16" s="1229"/>
      <c r="JUM16" s="1229"/>
      <c r="JUN16" s="1229"/>
      <c r="JUO16" s="1229"/>
      <c r="JUP16" s="1229"/>
      <c r="JUQ16" s="1229"/>
      <c r="JUR16" s="1229"/>
      <c r="JUS16" s="1229"/>
      <c r="JUT16" s="1229"/>
      <c r="JUU16" s="1229"/>
      <c r="JUV16" s="1229"/>
      <c r="JUW16" s="1229"/>
      <c r="JUX16" s="1229"/>
      <c r="JUY16" s="1229"/>
      <c r="JUZ16" s="1229"/>
      <c r="JVA16" s="1229"/>
      <c r="JVB16" s="1229"/>
      <c r="JVC16" s="1229"/>
      <c r="JVD16" s="1229"/>
      <c r="JVE16" s="1229"/>
      <c r="JVF16" s="1229"/>
      <c r="JVG16" s="1229"/>
      <c r="JVH16" s="1229"/>
      <c r="JVI16" s="1229"/>
      <c r="JVJ16" s="1229"/>
      <c r="JVK16" s="1229"/>
      <c r="JVL16" s="1229"/>
      <c r="JVM16" s="1229"/>
      <c r="JVN16" s="1229"/>
      <c r="JVO16" s="1229"/>
      <c r="JVP16" s="1229"/>
      <c r="JVQ16" s="1229"/>
      <c r="JVR16" s="1229"/>
      <c r="JVS16" s="1229"/>
      <c r="JVT16" s="1229"/>
      <c r="JVU16" s="1229"/>
      <c r="JVV16" s="1229"/>
      <c r="JVW16" s="1229"/>
      <c r="JVX16" s="1229"/>
      <c r="JVY16" s="1229"/>
      <c r="JVZ16" s="1229"/>
      <c r="JWA16" s="1229"/>
      <c r="JWB16" s="1229"/>
      <c r="JWC16" s="1229"/>
      <c r="JWD16" s="1229"/>
      <c r="JWE16" s="1229"/>
      <c r="JWF16" s="1229"/>
      <c r="JWG16" s="1229"/>
      <c r="JWH16" s="1229"/>
      <c r="JWI16" s="1229"/>
      <c r="JWJ16" s="1229"/>
      <c r="JWK16" s="1229"/>
      <c r="JWL16" s="1229"/>
      <c r="JWM16" s="1229"/>
      <c r="JWN16" s="1229"/>
      <c r="JWO16" s="1229"/>
      <c r="JWP16" s="1229"/>
      <c r="JWQ16" s="1229"/>
      <c r="JWR16" s="1229"/>
      <c r="JWS16" s="1229"/>
      <c r="JWT16" s="1229"/>
      <c r="JWU16" s="1229"/>
      <c r="JWV16" s="1229"/>
      <c r="JWW16" s="1229"/>
      <c r="JWX16" s="1229"/>
      <c r="JWY16" s="1229"/>
      <c r="JWZ16" s="1229"/>
      <c r="JXA16" s="1229"/>
      <c r="JXB16" s="1229"/>
      <c r="JXC16" s="1229"/>
      <c r="JXD16" s="1229"/>
      <c r="JXE16" s="1229"/>
      <c r="JXF16" s="1229"/>
      <c r="JXG16" s="1229"/>
      <c r="JXH16" s="1229"/>
      <c r="JXI16" s="1229"/>
      <c r="JXJ16" s="1229"/>
      <c r="JXK16" s="1229"/>
      <c r="JXL16" s="1229"/>
      <c r="JXM16" s="1229"/>
      <c r="JXN16" s="1229"/>
      <c r="JXO16" s="1229"/>
      <c r="JXP16" s="1229"/>
      <c r="JXQ16" s="1229"/>
      <c r="JXR16" s="1229"/>
      <c r="JXS16" s="1229"/>
      <c r="JXT16" s="1229"/>
      <c r="JXU16" s="1229"/>
      <c r="JXV16" s="1229"/>
      <c r="JXW16" s="1229"/>
      <c r="JXX16" s="1229"/>
      <c r="JXY16" s="1229"/>
      <c r="JXZ16" s="1229"/>
      <c r="JYA16" s="1229"/>
      <c r="JYB16" s="1229"/>
      <c r="JYC16" s="1229"/>
      <c r="JYD16" s="1229"/>
      <c r="JYE16" s="1229"/>
      <c r="JYF16" s="1229"/>
      <c r="JYG16" s="1229"/>
      <c r="JYH16" s="1229"/>
      <c r="JYI16" s="1229"/>
      <c r="JYJ16" s="1229"/>
      <c r="JYK16" s="1229"/>
      <c r="JYL16" s="1229"/>
      <c r="JYM16" s="1229"/>
      <c r="JYN16" s="1229"/>
      <c r="JYO16" s="1229"/>
      <c r="JYP16" s="1229"/>
      <c r="JYQ16" s="1229"/>
      <c r="JYR16" s="1229"/>
      <c r="JYS16" s="1229"/>
      <c r="JYT16" s="1229"/>
      <c r="JYU16" s="1229"/>
      <c r="JYV16" s="1229"/>
      <c r="JYW16" s="1229"/>
      <c r="JYX16" s="1229"/>
      <c r="JYY16" s="1229"/>
      <c r="JYZ16" s="1229"/>
      <c r="JZA16" s="1229"/>
      <c r="JZB16" s="1229"/>
      <c r="JZC16" s="1229"/>
      <c r="JZD16" s="1229"/>
      <c r="JZE16" s="1229"/>
      <c r="JZF16" s="1229"/>
      <c r="JZG16" s="1229"/>
      <c r="JZH16" s="1229"/>
      <c r="JZI16" s="1229"/>
      <c r="JZJ16" s="1229"/>
      <c r="JZK16" s="1229"/>
      <c r="JZL16" s="1229"/>
      <c r="JZM16" s="1229"/>
      <c r="JZN16" s="1229"/>
      <c r="JZO16" s="1229"/>
      <c r="JZP16" s="1229"/>
      <c r="JZQ16" s="1229"/>
      <c r="JZR16" s="1229"/>
      <c r="JZS16" s="1229"/>
      <c r="JZT16" s="1229"/>
      <c r="JZU16" s="1229"/>
      <c r="JZV16" s="1229"/>
      <c r="JZW16" s="1229"/>
      <c r="JZX16" s="1229"/>
      <c r="JZY16" s="1229"/>
      <c r="JZZ16" s="1229"/>
      <c r="KAA16" s="1229"/>
      <c r="KAB16" s="1229"/>
      <c r="KAC16" s="1229"/>
      <c r="KAD16" s="1229"/>
      <c r="KAE16" s="1229"/>
      <c r="KAF16" s="1229"/>
      <c r="KAG16" s="1229"/>
      <c r="KAH16" s="1229"/>
      <c r="KAI16" s="1229"/>
      <c r="KAJ16" s="1229"/>
      <c r="KAK16" s="1229"/>
      <c r="KAL16" s="1229"/>
      <c r="KAM16" s="1229"/>
      <c r="KAN16" s="1229"/>
      <c r="KAO16" s="1229"/>
      <c r="KAP16" s="1229"/>
      <c r="KAQ16" s="1229"/>
      <c r="KAR16" s="1229"/>
      <c r="KAS16" s="1229"/>
      <c r="KAT16" s="1229"/>
      <c r="KAU16" s="1229"/>
      <c r="KAV16" s="1229"/>
      <c r="KAW16" s="1229"/>
      <c r="KAX16" s="1229"/>
      <c r="KAY16" s="1229"/>
      <c r="KAZ16" s="1229"/>
      <c r="KBA16" s="1229"/>
      <c r="KBB16" s="1229"/>
      <c r="KBC16" s="1229"/>
      <c r="KBD16" s="1229"/>
      <c r="KBE16" s="1229"/>
      <c r="KBF16" s="1229"/>
      <c r="KBG16" s="1229"/>
      <c r="KBH16" s="1229"/>
      <c r="KBI16" s="1229"/>
      <c r="KBJ16" s="1229"/>
      <c r="KBK16" s="1229"/>
      <c r="KBL16" s="1229"/>
      <c r="KBM16" s="1229"/>
      <c r="KBN16" s="1229"/>
      <c r="KBO16" s="1229"/>
      <c r="KBP16" s="1229"/>
      <c r="KBQ16" s="1229"/>
      <c r="KBR16" s="1229"/>
      <c r="KBS16" s="1229"/>
      <c r="KBT16" s="1229"/>
      <c r="KBU16" s="1229"/>
      <c r="KBV16" s="1229"/>
      <c r="KBW16" s="1229"/>
      <c r="KBX16" s="1229"/>
      <c r="KBY16" s="1229"/>
      <c r="KBZ16" s="1229"/>
      <c r="KCA16" s="1229"/>
      <c r="KCB16" s="1229"/>
      <c r="KCC16" s="1229"/>
      <c r="KCD16" s="1229"/>
      <c r="KCE16" s="1229"/>
      <c r="KCF16" s="1229"/>
      <c r="KCG16" s="1229"/>
      <c r="KCH16" s="1229"/>
      <c r="KCI16" s="1229"/>
      <c r="KCJ16" s="1229"/>
      <c r="KCK16" s="1229"/>
      <c r="KCL16" s="1229"/>
      <c r="KCM16" s="1229"/>
      <c r="KCN16" s="1229"/>
      <c r="KCO16" s="1229"/>
      <c r="KCP16" s="1229"/>
      <c r="KCQ16" s="1229"/>
      <c r="KCR16" s="1229"/>
      <c r="KCS16" s="1229"/>
      <c r="KCT16" s="1229"/>
      <c r="KCU16" s="1229"/>
      <c r="KCV16" s="1229"/>
      <c r="KCW16" s="1229"/>
      <c r="KCX16" s="1229"/>
      <c r="KCY16" s="1229"/>
      <c r="KCZ16" s="1229"/>
      <c r="KDA16" s="1229"/>
      <c r="KDB16" s="1229"/>
      <c r="KDC16" s="1229"/>
      <c r="KDD16" s="1229"/>
      <c r="KDE16" s="1229"/>
      <c r="KDF16" s="1229"/>
      <c r="KDG16" s="1229"/>
      <c r="KDH16" s="1229"/>
      <c r="KDI16" s="1229"/>
      <c r="KDJ16" s="1229"/>
      <c r="KDK16" s="1229"/>
      <c r="KDL16" s="1229"/>
      <c r="KDM16" s="1229"/>
      <c r="KDN16" s="1229"/>
      <c r="KDO16" s="1229"/>
      <c r="KDP16" s="1229"/>
      <c r="KDQ16" s="1229"/>
      <c r="KDR16" s="1229"/>
      <c r="KDS16" s="1229"/>
      <c r="KDT16" s="1229"/>
      <c r="KDU16" s="1229"/>
      <c r="KDV16" s="1229"/>
      <c r="KDW16" s="1229"/>
      <c r="KDX16" s="1229"/>
      <c r="KDY16" s="1229"/>
      <c r="KDZ16" s="1229"/>
      <c r="KEA16" s="1229"/>
      <c r="KEB16" s="1229"/>
      <c r="KEC16" s="1229"/>
      <c r="KED16" s="1229"/>
      <c r="KEE16" s="1229"/>
      <c r="KEF16" s="1229"/>
      <c r="KEG16" s="1229"/>
      <c r="KEH16" s="1229"/>
      <c r="KEI16" s="1229"/>
      <c r="KEJ16" s="1229"/>
      <c r="KEK16" s="1229"/>
      <c r="KEL16" s="1229"/>
      <c r="KEM16" s="1229"/>
      <c r="KEN16" s="1229"/>
      <c r="KEO16" s="1229"/>
      <c r="KEP16" s="1229"/>
      <c r="KEQ16" s="1229"/>
      <c r="KER16" s="1229"/>
      <c r="KES16" s="1229"/>
      <c r="KET16" s="1229"/>
      <c r="KEU16" s="1229"/>
      <c r="KEV16" s="1229"/>
      <c r="KEW16" s="1229"/>
      <c r="KEX16" s="1229"/>
      <c r="KEY16" s="1229"/>
      <c r="KEZ16" s="1229"/>
      <c r="KFA16" s="1229"/>
      <c r="KFB16" s="1229"/>
      <c r="KFC16" s="1229"/>
      <c r="KFD16" s="1229"/>
      <c r="KFE16" s="1229"/>
      <c r="KFF16" s="1229"/>
      <c r="KFG16" s="1229"/>
      <c r="KFH16" s="1229"/>
      <c r="KFI16" s="1229"/>
      <c r="KFJ16" s="1229"/>
      <c r="KFK16" s="1229"/>
      <c r="KFL16" s="1229"/>
      <c r="KFM16" s="1229"/>
      <c r="KFN16" s="1229"/>
      <c r="KFO16" s="1229"/>
      <c r="KFP16" s="1229"/>
      <c r="KFQ16" s="1229"/>
      <c r="KFR16" s="1229"/>
      <c r="KFS16" s="1229"/>
      <c r="KFT16" s="1229"/>
      <c r="KFU16" s="1229"/>
      <c r="KFV16" s="1229"/>
      <c r="KFW16" s="1229"/>
      <c r="KFX16" s="1229"/>
      <c r="KFY16" s="1229"/>
      <c r="KFZ16" s="1229"/>
      <c r="KGA16" s="1229"/>
      <c r="KGB16" s="1229"/>
      <c r="KGC16" s="1229"/>
      <c r="KGD16" s="1229"/>
      <c r="KGE16" s="1229"/>
      <c r="KGF16" s="1229"/>
      <c r="KGG16" s="1229"/>
      <c r="KGH16" s="1229"/>
      <c r="KGI16" s="1229"/>
      <c r="KGJ16" s="1229"/>
      <c r="KGK16" s="1229"/>
      <c r="KGL16" s="1229"/>
      <c r="KGM16" s="1229"/>
      <c r="KGN16" s="1229"/>
      <c r="KGO16" s="1229"/>
      <c r="KGP16" s="1229"/>
      <c r="KGQ16" s="1229"/>
      <c r="KGR16" s="1229"/>
      <c r="KGS16" s="1229"/>
      <c r="KGT16" s="1229"/>
      <c r="KGU16" s="1229"/>
      <c r="KGV16" s="1229"/>
      <c r="KGW16" s="1229"/>
      <c r="KGX16" s="1229"/>
      <c r="KGY16" s="1229"/>
      <c r="KGZ16" s="1229"/>
      <c r="KHA16" s="1229"/>
      <c r="KHB16" s="1229"/>
      <c r="KHC16" s="1229"/>
      <c r="KHD16" s="1229"/>
      <c r="KHE16" s="1229"/>
      <c r="KHF16" s="1229"/>
      <c r="KHG16" s="1229"/>
      <c r="KHH16" s="1229"/>
      <c r="KHI16" s="1229"/>
      <c r="KHJ16" s="1229"/>
      <c r="KHK16" s="1229"/>
      <c r="KHL16" s="1229"/>
      <c r="KHM16" s="1229"/>
      <c r="KHN16" s="1229"/>
      <c r="KHO16" s="1229"/>
      <c r="KHP16" s="1229"/>
      <c r="KHQ16" s="1229"/>
      <c r="KHR16" s="1229"/>
      <c r="KHS16" s="1229"/>
      <c r="KHT16" s="1229"/>
      <c r="KHU16" s="1229"/>
      <c r="KHV16" s="1229"/>
      <c r="KHW16" s="1229"/>
      <c r="KHX16" s="1229"/>
      <c r="KHY16" s="1229"/>
      <c r="KHZ16" s="1229"/>
      <c r="KIA16" s="1229"/>
      <c r="KIB16" s="1229"/>
      <c r="KIC16" s="1229"/>
      <c r="KID16" s="1229"/>
      <c r="KIE16" s="1229"/>
      <c r="KIF16" s="1229"/>
      <c r="KIG16" s="1229"/>
      <c r="KIH16" s="1229"/>
      <c r="KII16" s="1229"/>
      <c r="KIJ16" s="1229"/>
      <c r="KIK16" s="1229"/>
      <c r="KIL16" s="1229"/>
      <c r="KIM16" s="1229"/>
      <c r="KIN16" s="1229"/>
      <c r="KIO16" s="1229"/>
      <c r="KIP16" s="1229"/>
      <c r="KIQ16" s="1229"/>
      <c r="KIR16" s="1229"/>
      <c r="KIS16" s="1229"/>
      <c r="KIT16" s="1229"/>
      <c r="KIU16" s="1229"/>
      <c r="KIV16" s="1229"/>
      <c r="KIW16" s="1229"/>
      <c r="KIX16" s="1229"/>
      <c r="KIY16" s="1229"/>
      <c r="KIZ16" s="1229"/>
      <c r="KJA16" s="1229"/>
      <c r="KJB16" s="1229"/>
      <c r="KJC16" s="1229"/>
      <c r="KJD16" s="1229"/>
      <c r="KJE16" s="1229"/>
      <c r="KJF16" s="1229"/>
      <c r="KJG16" s="1229"/>
      <c r="KJH16" s="1229"/>
      <c r="KJI16" s="1229"/>
      <c r="KJJ16" s="1229"/>
      <c r="KJK16" s="1229"/>
      <c r="KJL16" s="1229"/>
      <c r="KJM16" s="1229"/>
      <c r="KJN16" s="1229"/>
      <c r="KJO16" s="1229"/>
      <c r="KJP16" s="1229"/>
      <c r="KJQ16" s="1229"/>
      <c r="KJR16" s="1229"/>
      <c r="KJS16" s="1229"/>
      <c r="KJT16" s="1229"/>
      <c r="KJU16" s="1229"/>
      <c r="KJV16" s="1229"/>
      <c r="KJW16" s="1229"/>
      <c r="KJX16" s="1229"/>
      <c r="KJY16" s="1229"/>
      <c r="KJZ16" s="1229"/>
      <c r="KKA16" s="1229"/>
      <c r="KKB16" s="1229"/>
      <c r="KKC16" s="1229"/>
      <c r="KKD16" s="1229"/>
      <c r="KKE16" s="1229"/>
      <c r="KKF16" s="1229"/>
      <c r="KKG16" s="1229"/>
      <c r="KKH16" s="1229"/>
      <c r="KKI16" s="1229"/>
      <c r="KKJ16" s="1229"/>
      <c r="KKK16" s="1229"/>
      <c r="KKL16" s="1229"/>
      <c r="KKM16" s="1229"/>
      <c r="KKN16" s="1229"/>
      <c r="KKO16" s="1229"/>
      <c r="KKP16" s="1229"/>
      <c r="KKQ16" s="1229"/>
      <c r="KKR16" s="1229"/>
      <c r="KKS16" s="1229"/>
      <c r="KKT16" s="1229"/>
      <c r="KKU16" s="1229"/>
      <c r="KKV16" s="1229"/>
      <c r="KKW16" s="1229"/>
      <c r="KKX16" s="1229"/>
      <c r="KKY16" s="1229"/>
      <c r="KKZ16" s="1229"/>
      <c r="KLA16" s="1229"/>
      <c r="KLB16" s="1229"/>
      <c r="KLC16" s="1229"/>
      <c r="KLD16" s="1229"/>
      <c r="KLE16" s="1229"/>
      <c r="KLF16" s="1229"/>
      <c r="KLG16" s="1229"/>
      <c r="KLH16" s="1229"/>
      <c r="KLI16" s="1229"/>
      <c r="KLJ16" s="1229"/>
      <c r="KLK16" s="1229"/>
      <c r="KLL16" s="1229"/>
      <c r="KLM16" s="1229"/>
      <c r="KLN16" s="1229"/>
      <c r="KLO16" s="1229"/>
      <c r="KLP16" s="1229"/>
      <c r="KLQ16" s="1229"/>
      <c r="KLR16" s="1229"/>
      <c r="KLS16" s="1229"/>
      <c r="KLT16" s="1229"/>
      <c r="KLU16" s="1229"/>
      <c r="KLV16" s="1229"/>
      <c r="KLW16" s="1229"/>
      <c r="KLX16" s="1229"/>
      <c r="KLY16" s="1229"/>
      <c r="KLZ16" s="1229"/>
      <c r="KMA16" s="1229"/>
      <c r="KMB16" s="1229"/>
      <c r="KMC16" s="1229"/>
      <c r="KMD16" s="1229"/>
      <c r="KME16" s="1229"/>
      <c r="KMF16" s="1229"/>
      <c r="KMG16" s="1229"/>
      <c r="KMH16" s="1229"/>
      <c r="KMI16" s="1229"/>
      <c r="KMJ16" s="1229"/>
      <c r="KMK16" s="1229"/>
      <c r="KML16" s="1229"/>
      <c r="KMM16" s="1229"/>
      <c r="KMN16" s="1229"/>
      <c r="KMO16" s="1229"/>
      <c r="KMP16" s="1229"/>
      <c r="KMQ16" s="1229"/>
      <c r="KMR16" s="1229"/>
      <c r="KMS16" s="1229"/>
      <c r="KMT16" s="1229"/>
      <c r="KMU16" s="1229"/>
      <c r="KMV16" s="1229"/>
      <c r="KMW16" s="1229"/>
      <c r="KMX16" s="1229"/>
      <c r="KMY16" s="1229"/>
      <c r="KMZ16" s="1229"/>
      <c r="KNA16" s="1229"/>
      <c r="KNB16" s="1229"/>
      <c r="KNC16" s="1229"/>
      <c r="KND16" s="1229"/>
      <c r="KNE16" s="1229"/>
      <c r="KNF16" s="1229"/>
      <c r="KNG16" s="1229"/>
      <c r="KNH16" s="1229"/>
      <c r="KNI16" s="1229"/>
      <c r="KNJ16" s="1229"/>
      <c r="KNK16" s="1229"/>
      <c r="KNL16" s="1229"/>
      <c r="KNM16" s="1229"/>
      <c r="KNN16" s="1229"/>
      <c r="KNO16" s="1229"/>
      <c r="KNP16" s="1229"/>
      <c r="KNQ16" s="1229"/>
      <c r="KNR16" s="1229"/>
      <c r="KNS16" s="1229"/>
      <c r="KNT16" s="1229"/>
      <c r="KNU16" s="1229"/>
      <c r="KNV16" s="1229"/>
      <c r="KNW16" s="1229"/>
      <c r="KNX16" s="1229"/>
      <c r="KNY16" s="1229"/>
      <c r="KNZ16" s="1229"/>
      <c r="KOA16" s="1229"/>
      <c r="KOB16" s="1229"/>
      <c r="KOC16" s="1229"/>
      <c r="KOD16" s="1229"/>
      <c r="KOE16" s="1229"/>
      <c r="KOF16" s="1229"/>
      <c r="KOG16" s="1229"/>
      <c r="KOH16" s="1229"/>
      <c r="KOI16" s="1229"/>
      <c r="KOJ16" s="1229"/>
      <c r="KOK16" s="1229"/>
      <c r="KOL16" s="1229"/>
      <c r="KOM16" s="1229"/>
      <c r="KON16" s="1229"/>
      <c r="KOO16" s="1229"/>
      <c r="KOP16" s="1229"/>
      <c r="KOQ16" s="1229"/>
      <c r="KOR16" s="1229"/>
      <c r="KOS16" s="1229"/>
      <c r="KOT16" s="1229"/>
      <c r="KOU16" s="1229"/>
      <c r="KOV16" s="1229"/>
      <c r="KOW16" s="1229"/>
      <c r="KOX16" s="1229"/>
      <c r="KOY16" s="1229"/>
      <c r="KOZ16" s="1229"/>
      <c r="KPA16" s="1229"/>
      <c r="KPB16" s="1229"/>
      <c r="KPC16" s="1229"/>
      <c r="KPD16" s="1229"/>
      <c r="KPE16" s="1229"/>
      <c r="KPF16" s="1229"/>
      <c r="KPG16" s="1229"/>
      <c r="KPH16" s="1229"/>
      <c r="KPI16" s="1229"/>
      <c r="KPJ16" s="1229"/>
      <c r="KPK16" s="1229"/>
      <c r="KPL16" s="1229"/>
      <c r="KPM16" s="1229"/>
      <c r="KPN16" s="1229"/>
      <c r="KPO16" s="1229"/>
      <c r="KPP16" s="1229"/>
      <c r="KPQ16" s="1229"/>
      <c r="KPR16" s="1229"/>
      <c r="KPS16" s="1229"/>
      <c r="KPT16" s="1229"/>
      <c r="KPU16" s="1229"/>
      <c r="KPV16" s="1229"/>
      <c r="KPW16" s="1229"/>
      <c r="KPX16" s="1229"/>
      <c r="KPY16" s="1229"/>
      <c r="KPZ16" s="1229"/>
      <c r="KQA16" s="1229"/>
      <c r="KQB16" s="1229"/>
      <c r="KQC16" s="1229"/>
      <c r="KQD16" s="1229"/>
      <c r="KQE16" s="1229"/>
      <c r="KQF16" s="1229"/>
      <c r="KQG16" s="1229"/>
      <c r="KQH16" s="1229"/>
      <c r="KQI16" s="1229"/>
      <c r="KQJ16" s="1229"/>
      <c r="KQK16" s="1229"/>
      <c r="KQL16" s="1229"/>
      <c r="KQM16" s="1229"/>
      <c r="KQN16" s="1229"/>
      <c r="KQO16" s="1229"/>
      <c r="KQP16" s="1229"/>
      <c r="KQQ16" s="1229"/>
      <c r="KQR16" s="1229"/>
      <c r="KQS16" s="1229"/>
      <c r="KQT16" s="1229"/>
      <c r="KQU16" s="1229"/>
      <c r="KQV16" s="1229"/>
      <c r="KQW16" s="1229"/>
      <c r="KQX16" s="1229"/>
      <c r="KQY16" s="1229"/>
      <c r="KQZ16" s="1229"/>
      <c r="KRA16" s="1229"/>
      <c r="KRB16" s="1229"/>
      <c r="KRC16" s="1229"/>
      <c r="KRD16" s="1229"/>
      <c r="KRE16" s="1229"/>
      <c r="KRF16" s="1229"/>
      <c r="KRG16" s="1229"/>
      <c r="KRH16" s="1229"/>
      <c r="KRI16" s="1229"/>
      <c r="KRJ16" s="1229"/>
      <c r="KRK16" s="1229"/>
      <c r="KRL16" s="1229"/>
      <c r="KRM16" s="1229"/>
      <c r="KRN16" s="1229"/>
      <c r="KRO16" s="1229"/>
      <c r="KRP16" s="1229"/>
      <c r="KRQ16" s="1229"/>
      <c r="KRR16" s="1229"/>
      <c r="KRS16" s="1229"/>
      <c r="KRT16" s="1229"/>
      <c r="KRU16" s="1229"/>
      <c r="KRV16" s="1229"/>
      <c r="KRW16" s="1229"/>
      <c r="KRX16" s="1229"/>
      <c r="KRY16" s="1229"/>
      <c r="KRZ16" s="1229"/>
      <c r="KSA16" s="1229"/>
      <c r="KSB16" s="1229"/>
      <c r="KSC16" s="1229"/>
      <c r="KSD16" s="1229"/>
      <c r="KSE16" s="1229"/>
      <c r="KSF16" s="1229"/>
      <c r="KSG16" s="1229"/>
      <c r="KSH16" s="1229"/>
      <c r="KSI16" s="1229"/>
      <c r="KSJ16" s="1229"/>
      <c r="KSK16" s="1229"/>
      <c r="KSL16" s="1229"/>
      <c r="KSM16" s="1229"/>
      <c r="KSN16" s="1229"/>
      <c r="KSO16" s="1229"/>
      <c r="KSP16" s="1229"/>
      <c r="KSQ16" s="1229"/>
      <c r="KSR16" s="1229"/>
      <c r="KSS16" s="1229"/>
      <c r="KST16" s="1229"/>
      <c r="KSU16" s="1229"/>
      <c r="KSV16" s="1229"/>
      <c r="KSW16" s="1229"/>
      <c r="KSX16" s="1229"/>
      <c r="KSY16" s="1229"/>
      <c r="KSZ16" s="1229"/>
      <c r="KTA16" s="1229"/>
      <c r="KTB16" s="1229"/>
      <c r="KTC16" s="1229"/>
      <c r="KTD16" s="1229"/>
      <c r="KTE16" s="1229"/>
      <c r="KTF16" s="1229"/>
      <c r="KTG16" s="1229"/>
      <c r="KTH16" s="1229"/>
      <c r="KTI16" s="1229"/>
      <c r="KTJ16" s="1229"/>
      <c r="KTK16" s="1229"/>
      <c r="KTL16" s="1229"/>
      <c r="KTM16" s="1229"/>
      <c r="KTN16" s="1229"/>
      <c r="KTO16" s="1229"/>
      <c r="KTP16" s="1229"/>
      <c r="KTQ16" s="1229"/>
      <c r="KTR16" s="1229"/>
      <c r="KTS16" s="1229"/>
      <c r="KTT16" s="1229"/>
      <c r="KTU16" s="1229"/>
      <c r="KTV16" s="1229"/>
      <c r="KTW16" s="1229"/>
      <c r="KTX16" s="1229"/>
      <c r="KTY16" s="1229"/>
      <c r="KTZ16" s="1229"/>
      <c r="KUA16" s="1229"/>
      <c r="KUB16" s="1229"/>
      <c r="KUC16" s="1229"/>
      <c r="KUD16" s="1229"/>
      <c r="KUE16" s="1229"/>
      <c r="KUF16" s="1229"/>
      <c r="KUG16" s="1229"/>
      <c r="KUH16" s="1229"/>
      <c r="KUI16" s="1229"/>
      <c r="KUJ16" s="1229"/>
      <c r="KUK16" s="1229"/>
      <c r="KUL16" s="1229"/>
      <c r="KUM16" s="1229"/>
      <c r="KUN16" s="1229"/>
      <c r="KUO16" s="1229"/>
      <c r="KUP16" s="1229"/>
      <c r="KUQ16" s="1229"/>
      <c r="KUR16" s="1229"/>
      <c r="KUS16" s="1229"/>
      <c r="KUT16" s="1229"/>
      <c r="KUU16" s="1229"/>
      <c r="KUV16" s="1229"/>
      <c r="KUW16" s="1229"/>
      <c r="KUX16" s="1229"/>
      <c r="KUY16" s="1229"/>
      <c r="KUZ16" s="1229"/>
      <c r="KVA16" s="1229"/>
      <c r="KVB16" s="1229"/>
      <c r="KVC16" s="1229"/>
      <c r="KVD16" s="1229"/>
      <c r="KVE16" s="1229"/>
      <c r="KVF16" s="1229"/>
      <c r="KVG16" s="1229"/>
      <c r="KVH16" s="1229"/>
      <c r="KVI16" s="1229"/>
      <c r="KVJ16" s="1229"/>
      <c r="KVK16" s="1229"/>
      <c r="KVL16" s="1229"/>
      <c r="KVM16" s="1229"/>
      <c r="KVN16" s="1229"/>
      <c r="KVO16" s="1229"/>
      <c r="KVP16" s="1229"/>
      <c r="KVQ16" s="1229"/>
      <c r="KVR16" s="1229"/>
      <c r="KVS16" s="1229"/>
      <c r="KVT16" s="1229"/>
      <c r="KVU16" s="1229"/>
      <c r="KVV16" s="1229"/>
      <c r="KVW16" s="1229"/>
      <c r="KVX16" s="1229"/>
      <c r="KVY16" s="1229"/>
      <c r="KVZ16" s="1229"/>
      <c r="KWA16" s="1229"/>
      <c r="KWB16" s="1229"/>
      <c r="KWC16" s="1229"/>
      <c r="KWD16" s="1229"/>
      <c r="KWE16" s="1229"/>
      <c r="KWF16" s="1229"/>
      <c r="KWG16" s="1229"/>
      <c r="KWH16" s="1229"/>
      <c r="KWI16" s="1229"/>
      <c r="KWJ16" s="1229"/>
      <c r="KWK16" s="1229"/>
      <c r="KWL16" s="1229"/>
      <c r="KWM16" s="1229"/>
      <c r="KWN16" s="1229"/>
      <c r="KWO16" s="1229"/>
      <c r="KWP16" s="1229"/>
      <c r="KWQ16" s="1229"/>
      <c r="KWR16" s="1229"/>
      <c r="KWS16" s="1229"/>
      <c r="KWT16" s="1229"/>
      <c r="KWU16" s="1229"/>
      <c r="KWV16" s="1229"/>
      <c r="KWW16" s="1229"/>
      <c r="KWX16" s="1229"/>
      <c r="KWY16" s="1229"/>
      <c r="KWZ16" s="1229"/>
      <c r="KXA16" s="1229"/>
      <c r="KXB16" s="1229"/>
      <c r="KXC16" s="1229"/>
      <c r="KXD16" s="1229"/>
      <c r="KXE16" s="1229"/>
      <c r="KXF16" s="1229"/>
      <c r="KXG16" s="1229"/>
      <c r="KXH16" s="1229"/>
      <c r="KXI16" s="1229"/>
      <c r="KXJ16" s="1229"/>
      <c r="KXK16" s="1229"/>
      <c r="KXL16" s="1229"/>
      <c r="KXM16" s="1229"/>
      <c r="KXN16" s="1229"/>
      <c r="KXO16" s="1229"/>
      <c r="KXP16" s="1229"/>
      <c r="KXQ16" s="1229"/>
      <c r="KXR16" s="1229"/>
      <c r="KXS16" s="1229"/>
      <c r="KXT16" s="1229"/>
      <c r="KXU16" s="1229"/>
      <c r="KXV16" s="1229"/>
      <c r="KXW16" s="1229"/>
      <c r="KXX16" s="1229"/>
      <c r="KXY16" s="1229"/>
      <c r="KXZ16" s="1229"/>
      <c r="KYA16" s="1229"/>
      <c r="KYB16" s="1229"/>
      <c r="KYC16" s="1229"/>
      <c r="KYD16" s="1229"/>
      <c r="KYE16" s="1229"/>
      <c r="KYF16" s="1229"/>
      <c r="KYG16" s="1229"/>
      <c r="KYH16" s="1229"/>
      <c r="KYI16" s="1229"/>
      <c r="KYJ16" s="1229"/>
      <c r="KYK16" s="1229"/>
      <c r="KYL16" s="1229"/>
      <c r="KYM16" s="1229"/>
      <c r="KYN16" s="1229"/>
      <c r="KYO16" s="1229"/>
      <c r="KYP16" s="1229"/>
      <c r="KYQ16" s="1229"/>
      <c r="KYR16" s="1229"/>
      <c r="KYS16" s="1229"/>
      <c r="KYT16" s="1229"/>
      <c r="KYU16" s="1229"/>
      <c r="KYV16" s="1229"/>
      <c r="KYW16" s="1229"/>
      <c r="KYX16" s="1229"/>
      <c r="KYY16" s="1229"/>
      <c r="KYZ16" s="1229"/>
      <c r="KZA16" s="1229"/>
      <c r="KZB16" s="1229"/>
      <c r="KZC16" s="1229"/>
      <c r="KZD16" s="1229"/>
      <c r="KZE16" s="1229"/>
      <c r="KZF16" s="1229"/>
      <c r="KZG16" s="1229"/>
      <c r="KZH16" s="1229"/>
      <c r="KZI16" s="1229"/>
      <c r="KZJ16" s="1229"/>
      <c r="KZK16" s="1229"/>
      <c r="KZL16" s="1229"/>
      <c r="KZM16" s="1229"/>
      <c r="KZN16" s="1229"/>
      <c r="KZO16" s="1229"/>
      <c r="KZP16" s="1229"/>
      <c r="KZQ16" s="1229"/>
      <c r="KZR16" s="1229"/>
      <c r="KZS16" s="1229"/>
      <c r="KZT16" s="1229"/>
      <c r="KZU16" s="1229"/>
      <c r="KZV16" s="1229"/>
      <c r="KZW16" s="1229"/>
      <c r="KZX16" s="1229"/>
      <c r="KZY16" s="1229"/>
      <c r="KZZ16" s="1229"/>
      <c r="LAA16" s="1229"/>
      <c r="LAB16" s="1229"/>
      <c r="LAC16" s="1229"/>
      <c r="LAD16" s="1229"/>
      <c r="LAE16" s="1229"/>
      <c r="LAF16" s="1229"/>
      <c r="LAG16" s="1229"/>
      <c r="LAH16" s="1229"/>
      <c r="LAI16" s="1229"/>
      <c r="LAJ16" s="1229"/>
      <c r="LAK16" s="1229"/>
      <c r="LAL16" s="1229"/>
      <c r="LAM16" s="1229"/>
      <c r="LAN16" s="1229"/>
      <c r="LAO16" s="1229"/>
      <c r="LAP16" s="1229"/>
      <c r="LAQ16" s="1229"/>
      <c r="LAR16" s="1229"/>
      <c r="LAS16" s="1229"/>
      <c r="LAT16" s="1229"/>
      <c r="LAU16" s="1229"/>
      <c r="LAV16" s="1229"/>
      <c r="LAW16" s="1229"/>
      <c r="LAX16" s="1229"/>
      <c r="LAY16" s="1229"/>
      <c r="LAZ16" s="1229"/>
      <c r="LBA16" s="1229"/>
      <c r="LBB16" s="1229"/>
      <c r="LBC16" s="1229"/>
      <c r="LBD16" s="1229"/>
      <c r="LBE16" s="1229"/>
      <c r="LBF16" s="1229"/>
      <c r="LBG16" s="1229"/>
      <c r="LBH16" s="1229"/>
      <c r="LBI16" s="1229"/>
      <c r="LBJ16" s="1229"/>
      <c r="LBK16" s="1229"/>
      <c r="LBL16" s="1229"/>
      <c r="LBM16" s="1229"/>
      <c r="LBN16" s="1229"/>
      <c r="LBO16" s="1229"/>
      <c r="LBP16" s="1229"/>
      <c r="LBQ16" s="1229"/>
      <c r="LBR16" s="1229"/>
      <c r="LBS16" s="1229"/>
      <c r="LBT16" s="1229"/>
      <c r="LBU16" s="1229"/>
      <c r="LBV16" s="1229"/>
      <c r="LBW16" s="1229"/>
      <c r="LBX16" s="1229"/>
      <c r="LBY16" s="1229"/>
      <c r="LBZ16" s="1229"/>
      <c r="LCA16" s="1229"/>
      <c r="LCB16" s="1229"/>
      <c r="LCC16" s="1229"/>
      <c r="LCD16" s="1229"/>
      <c r="LCE16" s="1229"/>
      <c r="LCF16" s="1229"/>
      <c r="LCG16" s="1229"/>
      <c r="LCH16" s="1229"/>
      <c r="LCI16" s="1229"/>
      <c r="LCJ16" s="1229"/>
      <c r="LCK16" s="1229"/>
      <c r="LCL16" s="1229"/>
      <c r="LCM16" s="1229"/>
      <c r="LCN16" s="1229"/>
      <c r="LCO16" s="1229"/>
      <c r="LCP16" s="1229"/>
      <c r="LCQ16" s="1229"/>
      <c r="LCR16" s="1229"/>
      <c r="LCS16" s="1229"/>
      <c r="LCT16" s="1229"/>
      <c r="LCU16" s="1229"/>
      <c r="LCV16" s="1229"/>
      <c r="LCW16" s="1229"/>
      <c r="LCX16" s="1229"/>
      <c r="LCY16" s="1229"/>
      <c r="LCZ16" s="1229"/>
      <c r="LDA16" s="1229"/>
      <c r="LDB16" s="1229"/>
      <c r="LDC16" s="1229"/>
      <c r="LDD16" s="1229"/>
      <c r="LDE16" s="1229"/>
      <c r="LDF16" s="1229"/>
      <c r="LDG16" s="1229"/>
      <c r="LDH16" s="1229"/>
      <c r="LDI16" s="1229"/>
      <c r="LDJ16" s="1229"/>
      <c r="LDK16" s="1229"/>
      <c r="LDL16" s="1229"/>
      <c r="LDM16" s="1229"/>
      <c r="LDN16" s="1229"/>
      <c r="LDO16" s="1229"/>
      <c r="LDP16" s="1229"/>
      <c r="LDQ16" s="1229"/>
      <c r="LDR16" s="1229"/>
      <c r="LDS16" s="1229"/>
      <c r="LDT16" s="1229"/>
      <c r="LDU16" s="1229"/>
      <c r="LDV16" s="1229"/>
      <c r="LDW16" s="1229"/>
      <c r="LDX16" s="1229"/>
      <c r="LDY16" s="1229"/>
      <c r="LDZ16" s="1229"/>
      <c r="LEA16" s="1229"/>
      <c r="LEB16" s="1229"/>
      <c r="LEC16" s="1229"/>
      <c r="LED16" s="1229"/>
      <c r="LEE16" s="1229"/>
      <c r="LEF16" s="1229"/>
      <c r="LEG16" s="1229"/>
      <c r="LEH16" s="1229"/>
      <c r="LEI16" s="1229"/>
      <c r="LEJ16" s="1229"/>
      <c r="LEK16" s="1229"/>
      <c r="LEL16" s="1229"/>
      <c r="LEM16" s="1229"/>
      <c r="LEN16" s="1229"/>
      <c r="LEO16" s="1229"/>
      <c r="LEP16" s="1229"/>
      <c r="LEQ16" s="1229"/>
      <c r="LER16" s="1229"/>
      <c r="LES16" s="1229"/>
      <c r="LET16" s="1229"/>
      <c r="LEU16" s="1229"/>
      <c r="LEV16" s="1229"/>
      <c r="LEW16" s="1229"/>
      <c r="LEX16" s="1229"/>
      <c r="LEY16" s="1229"/>
      <c r="LEZ16" s="1229"/>
      <c r="LFA16" s="1229"/>
      <c r="LFB16" s="1229"/>
      <c r="LFC16" s="1229"/>
      <c r="LFD16" s="1229"/>
      <c r="LFE16" s="1229"/>
      <c r="LFF16" s="1229"/>
      <c r="LFG16" s="1229"/>
      <c r="LFH16" s="1229"/>
      <c r="LFI16" s="1229"/>
      <c r="LFJ16" s="1229"/>
      <c r="LFK16" s="1229"/>
      <c r="LFL16" s="1229"/>
      <c r="LFM16" s="1229"/>
      <c r="LFN16" s="1229"/>
      <c r="LFO16" s="1229"/>
      <c r="LFP16" s="1229"/>
      <c r="LFQ16" s="1229"/>
      <c r="LFR16" s="1229"/>
      <c r="LFS16" s="1229"/>
      <c r="LFT16" s="1229"/>
      <c r="LFU16" s="1229"/>
      <c r="LFV16" s="1229"/>
      <c r="LFW16" s="1229"/>
      <c r="LFX16" s="1229"/>
      <c r="LFY16" s="1229"/>
      <c r="LFZ16" s="1229"/>
      <c r="LGA16" s="1229"/>
      <c r="LGB16" s="1229"/>
      <c r="LGC16" s="1229"/>
      <c r="LGD16" s="1229"/>
      <c r="LGE16" s="1229"/>
      <c r="LGF16" s="1229"/>
      <c r="LGG16" s="1229"/>
      <c r="LGH16" s="1229"/>
      <c r="LGI16" s="1229"/>
      <c r="LGJ16" s="1229"/>
      <c r="LGK16" s="1229"/>
      <c r="LGL16" s="1229"/>
      <c r="LGM16" s="1229"/>
      <c r="LGN16" s="1229"/>
      <c r="LGO16" s="1229"/>
      <c r="LGP16" s="1229"/>
      <c r="LGQ16" s="1229"/>
      <c r="LGR16" s="1229"/>
      <c r="LGS16" s="1229"/>
      <c r="LGT16" s="1229"/>
      <c r="LGU16" s="1229"/>
      <c r="LGV16" s="1229"/>
      <c r="LGW16" s="1229"/>
      <c r="LGX16" s="1229"/>
      <c r="LGY16" s="1229"/>
      <c r="LGZ16" s="1229"/>
      <c r="LHA16" s="1229"/>
      <c r="LHB16" s="1229"/>
      <c r="LHC16" s="1229"/>
      <c r="LHD16" s="1229"/>
      <c r="LHE16" s="1229"/>
      <c r="LHF16" s="1229"/>
      <c r="LHG16" s="1229"/>
      <c r="LHH16" s="1229"/>
      <c r="LHI16" s="1229"/>
      <c r="LHJ16" s="1229"/>
      <c r="LHK16" s="1229"/>
      <c r="LHL16" s="1229"/>
      <c r="LHM16" s="1229"/>
      <c r="LHN16" s="1229"/>
      <c r="LHO16" s="1229"/>
      <c r="LHP16" s="1229"/>
      <c r="LHQ16" s="1229"/>
      <c r="LHR16" s="1229"/>
      <c r="LHS16" s="1229"/>
      <c r="LHT16" s="1229"/>
      <c r="LHU16" s="1229"/>
      <c r="LHV16" s="1229"/>
      <c r="LHW16" s="1229"/>
      <c r="LHX16" s="1229"/>
      <c r="LHY16" s="1229"/>
      <c r="LHZ16" s="1229"/>
      <c r="LIA16" s="1229"/>
      <c r="LIB16" s="1229"/>
      <c r="LIC16" s="1229"/>
      <c r="LID16" s="1229"/>
      <c r="LIE16" s="1229"/>
      <c r="LIF16" s="1229"/>
      <c r="LIG16" s="1229"/>
      <c r="LIH16" s="1229"/>
      <c r="LII16" s="1229"/>
      <c r="LIJ16" s="1229"/>
      <c r="LIK16" s="1229"/>
      <c r="LIL16" s="1229"/>
      <c r="LIM16" s="1229"/>
      <c r="LIN16" s="1229"/>
      <c r="LIO16" s="1229"/>
      <c r="LIP16" s="1229"/>
      <c r="LIQ16" s="1229"/>
      <c r="LIR16" s="1229"/>
      <c r="LIS16" s="1229"/>
      <c r="LIT16" s="1229"/>
      <c r="LIU16" s="1229"/>
      <c r="LIV16" s="1229"/>
      <c r="LIW16" s="1229"/>
      <c r="LIX16" s="1229"/>
      <c r="LIY16" s="1229"/>
      <c r="LIZ16" s="1229"/>
      <c r="LJA16" s="1229"/>
      <c r="LJB16" s="1229"/>
      <c r="LJC16" s="1229"/>
      <c r="LJD16" s="1229"/>
      <c r="LJE16" s="1229"/>
      <c r="LJF16" s="1229"/>
      <c r="LJG16" s="1229"/>
      <c r="LJH16" s="1229"/>
      <c r="LJI16" s="1229"/>
      <c r="LJJ16" s="1229"/>
      <c r="LJK16" s="1229"/>
      <c r="LJL16" s="1229"/>
      <c r="LJM16" s="1229"/>
      <c r="LJN16" s="1229"/>
      <c r="LJO16" s="1229"/>
      <c r="LJP16" s="1229"/>
      <c r="LJQ16" s="1229"/>
      <c r="LJR16" s="1229"/>
      <c r="LJS16" s="1229"/>
      <c r="LJT16" s="1229"/>
      <c r="LJU16" s="1229"/>
      <c r="LJV16" s="1229"/>
      <c r="LJW16" s="1229"/>
      <c r="LJX16" s="1229"/>
      <c r="LJY16" s="1229"/>
      <c r="LJZ16" s="1229"/>
      <c r="LKA16" s="1229"/>
      <c r="LKB16" s="1229"/>
      <c r="LKC16" s="1229"/>
      <c r="LKD16" s="1229"/>
      <c r="LKE16" s="1229"/>
      <c r="LKF16" s="1229"/>
      <c r="LKG16" s="1229"/>
      <c r="LKH16" s="1229"/>
      <c r="LKI16" s="1229"/>
      <c r="LKJ16" s="1229"/>
      <c r="LKK16" s="1229"/>
      <c r="LKL16" s="1229"/>
      <c r="LKM16" s="1229"/>
      <c r="LKN16" s="1229"/>
      <c r="LKO16" s="1229"/>
      <c r="LKP16" s="1229"/>
      <c r="LKQ16" s="1229"/>
      <c r="LKR16" s="1229"/>
      <c r="LKS16" s="1229"/>
      <c r="LKT16" s="1229"/>
      <c r="LKU16" s="1229"/>
      <c r="LKV16" s="1229"/>
      <c r="LKW16" s="1229"/>
      <c r="LKX16" s="1229"/>
      <c r="LKY16" s="1229"/>
      <c r="LKZ16" s="1229"/>
      <c r="LLA16" s="1229"/>
      <c r="LLB16" s="1229"/>
      <c r="LLC16" s="1229"/>
      <c r="LLD16" s="1229"/>
      <c r="LLE16" s="1229"/>
      <c r="LLF16" s="1229"/>
      <c r="LLG16" s="1229"/>
      <c r="LLH16" s="1229"/>
      <c r="LLI16" s="1229"/>
      <c r="LLJ16" s="1229"/>
      <c r="LLK16" s="1229"/>
      <c r="LLL16" s="1229"/>
      <c r="LLM16" s="1229"/>
      <c r="LLN16" s="1229"/>
      <c r="LLO16" s="1229"/>
      <c r="LLP16" s="1229"/>
      <c r="LLQ16" s="1229"/>
      <c r="LLR16" s="1229"/>
      <c r="LLS16" s="1229"/>
      <c r="LLT16" s="1229"/>
      <c r="LLU16" s="1229"/>
      <c r="LLV16" s="1229"/>
      <c r="LLW16" s="1229"/>
      <c r="LLX16" s="1229"/>
      <c r="LLY16" s="1229"/>
      <c r="LLZ16" s="1229"/>
      <c r="LMA16" s="1229"/>
      <c r="LMB16" s="1229"/>
      <c r="LMC16" s="1229"/>
      <c r="LMD16" s="1229"/>
      <c r="LME16" s="1229"/>
      <c r="LMF16" s="1229"/>
      <c r="LMG16" s="1229"/>
      <c r="LMH16" s="1229"/>
      <c r="LMI16" s="1229"/>
      <c r="LMJ16" s="1229"/>
      <c r="LMK16" s="1229"/>
      <c r="LML16" s="1229"/>
      <c r="LMM16" s="1229"/>
      <c r="LMN16" s="1229"/>
      <c r="LMO16" s="1229"/>
      <c r="LMP16" s="1229"/>
      <c r="LMQ16" s="1229"/>
      <c r="LMR16" s="1229"/>
      <c r="LMS16" s="1229"/>
      <c r="LMT16" s="1229"/>
      <c r="LMU16" s="1229"/>
      <c r="LMV16" s="1229"/>
      <c r="LMW16" s="1229"/>
      <c r="LMX16" s="1229"/>
      <c r="LMY16" s="1229"/>
      <c r="LMZ16" s="1229"/>
      <c r="LNA16" s="1229"/>
      <c r="LNB16" s="1229"/>
      <c r="LNC16" s="1229"/>
      <c r="LND16" s="1229"/>
      <c r="LNE16" s="1229"/>
      <c r="LNF16" s="1229"/>
      <c r="LNG16" s="1229"/>
      <c r="LNH16" s="1229"/>
      <c r="LNI16" s="1229"/>
      <c r="LNJ16" s="1229"/>
      <c r="LNK16" s="1229"/>
      <c r="LNL16" s="1229"/>
      <c r="LNM16" s="1229"/>
      <c r="LNN16" s="1229"/>
      <c r="LNO16" s="1229"/>
      <c r="LNP16" s="1229"/>
      <c r="LNQ16" s="1229"/>
      <c r="LNR16" s="1229"/>
      <c r="LNS16" s="1229"/>
      <c r="LNT16" s="1229"/>
      <c r="LNU16" s="1229"/>
      <c r="LNV16" s="1229"/>
      <c r="LNW16" s="1229"/>
      <c r="LNX16" s="1229"/>
      <c r="LNY16" s="1229"/>
      <c r="LNZ16" s="1229"/>
      <c r="LOA16" s="1229"/>
      <c r="LOB16" s="1229"/>
      <c r="LOC16" s="1229"/>
      <c r="LOD16" s="1229"/>
      <c r="LOE16" s="1229"/>
      <c r="LOF16" s="1229"/>
      <c r="LOG16" s="1229"/>
      <c r="LOH16" s="1229"/>
      <c r="LOI16" s="1229"/>
      <c r="LOJ16" s="1229"/>
      <c r="LOK16" s="1229"/>
      <c r="LOL16" s="1229"/>
      <c r="LOM16" s="1229"/>
      <c r="LON16" s="1229"/>
      <c r="LOO16" s="1229"/>
      <c r="LOP16" s="1229"/>
      <c r="LOQ16" s="1229"/>
      <c r="LOR16" s="1229"/>
      <c r="LOS16" s="1229"/>
      <c r="LOT16" s="1229"/>
      <c r="LOU16" s="1229"/>
      <c r="LOV16" s="1229"/>
      <c r="LOW16" s="1229"/>
      <c r="LOX16" s="1229"/>
      <c r="LOY16" s="1229"/>
      <c r="LOZ16" s="1229"/>
      <c r="LPA16" s="1229"/>
      <c r="LPB16" s="1229"/>
      <c r="LPC16" s="1229"/>
      <c r="LPD16" s="1229"/>
      <c r="LPE16" s="1229"/>
      <c r="LPF16" s="1229"/>
      <c r="LPG16" s="1229"/>
      <c r="LPH16" s="1229"/>
      <c r="LPI16" s="1229"/>
      <c r="LPJ16" s="1229"/>
      <c r="LPK16" s="1229"/>
      <c r="LPL16" s="1229"/>
      <c r="LPM16" s="1229"/>
      <c r="LPN16" s="1229"/>
      <c r="LPO16" s="1229"/>
      <c r="LPP16" s="1229"/>
      <c r="LPQ16" s="1229"/>
      <c r="LPR16" s="1229"/>
      <c r="LPS16" s="1229"/>
      <c r="LPT16" s="1229"/>
      <c r="LPU16" s="1229"/>
      <c r="LPV16" s="1229"/>
      <c r="LPW16" s="1229"/>
      <c r="LPX16" s="1229"/>
      <c r="LPY16" s="1229"/>
      <c r="LPZ16" s="1229"/>
      <c r="LQA16" s="1229"/>
      <c r="LQB16" s="1229"/>
      <c r="LQC16" s="1229"/>
      <c r="LQD16" s="1229"/>
      <c r="LQE16" s="1229"/>
      <c r="LQF16" s="1229"/>
      <c r="LQG16" s="1229"/>
      <c r="LQH16" s="1229"/>
      <c r="LQI16" s="1229"/>
      <c r="LQJ16" s="1229"/>
      <c r="LQK16" s="1229"/>
      <c r="LQL16" s="1229"/>
      <c r="LQM16" s="1229"/>
      <c r="LQN16" s="1229"/>
      <c r="LQO16" s="1229"/>
      <c r="LQP16" s="1229"/>
      <c r="LQQ16" s="1229"/>
      <c r="LQR16" s="1229"/>
      <c r="LQS16" s="1229"/>
      <c r="LQT16" s="1229"/>
      <c r="LQU16" s="1229"/>
      <c r="LQV16" s="1229"/>
      <c r="LQW16" s="1229"/>
      <c r="LQX16" s="1229"/>
      <c r="LQY16" s="1229"/>
      <c r="LQZ16" s="1229"/>
      <c r="LRA16" s="1229"/>
      <c r="LRB16" s="1229"/>
      <c r="LRC16" s="1229"/>
      <c r="LRD16" s="1229"/>
      <c r="LRE16" s="1229"/>
      <c r="LRF16" s="1229"/>
      <c r="LRG16" s="1229"/>
      <c r="LRH16" s="1229"/>
      <c r="LRI16" s="1229"/>
      <c r="LRJ16" s="1229"/>
      <c r="LRK16" s="1229"/>
      <c r="LRL16" s="1229"/>
      <c r="LRM16" s="1229"/>
      <c r="LRN16" s="1229"/>
      <c r="LRO16" s="1229"/>
      <c r="LRP16" s="1229"/>
      <c r="LRQ16" s="1229"/>
      <c r="LRR16" s="1229"/>
      <c r="LRS16" s="1229"/>
      <c r="LRT16" s="1229"/>
      <c r="LRU16" s="1229"/>
      <c r="LRV16" s="1229"/>
      <c r="LRW16" s="1229"/>
      <c r="LRX16" s="1229"/>
      <c r="LRY16" s="1229"/>
      <c r="LRZ16" s="1229"/>
      <c r="LSA16" s="1229"/>
      <c r="LSB16" s="1229"/>
      <c r="LSC16" s="1229"/>
      <c r="LSD16" s="1229"/>
      <c r="LSE16" s="1229"/>
      <c r="LSF16" s="1229"/>
      <c r="LSG16" s="1229"/>
      <c r="LSH16" s="1229"/>
      <c r="LSI16" s="1229"/>
      <c r="LSJ16" s="1229"/>
      <c r="LSK16" s="1229"/>
      <c r="LSL16" s="1229"/>
      <c r="LSM16" s="1229"/>
      <c r="LSN16" s="1229"/>
      <c r="LSO16" s="1229"/>
      <c r="LSP16" s="1229"/>
      <c r="LSQ16" s="1229"/>
      <c r="LSR16" s="1229"/>
      <c r="LSS16" s="1229"/>
      <c r="LST16" s="1229"/>
      <c r="LSU16" s="1229"/>
      <c r="LSV16" s="1229"/>
      <c r="LSW16" s="1229"/>
      <c r="LSX16" s="1229"/>
      <c r="LSY16" s="1229"/>
      <c r="LSZ16" s="1229"/>
      <c r="LTA16" s="1229"/>
      <c r="LTB16" s="1229"/>
      <c r="LTC16" s="1229"/>
      <c r="LTD16" s="1229"/>
      <c r="LTE16" s="1229"/>
      <c r="LTF16" s="1229"/>
      <c r="LTG16" s="1229"/>
      <c r="LTH16" s="1229"/>
      <c r="LTI16" s="1229"/>
      <c r="LTJ16" s="1229"/>
      <c r="LTK16" s="1229"/>
      <c r="LTL16" s="1229"/>
      <c r="LTM16" s="1229"/>
      <c r="LTN16" s="1229"/>
      <c r="LTO16" s="1229"/>
      <c r="LTP16" s="1229"/>
      <c r="LTQ16" s="1229"/>
      <c r="LTR16" s="1229"/>
      <c r="LTS16" s="1229"/>
      <c r="LTT16" s="1229"/>
      <c r="LTU16" s="1229"/>
      <c r="LTV16" s="1229"/>
      <c r="LTW16" s="1229"/>
      <c r="LTX16" s="1229"/>
      <c r="LTY16" s="1229"/>
      <c r="LTZ16" s="1229"/>
      <c r="LUA16" s="1229"/>
      <c r="LUB16" s="1229"/>
      <c r="LUC16" s="1229"/>
      <c r="LUD16" s="1229"/>
      <c r="LUE16" s="1229"/>
      <c r="LUF16" s="1229"/>
      <c r="LUG16" s="1229"/>
      <c r="LUH16" s="1229"/>
      <c r="LUI16" s="1229"/>
      <c r="LUJ16" s="1229"/>
      <c r="LUK16" s="1229"/>
      <c r="LUL16" s="1229"/>
      <c r="LUM16" s="1229"/>
      <c r="LUN16" s="1229"/>
      <c r="LUO16" s="1229"/>
      <c r="LUP16" s="1229"/>
      <c r="LUQ16" s="1229"/>
      <c r="LUR16" s="1229"/>
      <c r="LUS16" s="1229"/>
      <c r="LUT16" s="1229"/>
      <c r="LUU16" s="1229"/>
      <c r="LUV16" s="1229"/>
      <c r="LUW16" s="1229"/>
      <c r="LUX16" s="1229"/>
      <c r="LUY16" s="1229"/>
      <c r="LUZ16" s="1229"/>
      <c r="LVA16" s="1229"/>
      <c r="LVB16" s="1229"/>
      <c r="LVC16" s="1229"/>
      <c r="LVD16" s="1229"/>
      <c r="LVE16" s="1229"/>
      <c r="LVF16" s="1229"/>
      <c r="LVG16" s="1229"/>
      <c r="LVH16" s="1229"/>
      <c r="LVI16" s="1229"/>
      <c r="LVJ16" s="1229"/>
      <c r="LVK16" s="1229"/>
      <c r="LVL16" s="1229"/>
      <c r="LVM16" s="1229"/>
      <c r="LVN16" s="1229"/>
      <c r="LVO16" s="1229"/>
      <c r="LVP16" s="1229"/>
      <c r="LVQ16" s="1229"/>
      <c r="LVR16" s="1229"/>
      <c r="LVS16" s="1229"/>
      <c r="LVT16" s="1229"/>
      <c r="LVU16" s="1229"/>
      <c r="LVV16" s="1229"/>
      <c r="LVW16" s="1229"/>
      <c r="LVX16" s="1229"/>
      <c r="LVY16" s="1229"/>
      <c r="LVZ16" s="1229"/>
      <c r="LWA16" s="1229"/>
      <c r="LWB16" s="1229"/>
      <c r="LWC16" s="1229"/>
      <c r="LWD16" s="1229"/>
      <c r="LWE16" s="1229"/>
      <c r="LWF16" s="1229"/>
      <c r="LWG16" s="1229"/>
      <c r="LWH16" s="1229"/>
      <c r="LWI16" s="1229"/>
      <c r="LWJ16" s="1229"/>
      <c r="LWK16" s="1229"/>
      <c r="LWL16" s="1229"/>
      <c r="LWM16" s="1229"/>
      <c r="LWN16" s="1229"/>
      <c r="LWO16" s="1229"/>
      <c r="LWP16" s="1229"/>
      <c r="LWQ16" s="1229"/>
      <c r="LWR16" s="1229"/>
      <c r="LWS16" s="1229"/>
      <c r="LWT16" s="1229"/>
      <c r="LWU16" s="1229"/>
      <c r="LWV16" s="1229"/>
      <c r="LWW16" s="1229"/>
      <c r="LWX16" s="1229"/>
      <c r="LWY16" s="1229"/>
      <c r="LWZ16" s="1229"/>
      <c r="LXA16" s="1229"/>
      <c r="LXB16" s="1229"/>
      <c r="LXC16" s="1229"/>
      <c r="LXD16" s="1229"/>
      <c r="LXE16" s="1229"/>
      <c r="LXF16" s="1229"/>
      <c r="LXG16" s="1229"/>
      <c r="LXH16" s="1229"/>
      <c r="LXI16" s="1229"/>
      <c r="LXJ16" s="1229"/>
      <c r="LXK16" s="1229"/>
      <c r="LXL16" s="1229"/>
      <c r="LXM16" s="1229"/>
      <c r="LXN16" s="1229"/>
      <c r="LXO16" s="1229"/>
      <c r="LXP16" s="1229"/>
      <c r="LXQ16" s="1229"/>
      <c r="LXR16" s="1229"/>
      <c r="LXS16" s="1229"/>
      <c r="LXT16" s="1229"/>
      <c r="LXU16" s="1229"/>
      <c r="LXV16" s="1229"/>
      <c r="LXW16" s="1229"/>
      <c r="LXX16" s="1229"/>
      <c r="LXY16" s="1229"/>
      <c r="LXZ16" s="1229"/>
      <c r="LYA16" s="1229"/>
      <c r="LYB16" s="1229"/>
      <c r="LYC16" s="1229"/>
      <c r="LYD16" s="1229"/>
      <c r="LYE16" s="1229"/>
      <c r="LYF16" s="1229"/>
      <c r="LYG16" s="1229"/>
      <c r="LYH16" s="1229"/>
      <c r="LYI16" s="1229"/>
      <c r="LYJ16" s="1229"/>
      <c r="LYK16" s="1229"/>
      <c r="LYL16" s="1229"/>
      <c r="LYM16" s="1229"/>
      <c r="LYN16" s="1229"/>
      <c r="LYO16" s="1229"/>
      <c r="LYP16" s="1229"/>
      <c r="LYQ16" s="1229"/>
      <c r="LYR16" s="1229"/>
      <c r="LYS16" s="1229"/>
      <c r="LYT16" s="1229"/>
      <c r="LYU16" s="1229"/>
      <c r="LYV16" s="1229"/>
      <c r="LYW16" s="1229"/>
      <c r="LYX16" s="1229"/>
      <c r="LYY16" s="1229"/>
      <c r="LYZ16" s="1229"/>
      <c r="LZA16" s="1229"/>
      <c r="LZB16" s="1229"/>
      <c r="LZC16" s="1229"/>
      <c r="LZD16" s="1229"/>
      <c r="LZE16" s="1229"/>
      <c r="LZF16" s="1229"/>
      <c r="LZG16" s="1229"/>
      <c r="LZH16" s="1229"/>
      <c r="LZI16" s="1229"/>
      <c r="LZJ16" s="1229"/>
      <c r="LZK16" s="1229"/>
      <c r="LZL16" s="1229"/>
      <c r="LZM16" s="1229"/>
      <c r="LZN16" s="1229"/>
      <c r="LZO16" s="1229"/>
      <c r="LZP16" s="1229"/>
      <c r="LZQ16" s="1229"/>
      <c r="LZR16" s="1229"/>
      <c r="LZS16" s="1229"/>
      <c r="LZT16" s="1229"/>
      <c r="LZU16" s="1229"/>
      <c r="LZV16" s="1229"/>
      <c r="LZW16" s="1229"/>
      <c r="LZX16" s="1229"/>
      <c r="LZY16" s="1229"/>
      <c r="LZZ16" s="1229"/>
      <c r="MAA16" s="1229"/>
      <c r="MAB16" s="1229"/>
      <c r="MAC16" s="1229"/>
      <c r="MAD16" s="1229"/>
      <c r="MAE16" s="1229"/>
      <c r="MAF16" s="1229"/>
      <c r="MAG16" s="1229"/>
      <c r="MAH16" s="1229"/>
      <c r="MAI16" s="1229"/>
      <c r="MAJ16" s="1229"/>
      <c r="MAK16" s="1229"/>
      <c r="MAL16" s="1229"/>
      <c r="MAM16" s="1229"/>
      <c r="MAN16" s="1229"/>
      <c r="MAO16" s="1229"/>
      <c r="MAP16" s="1229"/>
      <c r="MAQ16" s="1229"/>
      <c r="MAR16" s="1229"/>
      <c r="MAS16" s="1229"/>
      <c r="MAT16" s="1229"/>
      <c r="MAU16" s="1229"/>
      <c r="MAV16" s="1229"/>
      <c r="MAW16" s="1229"/>
      <c r="MAX16" s="1229"/>
      <c r="MAY16" s="1229"/>
      <c r="MAZ16" s="1229"/>
      <c r="MBA16" s="1229"/>
      <c r="MBB16" s="1229"/>
      <c r="MBC16" s="1229"/>
      <c r="MBD16" s="1229"/>
      <c r="MBE16" s="1229"/>
      <c r="MBF16" s="1229"/>
      <c r="MBG16" s="1229"/>
      <c r="MBH16" s="1229"/>
      <c r="MBI16" s="1229"/>
      <c r="MBJ16" s="1229"/>
      <c r="MBK16" s="1229"/>
      <c r="MBL16" s="1229"/>
      <c r="MBM16" s="1229"/>
      <c r="MBN16" s="1229"/>
      <c r="MBO16" s="1229"/>
      <c r="MBP16" s="1229"/>
      <c r="MBQ16" s="1229"/>
      <c r="MBR16" s="1229"/>
      <c r="MBS16" s="1229"/>
      <c r="MBT16" s="1229"/>
      <c r="MBU16" s="1229"/>
      <c r="MBV16" s="1229"/>
      <c r="MBW16" s="1229"/>
      <c r="MBX16" s="1229"/>
      <c r="MBY16" s="1229"/>
      <c r="MBZ16" s="1229"/>
      <c r="MCA16" s="1229"/>
      <c r="MCB16" s="1229"/>
      <c r="MCC16" s="1229"/>
      <c r="MCD16" s="1229"/>
      <c r="MCE16" s="1229"/>
      <c r="MCF16" s="1229"/>
      <c r="MCG16" s="1229"/>
      <c r="MCH16" s="1229"/>
      <c r="MCI16" s="1229"/>
      <c r="MCJ16" s="1229"/>
      <c r="MCK16" s="1229"/>
      <c r="MCL16" s="1229"/>
      <c r="MCM16" s="1229"/>
      <c r="MCN16" s="1229"/>
      <c r="MCO16" s="1229"/>
      <c r="MCP16" s="1229"/>
      <c r="MCQ16" s="1229"/>
      <c r="MCR16" s="1229"/>
      <c r="MCS16" s="1229"/>
      <c r="MCT16" s="1229"/>
      <c r="MCU16" s="1229"/>
      <c r="MCV16" s="1229"/>
      <c r="MCW16" s="1229"/>
      <c r="MCX16" s="1229"/>
      <c r="MCY16" s="1229"/>
      <c r="MCZ16" s="1229"/>
      <c r="MDA16" s="1229"/>
      <c r="MDB16" s="1229"/>
      <c r="MDC16" s="1229"/>
      <c r="MDD16" s="1229"/>
      <c r="MDE16" s="1229"/>
      <c r="MDF16" s="1229"/>
      <c r="MDG16" s="1229"/>
      <c r="MDH16" s="1229"/>
      <c r="MDI16" s="1229"/>
      <c r="MDJ16" s="1229"/>
      <c r="MDK16" s="1229"/>
      <c r="MDL16" s="1229"/>
      <c r="MDM16" s="1229"/>
      <c r="MDN16" s="1229"/>
      <c r="MDO16" s="1229"/>
      <c r="MDP16" s="1229"/>
      <c r="MDQ16" s="1229"/>
      <c r="MDR16" s="1229"/>
      <c r="MDS16" s="1229"/>
      <c r="MDT16" s="1229"/>
      <c r="MDU16" s="1229"/>
      <c r="MDV16" s="1229"/>
      <c r="MDW16" s="1229"/>
      <c r="MDX16" s="1229"/>
      <c r="MDY16" s="1229"/>
      <c r="MDZ16" s="1229"/>
      <c r="MEA16" s="1229"/>
      <c r="MEB16" s="1229"/>
      <c r="MEC16" s="1229"/>
      <c r="MED16" s="1229"/>
      <c r="MEE16" s="1229"/>
      <c r="MEF16" s="1229"/>
      <c r="MEG16" s="1229"/>
      <c r="MEH16" s="1229"/>
      <c r="MEI16" s="1229"/>
      <c r="MEJ16" s="1229"/>
      <c r="MEK16" s="1229"/>
      <c r="MEL16" s="1229"/>
      <c r="MEM16" s="1229"/>
      <c r="MEN16" s="1229"/>
      <c r="MEO16" s="1229"/>
      <c r="MEP16" s="1229"/>
      <c r="MEQ16" s="1229"/>
      <c r="MER16" s="1229"/>
      <c r="MES16" s="1229"/>
      <c r="MET16" s="1229"/>
      <c r="MEU16" s="1229"/>
      <c r="MEV16" s="1229"/>
      <c r="MEW16" s="1229"/>
      <c r="MEX16" s="1229"/>
      <c r="MEY16" s="1229"/>
      <c r="MEZ16" s="1229"/>
      <c r="MFA16" s="1229"/>
      <c r="MFB16" s="1229"/>
      <c r="MFC16" s="1229"/>
      <c r="MFD16" s="1229"/>
      <c r="MFE16" s="1229"/>
      <c r="MFF16" s="1229"/>
      <c r="MFG16" s="1229"/>
      <c r="MFH16" s="1229"/>
      <c r="MFI16" s="1229"/>
      <c r="MFJ16" s="1229"/>
      <c r="MFK16" s="1229"/>
      <c r="MFL16" s="1229"/>
      <c r="MFM16" s="1229"/>
      <c r="MFN16" s="1229"/>
      <c r="MFO16" s="1229"/>
      <c r="MFP16" s="1229"/>
      <c r="MFQ16" s="1229"/>
      <c r="MFR16" s="1229"/>
      <c r="MFS16" s="1229"/>
      <c r="MFT16" s="1229"/>
      <c r="MFU16" s="1229"/>
      <c r="MFV16" s="1229"/>
      <c r="MFW16" s="1229"/>
      <c r="MFX16" s="1229"/>
      <c r="MFY16" s="1229"/>
      <c r="MFZ16" s="1229"/>
      <c r="MGA16" s="1229"/>
      <c r="MGB16" s="1229"/>
      <c r="MGC16" s="1229"/>
      <c r="MGD16" s="1229"/>
      <c r="MGE16" s="1229"/>
      <c r="MGF16" s="1229"/>
      <c r="MGG16" s="1229"/>
      <c r="MGH16" s="1229"/>
      <c r="MGI16" s="1229"/>
      <c r="MGJ16" s="1229"/>
      <c r="MGK16" s="1229"/>
      <c r="MGL16" s="1229"/>
      <c r="MGM16" s="1229"/>
      <c r="MGN16" s="1229"/>
      <c r="MGO16" s="1229"/>
      <c r="MGP16" s="1229"/>
      <c r="MGQ16" s="1229"/>
      <c r="MGR16" s="1229"/>
      <c r="MGS16" s="1229"/>
      <c r="MGT16" s="1229"/>
      <c r="MGU16" s="1229"/>
      <c r="MGV16" s="1229"/>
      <c r="MGW16" s="1229"/>
      <c r="MGX16" s="1229"/>
      <c r="MGY16" s="1229"/>
      <c r="MGZ16" s="1229"/>
      <c r="MHA16" s="1229"/>
      <c r="MHB16" s="1229"/>
      <c r="MHC16" s="1229"/>
      <c r="MHD16" s="1229"/>
      <c r="MHE16" s="1229"/>
      <c r="MHF16" s="1229"/>
      <c r="MHG16" s="1229"/>
      <c r="MHH16" s="1229"/>
      <c r="MHI16" s="1229"/>
      <c r="MHJ16" s="1229"/>
      <c r="MHK16" s="1229"/>
      <c r="MHL16" s="1229"/>
      <c r="MHM16" s="1229"/>
      <c r="MHN16" s="1229"/>
      <c r="MHO16" s="1229"/>
      <c r="MHP16" s="1229"/>
      <c r="MHQ16" s="1229"/>
      <c r="MHR16" s="1229"/>
      <c r="MHS16" s="1229"/>
      <c r="MHT16" s="1229"/>
      <c r="MHU16" s="1229"/>
      <c r="MHV16" s="1229"/>
      <c r="MHW16" s="1229"/>
      <c r="MHX16" s="1229"/>
      <c r="MHY16" s="1229"/>
      <c r="MHZ16" s="1229"/>
      <c r="MIA16" s="1229"/>
      <c r="MIB16" s="1229"/>
      <c r="MIC16" s="1229"/>
      <c r="MID16" s="1229"/>
      <c r="MIE16" s="1229"/>
      <c r="MIF16" s="1229"/>
      <c r="MIG16" s="1229"/>
      <c r="MIH16" s="1229"/>
      <c r="MII16" s="1229"/>
      <c r="MIJ16" s="1229"/>
      <c r="MIK16" s="1229"/>
      <c r="MIL16" s="1229"/>
      <c r="MIM16" s="1229"/>
      <c r="MIN16" s="1229"/>
      <c r="MIO16" s="1229"/>
      <c r="MIP16" s="1229"/>
      <c r="MIQ16" s="1229"/>
      <c r="MIR16" s="1229"/>
      <c r="MIS16" s="1229"/>
      <c r="MIT16" s="1229"/>
      <c r="MIU16" s="1229"/>
      <c r="MIV16" s="1229"/>
      <c r="MIW16" s="1229"/>
      <c r="MIX16" s="1229"/>
      <c r="MIY16" s="1229"/>
      <c r="MIZ16" s="1229"/>
      <c r="MJA16" s="1229"/>
      <c r="MJB16" s="1229"/>
      <c r="MJC16" s="1229"/>
      <c r="MJD16" s="1229"/>
      <c r="MJE16" s="1229"/>
      <c r="MJF16" s="1229"/>
      <c r="MJG16" s="1229"/>
      <c r="MJH16" s="1229"/>
      <c r="MJI16" s="1229"/>
      <c r="MJJ16" s="1229"/>
      <c r="MJK16" s="1229"/>
      <c r="MJL16" s="1229"/>
      <c r="MJM16" s="1229"/>
      <c r="MJN16" s="1229"/>
      <c r="MJO16" s="1229"/>
      <c r="MJP16" s="1229"/>
      <c r="MJQ16" s="1229"/>
      <c r="MJR16" s="1229"/>
      <c r="MJS16" s="1229"/>
      <c r="MJT16" s="1229"/>
      <c r="MJU16" s="1229"/>
      <c r="MJV16" s="1229"/>
      <c r="MJW16" s="1229"/>
      <c r="MJX16" s="1229"/>
      <c r="MJY16" s="1229"/>
      <c r="MJZ16" s="1229"/>
      <c r="MKA16" s="1229"/>
      <c r="MKB16" s="1229"/>
      <c r="MKC16" s="1229"/>
      <c r="MKD16" s="1229"/>
      <c r="MKE16" s="1229"/>
      <c r="MKF16" s="1229"/>
      <c r="MKG16" s="1229"/>
      <c r="MKH16" s="1229"/>
      <c r="MKI16" s="1229"/>
      <c r="MKJ16" s="1229"/>
      <c r="MKK16" s="1229"/>
      <c r="MKL16" s="1229"/>
      <c r="MKM16" s="1229"/>
      <c r="MKN16" s="1229"/>
      <c r="MKO16" s="1229"/>
      <c r="MKP16" s="1229"/>
      <c r="MKQ16" s="1229"/>
      <c r="MKR16" s="1229"/>
      <c r="MKS16" s="1229"/>
      <c r="MKT16" s="1229"/>
      <c r="MKU16" s="1229"/>
      <c r="MKV16" s="1229"/>
      <c r="MKW16" s="1229"/>
      <c r="MKX16" s="1229"/>
      <c r="MKY16" s="1229"/>
      <c r="MKZ16" s="1229"/>
      <c r="MLA16" s="1229"/>
      <c r="MLB16" s="1229"/>
      <c r="MLC16" s="1229"/>
      <c r="MLD16" s="1229"/>
      <c r="MLE16" s="1229"/>
      <c r="MLF16" s="1229"/>
      <c r="MLG16" s="1229"/>
      <c r="MLH16" s="1229"/>
      <c r="MLI16" s="1229"/>
      <c r="MLJ16" s="1229"/>
      <c r="MLK16" s="1229"/>
      <c r="MLL16" s="1229"/>
      <c r="MLM16" s="1229"/>
      <c r="MLN16" s="1229"/>
      <c r="MLO16" s="1229"/>
      <c r="MLP16" s="1229"/>
      <c r="MLQ16" s="1229"/>
      <c r="MLR16" s="1229"/>
      <c r="MLS16" s="1229"/>
      <c r="MLT16" s="1229"/>
      <c r="MLU16" s="1229"/>
      <c r="MLV16" s="1229"/>
      <c r="MLW16" s="1229"/>
      <c r="MLX16" s="1229"/>
      <c r="MLY16" s="1229"/>
      <c r="MLZ16" s="1229"/>
      <c r="MMA16" s="1229"/>
      <c r="MMB16" s="1229"/>
      <c r="MMC16" s="1229"/>
      <c r="MMD16" s="1229"/>
      <c r="MME16" s="1229"/>
      <c r="MMF16" s="1229"/>
      <c r="MMG16" s="1229"/>
      <c r="MMH16" s="1229"/>
      <c r="MMI16" s="1229"/>
      <c r="MMJ16" s="1229"/>
      <c r="MMK16" s="1229"/>
      <c r="MML16" s="1229"/>
      <c r="MMM16" s="1229"/>
      <c r="MMN16" s="1229"/>
      <c r="MMO16" s="1229"/>
      <c r="MMP16" s="1229"/>
      <c r="MMQ16" s="1229"/>
      <c r="MMR16" s="1229"/>
      <c r="MMS16" s="1229"/>
      <c r="MMT16" s="1229"/>
      <c r="MMU16" s="1229"/>
      <c r="MMV16" s="1229"/>
      <c r="MMW16" s="1229"/>
      <c r="MMX16" s="1229"/>
      <c r="MMY16" s="1229"/>
      <c r="MMZ16" s="1229"/>
      <c r="MNA16" s="1229"/>
      <c r="MNB16" s="1229"/>
      <c r="MNC16" s="1229"/>
      <c r="MND16" s="1229"/>
      <c r="MNE16" s="1229"/>
      <c r="MNF16" s="1229"/>
      <c r="MNG16" s="1229"/>
      <c r="MNH16" s="1229"/>
      <c r="MNI16" s="1229"/>
      <c r="MNJ16" s="1229"/>
      <c r="MNK16" s="1229"/>
      <c r="MNL16" s="1229"/>
      <c r="MNM16" s="1229"/>
      <c r="MNN16" s="1229"/>
      <c r="MNO16" s="1229"/>
      <c r="MNP16" s="1229"/>
      <c r="MNQ16" s="1229"/>
      <c r="MNR16" s="1229"/>
      <c r="MNS16" s="1229"/>
      <c r="MNT16" s="1229"/>
      <c r="MNU16" s="1229"/>
      <c r="MNV16" s="1229"/>
      <c r="MNW16" s="1229"/>
      <c r="MNX16" s="1229"/>
      <c r="MNY16" s="1229"/>
      <c r="MNZ16" s="1229"/>
      <c r="MOA16" s="1229"/>
      <c r="MOB16" s="1229"/>
      <c r="MOC16" s="1229"/>
      <c r="MOD16" s="1229"/>
      <c r="MOE16" s="1229"/>
      <c r="MOF16" s="1229"/>
      <c r="MOG16" s="1229"/>
      <c r="MOH16" s="1229"/>
      <c r="MOI16" s="1229"/>
      <c r="MOJ16" s="1229"/>
      <c r="MOK16" s="1229"/>
      <c r="MOL16" s="1229"/>
      <c r="MOM16" s="1229"/>
      <c r="MON16" s="1229"/>
      <c r="MOO16" s="1229"/>
      <c r="MOP16" s="1229"/>
      <c r="MOQ16" s="1229"/>
      <c r="MOR16" s="1229"/>
      <c r="MOS16" s="1229"/>
      <c r="MOT16" s="1229"/>
      <c r="MOU16" s="1229"/>
      <c r="MOV16" s="1229"/>
      <c r="MOW16" s="1229"/>
      <c r="MOX16" s="1229"/>
      <c r="MOY16" s="1229"/>
      <c r="MOZ16" s="1229"/>
      <c r="MPA16" s="1229"/>
      <c r="MPB16" s="1229"/>
      <c r="MPC16" s="1229"/>
      <c r="MPD16" s="1229"/>
      <c r="MPE16" s="1229"/>
      <c r="MPF16" s="1229"/>
      <c r="MPG16" s="1229"/>
      <c r="MPH16" s="1229"/>
      <c r="MPI16" s="1229"/>
      <c r="MPJ16" s="1229"/>
      <c r="MPK16" s="1229"/>
      <c r="MPL16" s="1229"/>
      <c r="MPM16" s="1229"/>
      <c r="MPN16" s="1229"/>
      <c r="MPO16" s="1229"/>
      <c r="MPP16" s="1229"/>
      <c r="MPQ16" s="1229"/>
      <c r="MPR16" s="1229"/>
      <c r="MPS16" s="1229"/>
      <c r="MPT16" s="1229"/>
      <c r="MPU16" s="1229"/>
      <c r="MPV16" s="1229"/>
      <c r="MPW16" s="1229"/>
      <c r="MPX16" s="1229"/>
      <c r="MPY16" s="1229"/>
      <c r="MPZ16" s="1229"/>
      <c r="MQA16" s="1229"/>
      <c r="MQB16" s="1229"/>
      <c r="MQC16" s="1229"/>
      <c r="MQD16" s="1229"/>
      <c r="MQE16" s="1229"/>
      <c r="MQF16" s="1229"/>
      <c r="MQG16" s="1229"/>
      <c r="MQH16" s="1229"/>
      <c r="MQI16" s="1229"/>
      <c r="MQJ16" s="1229"/>
      <c r="MQK16" s="1229"/>
      <c r="MQL16" s="1229"/>
      <c r="MQM16" s="1229"/>
      <c r="MQN16" s="1229"/>
      <c r="MQO16" s="1229"/>
      <c r="MQP16" s="1229"/>
      <c r="MQQ16" s="1229"/>
      <c r="MQR16" s="1229"/>
      <c r="MQS16" s="1229"/>
      <c r="MQT16" s="1229"/>
      <c r="MQU16" s="1229"/>
      <c r="MQV16" s="1229"/>
      <c r="MQW16" s="1229"/>
      <c r="MQX16" s="1229"/>
      <c r="MQY16" s="1229"/>
      <c r="MQZ16" s="1229"/>
      <c r="MRA16" s="1229"/>
      <c r="MRB16" s="1229"/>
      <c r="MRC16" s="1229"/>
      <c r="MRD16" s="1229"/>
      <c r="MRE16" s="1229"/>
      <c r="MRF16" s="1229"/>
      <c r="MRG16" s="1229"/>
      <c r="MRH16" s="1229"/>
      <c r="MRI16" s="1229"/>
      <c r="MRJ16" s="1229"/>
      <c r="MRK16" s="1229"/>
      <c r="MRL16" s="1229"/>
      <c r="MRM16" s="1229"/>
      <c r="MRN16" s="1229"/>
      <c r="MRO16" s="1229"/>
      <c r="MRP16" s="1229"/>
      <c r="MRQ16" s="1229"/>
      <c r="MRR16" s="1229"/>
      <c r="MRS16" s="1229"/>
      <c r="MRT16" s="1229"/>
      <c r="MRU16" s="1229"/>
      <c r="MRV16" s="1229"/>
      <c r="MRW16" s="1229"/>
      <c r="MRX16" s="1229"/>
      <c r="MRY16" s="1229"/>
      <c r="MRZ16" s="1229"/>
      <c r="MSA16" s="1229"/>
      <c r="MSB16" s="1229"/>
      <c r="MSC16" s="1229"/>
      <c r="MSD16" s="1229"/>
      <c r="MSE16" s="1229"/>
      <c r="MSF16" s="1229"/>
      <c r="MSG16" s="1229"/>
      <c r="MSH16" s="1229"/>
      <c r="MSI16" s="1229"/>
      <c r="MSJ16" s="1229"/>
      <c r="MSK16" s="1229"/>
      <c r="MSL16" s="1229"/>
      <c r="MSM16" s="1229"/>
      <c r="MSN16" s="1229"/>
      <c r="MSO16" s="1229"/>
      <c r="MSP16" s="1229"/>
      <c r="MSQ16" s="1229"/>
      <c r="MSR16" s="1229"/>
      <c r="MSS16" s="1229"/>
      <c r="MST16" s="1229"/>
      <c r="MSU16" s="1229"/>
      <c r="MSV16" s="1229"/>
      <c r="MSW16" s="1229"/>
      <c r="MSX16" s="1229"/>
      <c r="MSY16" s="1229"/>
      <c r="MSZ16" s="1229"/>
      <c r="MTA16" s="1229"/>
      <c r="MTB16" s="1229"/>
      <c r="MTC16" s="1229"/>
      <c r="MTD16" s="1229"/>
      <c r="MTE16" s="1229"/>
      <c r="MTF16" s="1229"/>
      <c r="MTG16" s="1229"/>
      <c r="MTH16" s="1229"/>
      <c r="MTI16" s="1229"/>
      <c r="MTJ16" s="1229"/>
      <c r="MTK16" s="1229"/>
      <c r="MTL16" s="1229"/>
      <c r="MTM16" s="1229"/>
      <c r="MTN16" s="1229"/>
      <c r="MTO16" s="1229"/>
      <c r="MTP16" s="1229"/>
      <c r="MTQ16" s="1229"/>
      <c r="MTR16" s="1229"/>
      <c r="MTS16" s="1229"/>
      <c r="MTT16" s="1229"/>
      <c r="MTU16" s="1229"/>
      <c r="MTV16" s="1229"/>
      <c r="MTW16" s="1229"/>
      <c r="MTX16" s="1229"/>
      <c r="MTY16" s="1229"/>
      <c r="MTZ16" s="1229"/>
      <c r="MUA16" s="1229"/>
      <c r="MUB16" s="1229"/>
      <c r="MUC16" s="1229"/>
      <c r="MUD16" s="1229"/>
      <c r="MUE16" s="1229"/>
      <c r="MUF16" s="1229"/>
      <c r="MUG16" s="1229"/>
      <c r="MUH16" s="1229"/>
      <c r="MUI16" s="1229"/>
      <c r="MUJ16" s="1229"/>
      <c r="MUK16" s="1229"/>
      <c r="MUL16" s="1229"/>
      <c r="MUM16" s="1229"/>
      <c r="MUN16" s="1229"/>
      <c r="MUO16" s="1229"/>
      <c r="MUP16" s="1229"/>
      <c r="MUQ16" s="1229"/>
      <c r="MUR16" s="1229"/>
      <c r="MUS16" s="1229"/>
      <c r="MUT16" s="1229"/>
      <c r="MUU16" s="1229"/>
      <c r="MUV16" s="1229"/>
      <c r="MUW16" s="1229"/>
      <c r="MUX16" s="1229"/>
      <c r="MUY16" s="1229"/>
      <c r="MUZ16" s="1229"/>
      <c r="MVA16" s="1229"/>
      <c r="MVB16" s="1229"/>
      <c r="MVC16" s="1229"/>
      <c r="MVD16" s="1229"/>
      <c r="MVE16" s="1229"/>
      <c r="MVF16" s="1229"/>
      <c r="MVG16" s="1229"/>
      <c r="MVH16" s="1229"/>
      <c r="MVI16" s="1229"/>
      <c r="MVJ16" s="1229"/>
      <c r="MVK16" s="1229"/>
      <c r="MVL16" s="1229"/>
      <c r="MVM16" s="1229"/>
      <c r="MVN16" s="1229"/>
      <c r="MVO16" s="1229"/>
      <c r="MVP16" s="1229"/>
      <c r="MVQ16" s="1229"/>
      <c r="MVR16" s="1229"/>
      <c r="MVS16" s="1229"/>
      <c r="MVT16" s="1229"/>
      <c r="MVU16" s="1229"/>
      <c r="MVV16" s="1229"/>
      <c r="MVW16" s="1229"/>
      <c r="MVX16" s="1229"/>
      <c r="MVY16" s="1229"/>
      <c r="MVZ16" s="1229"/>
      <c r="MWA16" s="1229"/>
      <c r="MWB16" s="1229"/>
      <c r="MWC16" s="1229"/>
      <c r="MWD16" s="1229"/>
      <c r="MWE16" s="1229"/>
      <c r="MWF16" s="1229"/>
      <c r="MWG16" s="1229"/>
      <c r="MWH16" s="1229"/>
      <c r="MWI16" s="1229"/>
      <c r="MWJ16" s="1229"/>
      <c r="MWK16" s="1229"/>
      <c r="MWL16" s="1229"/>
      <c r="MWM16" s="1229"/>
      <c r="MWN16" s="1229"/>
      <c r="MWO16" s="1229"/>
      <c r="MWP16" s="1229"/>
      <c r="MWQ16" s="1229"/>
      <c r="MWR16" s="1229"/>
      <c r="MWS16" s="1229"/>
      <c r="MWT16" s="1229"/>
      <c r="MWU16" s="1229"/>
      <c r="MWV16" s="1229"/>
      <c r="MWW16" s="1229"/>
      <c r="MWX16" s="1229"/>
      <c r="MWY16" s="1229"/>
      <c r="MWZ16" s="1229"/>
      <c r="MXA16" s="1229"/>
      <c r="MXB16" s="1229"/>
      <c r="MXC16" s="1229"/>
      <c r="MXD16" s="1229"/>
      <c r="MXE16" s="1229"/>
      <c r="MXF16" s="1229"/>
      <c r="MXG16" s="1229"/>
      <c r="MXH16" s="1229"/>
      <c r="MXI16" s="1229"/>
      <c r="MXJ16" s="1229"/>
      <c r="MXK16" s="1229"/>
      <c r="MXL16" s="1229"/>
      <c r="MXM16" s="1229"/>
      <c r="MXN16" s="1229"/>
      <c r="MXO16" s="1229"/>
      <c r="MXP16" s="1229"/>
      <c r="MXQ16" s="1229"/>
      <c r="MXR16" s="1229"/>
      <c r="MXS16" s="1229"/>
      <c r="MXT16" s="1229"/>
      <c r="MXU16" s="1229"/>
      <c r="MXV16" s="1229"/>
      <c r="MXW16" s="1229"/>
      <c r="MXX16" s="1229"/>
      <c r="MXY16" s="1229"/>
      <c r="MXZ16" s="1229"/>
      <c r="MYA16" s="1229"/>
      <c r="MYB16" s="1229"/>
      <c r="MYC16" s="1229"/>
      <c r="MYD16" s="1229"/>
      <c r="MYE16" s="1229"/>
      <c r="MYF16" s="1229"/>
      <c r="MYG16" s="1229"/>
      <c r="MYH16" s="1229"/>
      <c r="MYI16" s="1229"/>
      <c r="MYJ16" s="1229"/>
      <c r="MYK16" s="1229"/>
      <c r="MYL16" s="1229"/>
      <c r="MYM16" s="1229"/>
      <c r="MYN16" s="1229"/>
      <c r="MYO16" s="1229"/>
      <c r="MYP16" s="1229"/>
      <c r="MYQ16" s="1229"/>
      <c r="MYR16" s="1229"/>
      <c r="MYS16" s="1229"/>
      <c r="MYT16" s="1229"/>
      <c r="MYU16" s="1229"/>
      <c r="MYV16" s="1229"/>
      <c r="MYW16" s="1229"/>
      <c r="MYX16" s="1229"/>
      <c r="MYY16" s="1229"/>
      <c r="MYZ16" s="1229"/>
      <c r="MZA16" s="1229"/>
      <c r="MZB16" s="1229"/>
      <c r="MZC16" s="1229"/>
      <c r="MZD16" s="1229"/>
      <c r="MZE16" s="1229"/>
      <c r="MZF16" s="1229"/>
      <c r="MZG16" s="1229"/>
      <c r="MZH16" s="1229"/>
      <c r="MZI16" s="1229"/>
      <c r="MZJ16" s="1229"/>
      <c r="MZK16" s="1229"/>
      <c r="MZL16" s="1229"/>
      <c r="MZM16" s="1229"/>
      <c r="MZN16" s="1229"/>
      <c r="MZO16" s="1229"/>
      <c r="MZP16" s="1229"/>
      <c r="MZQ16" s="1229"/>
      <c r="MZR16" s="1229"/>
      <c r="MZS16" s="1229"/>
      <c r="MZT16" s="1229"/>
      <c r="MZU16" s="1229"/>
      <c r="MZV16" s="1229"/>
      <c r="MZW16" s="1229"/>
      <c r="MZX16" s="1229"/>
      <c r="MZY16" s="1229"/>
      <c r="MZZ16" s="1229"/>
      <c r="NAA16" s="1229"/>
      <c r="NAB16" s="1229"/>
      <c r="NAC16" s="1229"/>
      <c r="NAD16" s="1229"/>
      <c r="NAE16" s="1229"/>
      <c r="NAF16" s="1229"/>
      <c r="NAG16" s="1229"/>
      <c r="NAH16" s="1229"/>
      <c r="NAI16" s="1229"/>
      <c r="NAJ16" s="1229"/>
      <c r="NAK16" s="1229"/>
      <c r="NAL16" s="1229"/>
      <c r="NAM16" s="1229"/>
      <c r="NAN16" s="1229"/>
      <c r="NAO16" s="1229"/>
      <c r="NAP16" s="1229"/>
      <c r="NAQ16" s="1229"/>
      <c r="NAR16" s="1229"/>
      <c r="NAS16" s="1229"/>
      <c r="NAT16" s="1229"/>
      <c r="NAU16" s="1229"/>
      <c r="NAV16" s="1229"/>
      <c r="NAW16" s="1229"/>
      <c r="NAX16" s="1229"/>
      <c r="NAY16" s="1229"/>
      <c r="NAZ16" s="1229"/>
      <c r="NBA16" s="1229"/>
      <c r="NBB16" s="1229"/>
      <c r="NBC16" s="1229"/>
      <c r="NBD16" s="1229"/>
      <c r="NBE16" s="1229"/>
      <c r="NBF16" s="1229"/>
      <c r="NBG16" s="1229"/>
      <c r="NBH16" s="1229"/>
      <c r="NBI16" s="1229"/>
      <c r="NBJ16" s="1229"/>
      <c r="NBK16" s="1229"/>
      <c r="NBL16" s="1229"/>
      <c r="NBM16" s="1229"/>
      <c r="NBN16" s="1229"/>
      <c r="NBO16" s="1229"/>
      <c r="NBP16" s="1229"/>
      <c r="NBQ16" s="1229"/>
      <c r="NBR16" s="1229"/>
      <c r="NBS16" s="1229"/>
      <c r="NBT16" s="1229"/>
      <c r="NBU16" s="1229"/>
      <c r="NBV16" s="1229"/>
      <c r="NBW16" s="1229"/>
      <c r="NBX16" s="1229"/>
      <c r="NBY16" s="1229"/>
      <c r="NBZ16" s="1229"/>
      <c r="NCA16" s="1229"/>
      <c r="NCB16" s="1229"/>
      <c r="NCC16" s="1229"/>
      <c r="NCD16" s="1229"/>
      <c r="NCE16" s="1229"/>
      <c r="NCF16" s="1229"/>
      <c r="NCG16" s="1229"/>
      <c r="NCH16" s="1229"/>
      <c r="NCI16" s="1229"/>
      <c r="NCJ16" s="1229"/>
      <c r="NCK16" s="1229"/>
      <c r="NCL16" s="1229"/>
      <c r="NCM16" s="1229"/>
      <c r="NCN16" s="1229"/>
      <c r="NCO16" s="1229"/>
      <c r="NCP16" s="1229"/>
      <c r="NCQ16" s="1229"/>
      <c r="NCR16" s="1229"/>
      <c r="NCS16" s="1229"/>
      <c r="NCT16" s="1229"/>
      <c r="NCU16" s="1229"/>
      <c r="NCV16" s="1229"/>
      <c r="NCW16" s="1229"/>
      <c r="NCX16" s="1229"/>
      <c r="NCY16" s="1229"/>
      <c r="NCZ16" s="1229"/>
      <c r="NDA16" s="1229"/>
      <c r="NDB16" s="1229"/>
      <c r="NDC16" s="1229"/>
      <c r="NDD16" s="1229"/>
      <c r="NDE16" s="1229"/>
      <c r="NDF16" s="1229"/>
      <c r="NDG16" s="1229"/>
      <c r="NDH16" s="1229"/>
      <c r="NDI16" s="1229"/>
      <c r="NDJ16" s="1229"/>
      <c r="NDK16" s="1229"/>
      <c r="NDL16" s="1229"/>
      <c r="NDM16" s="1229"/>
      <c r="NDN16" s="1229"/>
      <c r="NDO16" s="1229"/>
      <c r="NDP16" s="1229"/>
      <c r="NDQ16" s="1229"/>
      <c r="NDR16" s="1229"/>
      <c r="NDS16" s="1229"/>
      <c r="NDT16" s="1229"/>
      <c r="NDU16" s="1229"/>
      <c r="NDV16" s="1229"/>
      <c r="NDW16" s="1229"/>
      <c r="NDX16" s="1229"/>
      <c r="NDY16" s="1229"/>
      <c r="NDZ16" s="1229"/>
      <c r="NEA16" s="1229"/>
      <c r="NEB16" s="1229"/>
      <c r="NEC16" s="1229"/>
      <c r="NED16" s="1229"/>
      <c r="NEE16" s="1229"/>
      <c r="NEF16" s="1229"/>
      <c r="NEG16" s="1229"/>
      <c r="NEH16" s="1229"/>
      <c r="NEI16" s="1229"/>
      <c r="NEJ16" s="1229"/>
      <c r="NEK16" s="1229"/>
      <c r="NEL16" s="1229"/>
      <c r="NEM16" s="1229"/>
      <c r="NEN16" s="1229"/>
      <c r="NEO16" s="1229"/>
      <c r="NEP16" s="1229"/>
      <c r="NEQ16" s="1229"/>
      <c r="NER16" s="1229"/>
      <c r="NES16" s="1229"/>
      <c r="NET16" s="1229"/>
      <c r="NEU16" s="1229"/>
      <c r="NEV16" s="1229"/>
      <c r="NEW16" s="1229"/>
      <c r="NEX16" s="1229"/>
      <c r="NEY16" s="1229"/>
      <c r="NEZ16" s="1229"/>
      <c r="NFA16" s="1229"/>
      <c r="NFB16" s="1229"/>
      <c r="NFC16" s="1229"/>
      <c r="NFD16" s="1229"/>
      <c r="NFE16" s="1229"/>
      <c r="NFF16" s="1229"/>
      <c r="NFG16" s="1229"/>
      <c r="NFH16" s="1229"/>
      <c r="NFI16" s="1229"/>
      <c r="NFJ16" s="1229"/>
      <c r="NFK16" s="1229"/>
      <c r="NFL16" s="1229"/>
      <c r="NFM16" s="1229"/>
      <c r="NFN16" s="1229"/>
      <c r="NFO16" s="1229"/>
      <c r="NFP16" s="1229"/>
      <c r="NFQ16" s="1229"/>
      <c r="NFR16" s="1229"/>
      <c r="NFS16" s="1229"/>
      <c r="NFT16" s="1229"/>
      <c r="NFU16" s="1229"/>
      <c r="NFV16" s="1229"/>
      <c r="NFW16" s="1229"/>
      <c r="NFX16" s="1229"/>
      <c r="NFY16" s="1229"/>
      <c r="NFZ16" s="1229"/>
      <c r="NGA16" s="1229"/>
      <c r="NGB16" s="1229"/>
      <c r="NGC16" s="1229"/>
      <c r="NGD16" s="1229"/>
      <c r="NGE16" s="1229"/>
      <c r="NGF16" s="1229"/>
      <c r="NGG16" s="1229"/>
      <c r="NGH16" s="1229"/>
      <c r="NGI16" s="1229"/>
      <c r="NGJ16" s="1229"/>
      <c r="NGK16" s="1229"/>
      <c r="NGL16" s="1229"/>
      <c r="NGM16" s="1229"/>
      <c r="NGN16" s="1229"/>
      <c r="NGO16" s="1229"/>
      <c r="NGP16" s="1229"/>
      <c r="NGQ16" s="1229"/>
      <c r="NGR16" s="1229"/>
      <c r="NGS16" s="1229"/>
      <c r="NGT16" s="1229"/>
      <c r="NGU16" s="1229"/>
      <c r="NGV16" s="1229"/>
      <c r="NGW16" s="1229"/>
      <c r="NGX16" s="1229"/>
      <c r="NGY16" s="1229"/>
      <c r="NGZ16" s="1229"/>
      <c r="NHA16" s="1229"/>
      <c r="NHB16" s="1229"/>
      <c r="NHC16" s="1229"/>
      <c r="NHD16" s="1229"/>
      <c r="NHE16" s="1229"/>
      <c r="NHF16" s="1229"/>
      <c r="NHG16" s="1229"/>
      <c r="NHH16" s="1229"/>
      <c r="NHI16" s="1229"/>
      <c r="NHJ16" s="1229"/>
      <c r="NHK16" s="1229"/>
      <c r="NHL16" s="1229"/>
      <c r="NHM16" s="1229"/>
      <c r="NHN16" s="1229"/>
      <c r="NHO16" s="1229"/>
      <c r="NHP16" s="1229"/>
      <c r="NHQ16" s="1229"/>
      <c r="NHR16" s="1229"/>
      <c r="NHS16" s="1229"/>
      <c r="NHT16" s="1229"/>
      <c r="NHU16" s="1229"/>
      <c r="NHV16" s="1229"/>
      <c r="NHW16" s="1229"/>
      <c r="NHX16" s="1229"/>
      <c r="NHY16" s="1229"/>
      <c r="NHZ16" s="1229"/>
      <c r="NIA16" s="1229"/>
      <c r="NIB16" s="1229"/>
      <c r="NIC16" s="1229"/>
      <c r="NID16" s="1229"/>
      <c r="NIE16" s="1229"/>
      <c r="NIF16" s="1229"/>
      <c r="NIG16" s="1229"/>
      <c r="NIH16" s="1229"/>
      <c r="NII16" s="1229"/>
      <c r="NIJ16" s="1229"/>
      <c r="NIK16" s="1229"/>
      <c r="NIL16" s="1229"/>
      <c r="NIM16" s="1229"/>
      <c r="NIN16" s="1229"/>
      <c r="NIO16" s="1229"/>
      <c r="NIP16" s="1229"/>
      <c r="NIQ16" s="1229"/>
      <c r="NIR16" s="1229"/>
      <c r="NIS16" s="1229"/>
      <c r="NIT16" s="1229"/>
      <c r="NIU16" s="1229"/>
      <c r="NIV16" s="1229"/>
      <c r="NIW16" s="1229"/>
      <c r="NIX16" s="1229"/>
      <c r="NIY16" s="1229"/>
      <c r="NIZ16" s="1229"/>
      <c r="NJA16" s="1229"/>
      <c r="NJB16" s="1229"/>
      <c r="NJC16" s="1229"/>
      <c r="NJD16" s="1229"/>
      <c r="NJE16" s="1229"/>
      <c r="NJF16" s="1229"/>
      <c r="NJG16" s="1229"/>
      <c r="NJH16" s="1229"/>
      <c r="NJI16" s="1229"/>
      <c r="NJJ16" s="1229"/>
      <c r="NJK16" s="1229"/>
      <c r="NJL16" s="1229"/>
      <c r="NJM16" s="1229"/>
      <c r="NJN16" s="1229"/>
      <c r="NJO16" s="1229"/>
      <c r="NJP16" s="1229"/>
      <c r="NJQ16" s="1229"/>
      <c r="NJR16" s="1229"/>
      <c r="NJS16" s="1229"/>
      <c r="NJT16" s="1229"/>
      <c r="NJU16" s="1229"/>
      <c r="NJV16" s="1229"/>
      <c r="NJW16" s="1229"/>
      <c r="NJX16" s="1229"/>
      <c r="NJY16" s="1229"/>
      <c r="NJZ16" s="1229"/>
      <c r="NKA16" s="1229"/>
      <c r="NKB16" s="1229"/>
      <c r="NKC16" s="1229"/>
      <c r="NKD16" s="1229"/>
      <c r="NKE16" s="1229"/>
      <c r="NKF16" s="1229"/>
      <c r="NKG16" s="1229"/>
      <c r="NKH16" s="1229"/>
      <c r="NKI16" s="1229"/>
      <c r="NKJ16" s="1229"/>
      <c r="NKK16" s="1229"/>
      <c r="NKL16" s="1229"/>
      <c r="NKM16" s="1229"/>
      <c r="NKN16" s="1229"/>
      <c r="NKO16" s="1229"/>
      <c r="NKP16" s="1229"/>
      <c r="NKQ16" s="1229"/>
      <c r="NKR16" s="1229"/>
      <c r="NKS16" s="1229"/>
      <c r="NKT16" s="1229"/>
      <c r="NKU16" s="1229"/>
      <c r="NKV16" s="1229"/>
      <c r="NKW16" s="1229"/>
      <c r="NKX16" s="1229"/>
      <c r="NKY16" s="1229"/>
      <c r="NKZ16" s="1229"/>
      <c r="NLA16" s="1229"/>
      <c r="NLB16" s="1229"/>
      <c r="NLC16" s="1229"/>
      <c r="NLD16" s="1229"/>
      <c r="NLE16" s="1229"/>
      <c r="NLF16" s="1229"/>
      <c r="NLG16" s="1229"/>
      <c r="NLH16" s="1229"/>
      <c r="NLI16" s="1229"/>
      <c r="NLJ16" s="1229"/>
      <c r="NLK16" s="1229"/>
      <c r="NLL16" s="1229"/>
      <c r="NLM16" s="1229"/>
      <c r="NLN16" s="1229"/>
      <c r="NLO16" s="1229"/>
      <c r="NLP16" s="1229"/>
      <c r="NLQ16" s="1229"/>
      <c r="NLR16" s="1229"/>
      <c r="NLS16" s="1229"/>
      <c r="NLT16" s="1229"/>
      <c r="NLU16" s="1229"/>
      <c r="NLV16" s="1229"/>
      <c r="NLW16" s="1229"/>
      <c r="NLX16" s="1229"/>
      <c r="NLY16" s="1229"/>
      <c r="NLZ16" s="1229"/>
      <c r="NMA16" s="1229"/>
      <c r="NMB16" s="1229"/>
      <c r="NMC16" s="1229"/>
      <c r="NMD16" s="1229"/>
      <c r="NME16" s="1229"/>
      <c r="NMF16" s="1229"/>
      <c r="NMG16" s="1229"/>
      <c r="NMH16" s="1229"/>
      <c r="NMI16" s="1229"/>
      <c r="NMJ16" s="1229"/>
      <c r="NMK16" s="1229"/>
      <c r="NML16" s="1229"/>
      <c r="NMM16" s="1229"/>
      <c r="NMN16" s="1229"/>
      <c r="NMO16" s="1229"/>
      <c r="NMP16" s="1229"/>
      <c r="NMQ16" s="1229"/>
      <c r="NMR16" s="1229"/>
      <c r="NMS16" s="1229"/>
      <c r="NMT16" s="1229"/>
      <c r="NMU16" s="1229"/>
      <c r="NMV16" s="1229"/>
      <c r="NMW16" s="1229"/>
      <c r="NMX16" s="1229"/>
      <c r="NMY16" s="1229"/>
      <c r="NMZ16" s="1229"/>
      <c r="NNA16" s="1229"/>
      <c r="NNB16" s="1229"/>
      <c r="NNC16" s="1229"/>
      <c r="NND16" s="1229"/>
      <c r="NNE16" s="1229"/>
      <c r="NNF16" s="1229"/>
      <c r="NNG16" s="1229"/>
      <c r="NNH16" s="1229"/>
      <c r="NNI16" s="1229"/>
      <c r="NNJ16" s="1229"/>
      <c r="NNK16" s="1229"/>
      <c r="NNL16" s="1229"/>
      <c r="NNM16" s="1229"/>
      <c r="NNN16" s="1229"/>
      <c r="NNO16" s="1229"/>
      <c r="NNP16" s="1229"/>
      <c r="NNQ16" s="1229"/>
      <c r="NNR16" s="1229"/>
      <c r="NNS16" s="1229"/>
      <c r="NNT16" s="1229"/>
      <c r="NNU16" s="1229"/>
      <c r="NNV16" s="1229"/>
      <c r="NNW16" s="1229"/>
      <c r="NNX16" s="1229"/>
      <c r="NNY16" s="1229"/>
      <c r="NNZ16" s="1229"/>
      <c r="NOA16" s="1229"/>
      <c r="NOB16" s="1229"/>
      <c r="NOC16" s="1229"/>
      <c r="NOD16" s="1229"/>
      <c r="NOE16" s="1229"/>
      <c r="NOF16" s="1229"/>
      <c r="NOG16" s="1229"/>
      <c r="NOH16" s="1229"/>
      <c r="NOI16" s="1229"/>
      <c r="NOJ16" s="1229"/>
      <c r="NOK16" s="1229"/>
      <c r="NOL16" s="1229"/>
      <c r="NOM16" s="1229"/>
      <c r="NON16" s="1229"/>
      <c r="NOO16" s="1229"/>
      <c r="NOP16" s="1229"/>
      <c r="NOQ16" s="1229"/>
      <c r="NOR16" s="1229"/>
      <c r="NOS16" s="1229"/>
      <c r="NOT16" s="1229"/>
      <c r="NOU16" s="1229"/>
      <c r="NOV16" s="1229"/>
      <c r="NOW16" s="1229"/>
      <c r="NOX16" s="1229"/>
      <c r="NOY16" s="1229"/>
      <c r="NOZ16" s="1229"/>
      <c r="NPA16" s="1229"/>
      <c r="NPB16" s="1229"/>
      <c r="NPC16" s="1229"/>
      <c r="NPD16" s="1229"/>
      <c r="NPE16" s="1229"/>
      <c r="NPF16" s="1229"/>
      <c r="NPG16" s="1229"/>
      <c r="NPH16" s="1229"/>
      <c r="NPI16" s="1229"/>
      <c r="NPJ16" s="1229"/>
      <c r="NPK16" s="1229"/>
      <c r="NPL16" s="1229"/>
      <c r="NPM16" s="1229"/>
      <c r="NPN16" s="1229"/>
      <c r="NPO16" s="1229"/>
      <c r="NPP16" s="1229"/>
      <c r="NPQ16" s="1229"/>
      <c r="NPR16" s="1229"/>
      <c r="NPS16" s="1229"/>
      <c r="NPT16" s="1229"/>
      <c r="NPU16" s="1229"/>
      <c r="NPV16" s="1229"/>
      <c r="NPW16" s="1229"/>
      <c r="NPX16" s="1229"/>
      <c r="NPY16" s="1229"/>
      <c r="NPZ16" s="1229"/>
      <c r="NQA16" s="1229"/>
      <c r="NQB16" s="1229"/>
      <c r="NQC16" s="1229"/>
      <c r="NQD16" s="1229"/>
      <c r="NQE16" s="1229"/>
      <c r="NQF16" s="1229"/>
      <c r="NQG16" s="1229"/>
      <c r="NQH16" s="1229"/>
      <c r="NQI16" s="1229"/>
      <c r="NQJ16" s="1229"/>
      <c r="NQK16" s="1229"/>
      <c r="NQL16" s="1229"/>
      <c r="NQM16" s="1229"/>
      <c r="NQN16" s="1229"/>
      <c r="NQO16" s="1229"/>
      <c r="NQP16" s="1229"/>
      <c r="NQQ16" s="1229"/>
      <c r="NQR16" s="1229"/>
      <c r="NQS16" s="1229"/>
      <c r="NQT16" s="1229"/>
      <c r="NQU16" s="1229"/>
      <c r="NQV16" s="1229"/>
      <c r="NQW16" s="1229"/>
      <c r="NQX16" s="1229"/>
      <c r="NQY16" s="1229"/>
      <c r="NQZ16" s="1229"/>
      <c r="NRA16" s="1229"/>
      <c r="NRB16" s="1229"/>
      <c r="NRC16" s="1229"/>
      <c r="NRD16" s="1229"/>
      <c r="NRE16" s="1229"/>
      <c r="NRF16" s="1229"/>
      <c r="NRG16" s="1229"/>
      <c r="NRH16" s="1229"/>
      <c r="NRI16" s="1229"/>
      <c r="NRJ16" s="1229"/>
      <c r="NRK16" s="1229"/>
      <c r="NRL16" s="1229"/>
      <c r="NRM16" s="1229"/>
      <c r="NRN16" s="1229"/>
      <c r="NRO16" s="1229"/>
      <c r="NRP16" s="1229"/>
      <c r="NRQ16" s="1229"/>
      <c r="NRR16" s="1229"/>
      <c r="NRS16" s="1229"/>
      <c r="NRT16" s="1229"/>
      <c r="NRU16" s="1229"/>
      <c r="NRV16" s="1229"/>
      <c r="NRW16" s="1229"/>
      <c r="NRX16" s="1229"/>
      <c r="NRY16" s="1229"/>
      <c r="NRZ16" s="1229"/>
      <c r="NSA16" s="1229"/>
      <c r="NSB16" s="1229"/>
      <c r="NSC16" s="1229"/>
      <c r="NSD16" s="1229"/>
      <c r="NSE16" s="1229"/>
      <c r="NSF16" s="1229"/>
      <c r="NSG16" s="1229"/>
      <c r="NSH16" s="1229"/>
      <c r="NSI16" s="1229"/>
      <c r="NSJ16" s="1229"/>
      <c r="NSK16" s="1229"/>
      <c r="NSL16" s="1229"/>
      <c r="NSM16" s="1229"/>
      <c r="NSN16" s="1229"/>
      <c r="NSO16" s="1229"/>
      <c r="NSP16" s="1229"/>
      <c r="NSQ16" s="1229"/>
      <c r="NSR16" s="1229"/>
      <c r="NSS16" s="1229"/>
      <c r="NST16" s="1229"/>
      <c r="NSU16" s="1229"/>
      <c r="NSV16" s="1229"/>
      <c r="NSW16" s="1229"/>
      <c r="NSX16" s="1229"/>
      <c r="NSY16" s="1229"/>
      <c r="NSZ16" s="1229"/>
      <c r="NTA16" s="1229"/>
      <c r="NTB16" s="1229"/>
      <c r="NTC16" s="1229"/>
      <c r="NTD16" s="1229"/>
      <c r="NTE16" s="1229"/>
      <c r="NTF16" s="1229"/>
      <c r="NTG16" s="1229"/>
      <c r="NTH16" s="1229"/>
      <c r="NTI16" s="1229"/>
      <c r="NTJ16" s="1229"/>
      <c r="NTK16" s="1229"/>
      <c r="NTL16" s="1229"/>
      <c r="NTM16" s="1229"/>
      <c r="NTN16" s="1229"/>
      <c r="NTO16" s="1229"/>
      <c r="NTP16" s="1229"/>
      <c r="NTQ16" s="1229"/>
      <c r="NTR16" s="1229"/>
      <c r="NTS16" s="1229"/>
      <c r="NTT16" s="1229"/>
      <c r="NTU16" s="1229"/>
      <c r="NTV16" s="1229"/>
      <c r="NTW16" s="1229"/>
      <c r="NTX16" s="1229"/>
      <c r="NTY16" s="1229"/>
      <c r="NTZ16" s="1229"/>
      <c r="NUA16" s="1229"/>
      <c r="NUB16" s="1229"/>
      <c r="NUC16" s="1229"/>
      <c r="NUD16" s="1229"/>
      <c r="NUE16" s="1229"/>
      <c r="NUF16" s="1229"/>
      <c r="NUG16" s="1229"/>
      <c r="NUH16" s="1229"/>
      <c r="NUI16" s="1229"/>
      <c r="NUJ16" s="1229"/>
      <c r="NUK16" s="1229"/>
      <c r="NUL16" s="1229"/>
      <c r="NUM16" s="1229"/>
      <c r="NUN16" s="1229"/>
      <c r="NUO16" s="1229"/>
      <c r="NUP16" s="1229"/>
      <c r="NUQ16" s="1229"/>
      <c r="NUR16" s="1229"/>
      <c r="NUS16" s="1229"/>
      <c r="NUT16" s="1229"/>
      <c r="NUU16" s="1229"/>
      <c r="NUV16" s="1229"/>
      <c r="NUW16" s="1229"/>
      <c r="NUX16" s="1229"/>
      <c r="NUY16" s="1229"/>
      <c r="NUZ16" s="1229"/>
      <c r="NVA16" s="1229"/>
      <c r="NVB16" s="1229"/>
      <c r="NVC16" s="1229"/>
      <c r="NVD16" s="1229"/>
      <c r="NVE16" s="1229"/>
      <c r="NVF16" s="1229"/>
      <c r="NVG16" s="1229"/>
      <c r="NVH16" s="1229"/>
      <c r="NVI16" s="1229"/>
      <c r="NVJ16" s="1229"/>
      <c r="NVK16" s="1229"/>
      <c r="NVL16" s="1229"/>
      <c r="NVM16" s="1229"/>
      <c r="NVN16" s="1229"/>
      <c r="NVO16" s="1229"/>
      <c r="NVP16" s="1229"/>
      <c r="NVQ16" s="1229"/>
      <c r="NVR16" s="1229"/>
      <c r="NVS16" s="1229"/>
      <c r="NVT16" s="1229"/>
      <c r="NVU16" s="1229"/>
      <c r="NVV16" s="1229"/>
      <c r="NVW16" s="1229"/>
      <c r="NVX16" s="1229"/>
      <c r="NVY16" s="1229"/>
      <c r="NVZ16" s="1229"/>
      <c r="NWA16" s="1229"/>
      <c r="NWB16" s="1229"/>
      <c r="NWC16" s="1229"/>
      <c r="NWD16" s="1229"/>
      <c r="NWE16" s="1229"/>
      <c r="NWF16" s="1229"/>
      <c r="NWG16" s="1229"/>
      <c r="NWH16" s="1229"/>
      <c r="NWI16" s="1229"/>
      <c r="NWJ16" s="1229"/>
      <c r="NWK16" s="1229"/>
      <c r="NWL16" s="1229"/>
      <c r="NWM16" s="1229"/>
      <c r="NWN16" s="1229"/>
      <c r="NWO16" s="1229"/>
      <c r="NWP16" s="1229"/>
      <c r="NWQ16" s="1229"/>
      <c r="NWR16" s="1229"/>
      <c r="NWS16" s="1229"/>
      <c r="NWT16" s="1229"/>
      <c r="NWU16" s="1229"/>
      <c r="NWV16" s="1229"/>
      <c r="NWW16" s="1229"/>
      <c r="NWX16" s="1229"/>
      <c r="NWY16" s="1229"/>
      <c r="NWZ16" s="1229"/>
      <c r="NXA16" s="1229"/>
      <c r="NXB16" s="1229"/>
      <c r="NXC16" s="1229"/>
      <c r="NXD16" s="1229"/>
      <c r="NXE16" s="1229"/>
      <c r="NXF16" s="1229"/>
      <c r="NXG16" s="1229"/>
      <c r="NXH16" s="1229"/>
      <c r="NXI16" s="1229"/>
      <c r="NXJ16" s="1229"/>
      <c r="NXK16" s="1229"/>
      <c r="NXL16" s="1229"/>
      <c r="NXM16" s="1229"/>
      <c r="NXN16" s="1229"/>
      <c r="NXO16" s="1229"/>
      <c r="NXP16" s="1229"/>
      <c r="NXQ16" s="1229"/>
      <c r="NXR16" s="1229"/>
      <c r="NXS16" s="1229"/>
      <c r="NXT16" s="1229"/>
      <c r="NXU16" s="1229"/>
      <c r="NXV16" s="1229"/>
      <c r="NXW16" s="1229"/>
      <c r="NXX16" s="1229"/>
      <c r="NXY16" s="1229"/>
      <c r="NXZ16" s="1229"/>
      <c r="NYA16" s="1229"/>
      <c r="NYB16" s="1229"/>
      <c r="NYC16" s="1229"/>
      <c r="NYD16" s="1229"/>
      <c r="NYE16" s="1229"/>
      <c r="NYF16" s="1229"/>
      <c r="NYG16" s="1229"/>
      <c r="NYH16" s="1229"/>
      <c r="NYI16" s="1229"/>
      <c r="NYJ16" s="1229"/>
      <c r="NYK16" s="1229"/>
      <c r="NYL16" s="1229"/>
      <c r="NYM16" s="1229"/>
      <c r="NYN16" s="1229"/>
      <c r="NYO16" s="1229"/>
      <c r="NYP16" s="1229"/>
      <c r="NYQ16" s="1229"/>
      <c r="NYR16" s="1229"/>
      <c r="NYS16" s="1229"/>
      <c r="NYT16" s="1229"/>
      <c r="NYU16" s="1229"/>
      <c r="NYV16" s="1229"/>
      <c r="NYW16" s="1229"/>
      <c r="NYX16" s="1229"/>
      <c r="NYY16" s="1229"/>
      <c r="NYZ16" s="1229"/>
      <c r="NZA16" s="1229"/>
      <c r="NZB16" s="1229"/>
      <c r="NZC16" s="1229"/>
      <c r="NZD16" s="1229"/>
      <c r="NZE16" s="1229"/>
      <c r="NZF16" s="1229"/>
      <c r="NZG16" s="1229"/>
      <c r="NZH16" s="1229"/>
      <c r="NZI16" s="1229"/>
      <c r="NZJ16" s="1229"/>
      <c r="NZK16" s="1229"/>
      <c r="NZL16" s="1229"/>
      <c r="NZM16" s="1229"/>
      <c r="NZN16" s="1229"/>
      <c r="NZO16" s="1229"/>
      <c r="NZP16" s="1229"/>
      <c r="NZQ16" s="1229"/>
      <c r="NZR16" s="1229"/>
      <c r="NZS16" s="1229"/>
      <c r="NZT16" s="1229"/>
      <c r="NZU16" s="1229"/>
      <c r="NZV16" s="1229"/>
      <c r="NZW16" s="1229"/>
      <c r="NZX16" s="1229"/>
      <c r="NZY16" s="1229"/>
      <c r="NZZ16" s="1229"/>
      <c r="OAA16" s="1229"/>
      <c r="OAB16" s="1229"/>
      <c r="OAC16" s="1229"/>
      <c r="OAD16" s="1229"/>
      <c r="OAE16" s="1229"/>
      <c r="OAF16" s="1229"/>
      <c r="OAG16" s="1229"/>
      <c r="OAH16" s="1229"/>
      <c r="OAI16" s="1229"/>
      <c r="OAJ16" s="1229"/>
      <c r="OAK16" s="1229"/>
      <c r="OAL16" s="1229"/>
      <c r="OAM16" s="1229"/>
      <c r="OAN16" s="1229"/>
      <c r="OAO16" s="1229"/>
      <c r="OAP16" s="1229"/>
      <c r="OAQ16" s="1229"/>
      <c r="OAR16" s="1229"/>
      <c r="OAS16" s="1229"/>
      <c r="OAT16" s="1229"/>
      <c r="OAU16" s="1229"/>
      <c r="OAV16" s="1229"/>
      <c r="OAW16" s="1229"/>
      <c r="OAX16" s="1229"/>
      <c r="OAY16" s="1229"/>
      <c r="OAZ16" s="1229"/>
      <c r="OBA16" s="1229"/>
      <c r="OBB16" s="1229"/>
      <c r="OBC16" s="1229"/>
      <c r="OBD16" s="1229"/>
      <c r="OBE16" s="1229"/>
      <c r="OBF16" s="1229"/>
      <c r="OBG16" s="1229"/>
      <c r="OBH16" s="1229"/>
      <c r="OBI16" s="1229"/>
      <c r="OBJ16" s="1229"/>
      <c r="OBK16" s="1229"/>
      <c r="OBL16" s="1229"/>
      <c r="OBM16" s="1229"/>
      <c r="OBN16" s="1229"/>
      <c r="OBO16" s="1229"/>
      <c r="OBP16" s="1229"/>
      <c r="OBQ16" s="1229"/>
      <c r="OBR16" s="1229"/>
      <c r="OBS16" s="1229"/>
      <c r="OBT16" s="1229"/>
      <c r="OBU16" s="1229"/>
      <c r="OBV16" s="1229"/>
      <c r="OBW16" s="1229"/>
      <c r="OBX16" s="1229"/>
      <c r="OBY16" s="1229"/>
      <c r="OBZ16" s="1229"/>
      <c r="OCA16" s="1229"/>
      <c r="OCB16" s="1229"/>
      <c r="OCC16" s="1229"/>
      <c r="OCD16" s="1229"/>
      <c r="OCE16" s="1229"/>
      <c r="OCF16" s="1229"/>
      <c r="OCG16" s="1229"/>
      <c r="OCH16" s="1229"/>
      <c r="OCI16" s="1229"/>
      <c r="OCJ16" s="1229"/>
      <c r="OCK16" s="1229"/>
      <c r="OCL16" s="1229"/>
      <c r="OCM16" s="1229"/>
      <c r="OCN16" s="1229"/>
      <c r="OCO16" s="1229"/>
      <c r="OCP16" s="1229"/>
      <c r="OCQ16" s="1229"/>
      <c r="OCR16" s="1229"/>
      <c r="OCS16" s="1229"/>
      <c r="OCT16" s="1229"/>
      <c r="OCU16" s="1229"/>
      <c r="OCV16" s="1229"/>
      <c r="OCW16" s="1229"/>
      <c r="OCX16" s="1229"/>
      <c r="OCY16" s="1229"/>
      <c r="OCZ16" s="1229"/>
      <c r="ODA16" s="1229"/>
      <c r="ODB16" s="1229"/>
      <c r="ODC16" s="1229"/>
      <c r="ODD16" s="1229"/>
      <c r="ODE16" s="1229"/>
      <c r="ODF16" s="1229"/>
      <c r="ODG16" s="1229"/>
      <c r="ODH16" s="1229"/>
      <c r="ODI16" s="1229"/>
      <c r="ODJ16" s="1229"/>
      <c r="ODK16" s="1229"/>
      <c r="ODL16" s="1229"/>
      <c r="ODM16" s="1229"/>
      <c r="ODN16" s="1229"/>
      <c r="ODO16" s="1229"/>
      <c r="ODP16" s="1229"/>
      <c r="ODQ16" s="1229"/>
      <c r="ODR16" s="1229"/>
      <c r="ODS16" s="1229"/>
      <c r="ODT16" s="1229"/>
      <c r="ODU16" s="1229"/>
      <c r="ODV16" s="1229"/>
      <c r="ODW16" s="1229"/>
      <c r="ODX16" s="1229"/>
      <c r="ODY16" s="1229"/>
      <c r="ODZ16" s="1229"/>
      <c r="OEA16" s="1229"/>
      <c r="OEB16" s="1229"/>
      <c r="OEC16" s="1229"/>
      <c r="OED16" s="1229"/>
      <c r="OEE16" s="1229"/>
      <c r="OEF16" s="1229"/>
      <c r="OEG16" s="1229"/>
      <c r="OEH16" s="1229"/>
      <c r="OEI16" s="1229"/>
      <c r="OEJ16" s="1229"/>
      <c r="OEK16" s="1229"/>
      <c r="OEL16" s="1229"/>
      <c r="OEM16" s="1229"/>
      <c r="OEN16" s="1229"/>
      <c r="OEO16" s="1229"/>
      <c r="OEP16" s="1229"/>
      <c r="OEQ16" s="1229"/>
      <c r="OER16" s="1229"/>
      <c r="OES16" s="1229"/>
      <c r="OET16" s="1229"/>
      <c r="OEU16" s="1229"/>
      <c r="OEV16" s="1229"/>
      <c r="OEW16" s="1229"/>
      <c r="OEX16" s="1229"/>
      <c r="OEY16" s="1229"/>
      <c r="OEZ16" s="1229"/>
      <c r="OFA16" s="1229"/>
      <c r="OFB16" s="1229"/>
      <c r="OFC16" s="1229"/>
      <c r="OFD16" s="1229"/>
      <c r="OFE16" s="1229"/>
      <c r="OFF16" s="1229"/>
      <c r="OFG16" s="1229"/>
      <c r="OFH16" s="1229"/>
      <c r="OFI16" s="1229"/>
      <c r="OFJ16" s="1229"/>
      <c r="OFK16" s="1229"/>
      <c r="OFL16" s="1229"/>
      <c r="OFM16" s="1229"/>
      <c r="OFN16" s="1229"/>
      <c r="OFO16" s="1229"/>
      <c r="OFP16" s="1229"/>
      <c r="OFQ16" s="1229"/>
      <c r="OFR16" s="1229"/>
      <c r="OFS16" s="1229"/>
      <c r="OFT16" s="1229"/>
      <c r="OFU16" s="1229"/>
      <c r="OFV16" s="1229"/>
      <c r="OFW16" s="1229"/>
      <c r="OFX16" s="1229"/>
      <c r="OFY16" s="1229"/>
      <c r="OFZ16" s="1229"/>
      <c r="OGA16" s="1229"/>
      <c r="OGB16" s="1229"/>
      <c r="OGC16" s="1229"/>
      <c r="OGD16" s="1229"/>
      <c r="OGE16" s="1229"/>
      <c r="OGF16" s="1229"/>
      <c r="OGG16" s="1229"/>
      <c r="OGH16" s="1229"/>
      <c r="OGI16" s="1229"/>
      <c r="OGJ16" s="1229"/>
      <c r="OGK16" s="1229"/>
      <c r="OGL16" s="1229"/>
      <c r="OGM16" s="1229"/>
      <c r="OGN16" s="1229"/>
      <c r="OGO16" s="1229"/>
      <c r="OGP16" s="1229"/>
      <c r="OGQ16" s="1229"/>
      <c r="OGR16" s="1229"/>
      <c r="OGS16" s="1229"/>
      <c r="OGT16" s="1229"/>
      <c r="OGU16" s="1229"/>
      <c r="OGV16" s="1229"/>
      <c r="OGW16" s="1229"/>
      <c r="OGX16" s="1229"/>
      <c r="OGY16" s="1229"/>
      <c r="OGZ16" s="1229"/>
      <c r="OHA16" s="1229"/>
      <c r="OHB16" s="1229"/>
      <c r="OHC16" s="1229"/>
      <c r="OHD16" s="1229"/>
      <c r="OHE16" s="1229"/>
      <c r="OHF16" s="1229"/>
      <c r="OHG16" s="1229"/>
      <c r="OHH16" s="1229"/>
      <c r="OHI16" s="1229"/>
      <c r="OHJ16" s="1229"/>
      <c r="OHK16" s="1229"/>
      <c r="OHL16" s="1229"/>
      <c r="OHM16" s="1229"/>
      <c r="OHN16" s="1229"/>
      <c r="OHO16" s="1229"/>
      <c r="OHP16" s="1229"/>
      <c r="OHQ16" s="1229"/>
      <c r="OHR16" s="1229"/>
      <c r="OHS16" s="1229"/>
      <c r="OHT16" s="1229"/>
      <c r="OHU16" s="1229"/>
      <c r="OHV16" s="1229"/>
      <c r="OHW16" s="1229"/>
      <c r="OHX16" s="1229"/>
      <c r="OHY16" s="1229"/>
      <c r="OHZ16" s="1229"/>
      <c r="OIA16" s="1229"/>
      <c r="OIB16" s="1229"/>
      <c r="OIC16" s="1229"/>
      <c r="OID16" s="1229"/>
      <c r="OIE16" s="1229"/>
      <c r="OIF16" s="1229"/>
      <c r="OIG16" s="1229"/>
      <c r="OIH16" s="1229"/>
      <c r="OII16" s="1229"/>
      <c r="OIJ16" s="1229"/>
      <c r="OIK16" s="1229"/>
      <c r="OIL16" s="1229"/>
      <c r="OIM16" s="1229"/>
      <c r="OIN16" s="1229"/>
      <c r="OIO16" s="1229"/>
      <c r="OIP16" s="1229"/>
      <c r="OIQ16" s="1229"/>
      <c r="OIR16" s="1229"/>
      <c r="OIS16" s="1229"/>
      <c r="OIT16" s="1229"/>
      <c r="OIU16" s="1229"/>
      <c r="OIV16" s="1229"/>
      <c r="OIW16" s="1229"/>
      <c r="OIX16" s="1229"/>
      <c r="OIY16" s="1229"/>
      <c r="OIZ16" s="1229"/>
      <c r="OJA16" s="1229"/>
      <c r="OJB16" s="1229"/>
      <c r="OJC16" s="1229"/>
      <c r="OJD16" s="1229"/>
      <c r="OJE16" s="1229"/>
      <c r="OJF16" s="1229"/>
      <c r="OJG16" s="1229"/>
      <c r="OJH16" s="1229"/>
      <c r="OJI16" s="1229"/>
      <c r="OJJ16" s="1229"/>
      <c r="OJK16" s="1229"/>
      <c r="OJL16" s="1229"/>
      <c r="OJM16" s="1229"/>
      <c r="OJN16" s="1229"/>
      <c r="OJO16" s="1229"/>
      <c r="OJP16" s="1229"/>
      <c r="OJQ16" s="1229"/>
      <c r="OJR16" s="1229"/>
      <c r="OJS16" s="1229"/>
      <c r="OJT16" s="1229"/>
      <c r="OJU16" s="1229"/>
      <c r="OJV16" s="1229"/>
      <c r="OJW16" s="1229"/>
      <c r="OJX16" s="1229"/>
      <c r="OJY16" s="1229"/>
      <c r="OJZ16" s="1229"/>
      <c r="OKA16" s="1229"/>
      <c r="OKB16" s="1229"/>
      <c r="OKC16" s="1229"/>
      <c r="OKD16" s="1229"/>
      <c r="OKE16" s="1229"/>
      <c r="OKF16" s="1229"/>
      <c r="OKG16" s="1229"/>
      <c r="OKH16" s="1229"/>
      <c r="OKI16" s="1229"/>
      <c r="OKJ16" s="1229"/>
      <c r="OKK16" s="1229"/>
      <c r="OKL16" s="1229"/>
      <c r="OKM16" s="1229"/>
      <c r="OKN16" s="1229"/>
      <c r="OKO16" s="1229"/>
      <c r="OKP16" s="1229"/>
      <c r="OKQ16" s="1229"/>
      <c r="OKR16" s="1229"/>
      <c r="OKS16" s="1229"/>
      <c r="OKT16" s="1229"/>
      <c r="OKU16" s="1229"/>
      <c r="OKV16" s="1229"/>
      <c r="OKW16" s="1229"/>
      <c r="OKX16" s="1229"/>
      <c r="OKY16" s="1229"/>
      <c r="OKZ16" s="1229"/>
      <c r="OLA16" s="1229"/>
      <c r="OLB16" s="1229"/>
      <c r="OLC16" s="1229"/>
      <c r="OLD16" s="1229"/>
      <c r="OLE16" s="1229"/>
      <c r="OLF16" s="1229"/>
      <c r="OLG16" s="1229"/>
      <c r="OLH16" s="1229"/>
      <c r="OLI16" s="1229"/>
      <c r="OLJ16" s="1229"/>
      <c r="OLK16" s="1229"/>
      <c r="OLL16" s="1229"/>
      <c r="OLM16" s="1229"/>
      <c r="OLN16" s="1229"/>
      <c r="OLO16" s="1229"/>
      <c r="OLP16" s="1229"/>
      <c r="OLQ16" s="1229"/>
      <c r="OLR16" s="1229"/>
      <c r="OLS16" s="1229"/>
      <c r="OLT16" s="1229"/>
      <c r="OLU16" s="1229"/>
      <c r="OLV16" s="1229"/>
      <c r="OLW16" s="1229"/>
      <c r="OLX16" s="1229"/>
      <c r="OLY16" s="1229"/>
      <c r="OLZ16" s="1229"/>
      <c r="OMA16" s="1229"/>
      <c r="OMB16" s="1229"/>
      <c r="OMC16" s="1229"/>
      <c r="OMD16" s="1229"/>
      <c r="OME16" s="1229"/>
      <c r="OMF16" s="1229"/>
      <c r="OMG16" s="1229"/>
      <c r="OMH16" s="1229"/>
      <c r="OMI16" s="1229"/>
      <c r="OMJ16" s="1229"/>
      <c r="OMK16" s="1229"/>
      <c r="OML16" s="1229"/>
      <c r="OMM16" s="1229"/>
      <c r="OMN16" s="1229"/>
      <c r="OMO16" s="1229"/>
      <c r="OMP16" s="1229"/>
      <c r="OMQ16" s="1229"/>
      <c r="OMR16" s="1229"/>
      <c r="OMS16" s="1229"/>
      <c r="OMT16" s="1229"/>
      <c r="OMU16" s="1229"/>
      <c r="OMV16" s="1229"/>
      <c r="OMW16" s="1229"/>
      <c r="OMX16" s="1229"/>
      <c r="OMY16" s="1229"/>
      <c r="OMZ16" s="1229"/>
      <c r="ONA16" s="1229"/>
      <c r="ONB16" s="1229"/>
      <c r="ONC16" s="1229"/>
      <c r="OND16" s="1229"/>
      <c r="ONE16" s="1229"/>
      <c r="ONF16" s="1229"/>
      <c r="ONG16" s="1229"/>
      <c r="ONH16" s="1229"/>
      <c r="ONI16" s="1229"/>
      <c r="ONJ16" s="1229"/>
      <c r="ONK16" s="1229"/>
      <c r="ONL16" s="1229"/>
      <c r="ONM16" s="1229"/>
      <c r="ONN16" s="1229"/>
      <c r="ONO16" s="1229"/>
      <c r="ONP16" s="1229"/>
      <c r="ONQ16" s="1229"/>
      <c r="ONR16" s="1229"/>
      <c r="ONS16" s="1229"/>
      <c r="ONT16" s="1229"/>
      <c r="ONU16" s="1229"/>
      <c r="ONV16" s="1229"/>
      <c r="ONW16" s="1229"/>
      <c r="ONX16" s="1229"/>
      <c r="ONY16" s="1229"/>
      <c r="ONZ16" s="1229"/>
      <c r="OOA16" s="1229"/>
      <c r="OOB16" s="1229"/>
      <c r="OOC16" s="1229"/>
      <c r="OOD16" s="1229"/>
      <c r="OOE16" s="1229"/>
      <c r="OOF16" s="1229"/>
      <c r="OOG16" s="1229"/>
      <c r="OOH16" s="1229"/>
      <c r="OOI16" s="1229"/>
      <c r="OOJ16" s="1229"/>
      <c r="OOK16" s="1229"/>
      <c r="OOL16" s="1229"/>
      <c r="OOM16" s="1229"/>
      <c r="OON16" s="1229"/>
      <c r="OOO16" s="1229"/>
      <c r="OOP16" s="1229"/>
      <c r="OOQ16" s="1229"/>
      <c r="OOR16" s="1229"/>
      <c r="OOS16" s="1229"/>
      <c r="OOT16" s="1229"/>
      <c r="OOU16" s="1229"/>
      <c r="OOV16" s="1229"/>
      <c r="OOW16" s="1229"/>
      <c r="OOX16" s="1229"/>
      <c r="OOY16" s="1229"/>
      <c r="OOZ16" s="1229"/>
      <c r="OPA16" s="1229"/>
      <c r="OPB16" s="1229"/>
      <c r="OPC16" s="1229"/>
      <c r="OPD16" s="1229"/>
      <c r="OPE16" s="1229"/>
      <c r="OPF16" s="1229"/>
      <c r="OPG16" s="1229"/>
      <c r="OPH16" s="1229"/>
      <c r="OPI16" s="1229"/>
      <c r="OPJ16" s="1229"/>
      <c r="OPK16" s="1229"/>
      <c r="OPL16" s="1229"/>
      <c r="OPM16" s="1229"/>
      <c r="OPN16" s="1229"/>
      <c r="OPO16" s="1229"/>
      <c r="OPP16" s="1229"/>
      <c r="OPQ16" s="1229"/>
      <c r="OPR16" s="1229"/>
      <c r="OPS16" s="1229"/>
      <c r="OPT16" s="1229"/>
      <c r="OPU16" s="1229"/>
      <c r="OPV16" s="1229"/>
      <c r="OPW16" s="1229"/>
      <c r="OPX16" s="1229"/>
      <c r="OPY16" s="1229"/>
      <c r="OPZ16" s="1229"/>
      <c r="OQA16" s="1229"/>
      <c r="OQB16" s="1229"/>
      <c r="OQC16" s="1229"/>
      <c r="OQD16" s="1229"/>
      <c r="OQE16" s="1229"/>
      <c r="OQF16" s="1229"/>
      <c r="OQG16" s="1229"/>
      <c r="OQH16" s="1229"/>
      <c r="OQI16" s="1229"/>
      <c r="OQJ16" s="1229"/>
      <c r="OQK16" s="1229"/>
      <c r="OQL16" s="1229"/>
      <c r="OQM16" s="1229"/>
      <c r="OQN16" s="1229"/>
      <c r="OQO16" s="1229"/>
      <c r="OQP16" s="1229"/>
      <c r="OQQ16" s="1229"/>
      <c r="OQR16" s="1229"/>
      <c r="OQS16" s="1229"/>
      <c r="OQT16" s="1229"/>
      <c r="OQU16" s="1229"/>
      <c r="OQV16" s="1229"/>
      <c r="OQW16" s="1229"/>
      <c r="OQX16" s="1229"/>
      <c r="OQY16" s="1229"/>
      <c r="OQZ16" s="1229"/>
      <c r="ORA16" s="1229"/>
      <c r="ORB16" s="1229"/>
      <c r="ORC16" s="1229"/>
      <c r="ORD16" s="1229"/>
      <c r="ORE16" s="1229"/>
      <c r="ORF16" s="1229"/>
      <c r="ORG16" s="1229"/>
      <c r="ORH16" s="1229"/>
      <c r="ORI16" s="1229"/>
      <c r="ORJ16" s="1229"/>
      <c r="ORK16" s="1229"/>
      <c r="ORL16" s="1229"/>
      <c r="ORM16" s="1229"/>
      <c r="ORN16" s="1229"/>
      <c r="ORO16" s="1229"/>
      <c r="ORP16" s="1229"/>
      <c r="ORQ16" s="1229"/>
      <c r="ORR16" s="1229"/>
      <c r="ORS16" s="1229"/>
      <c r="ORT16" s="1229"/>
      <c r="ORU16" s="1229"/>
      <c r="ORV16" s="1229"/>
      <c r="ORW16" s="1229"/>
      <c r="ORX16" s="1229"/>
      <c r="ORY16" s="1229"/>
      <c r="ORZ16" s="1229"/>
      <c r="OSA16" s="1229"/>
      <c r="OSB16" s="1229"/>
      <c r="OSC16" s="1229"/>
      <c r="OSD16" s="1229"/>
      <c r="OSE16" s="1229"/>
      <c r="OSF16" s="1229"/>
      <c r="OSG16" s="1229"/>
      <c r="OSH16" s="1229"/>
      <c r="OSI16" s="1229"/>
      <c r="OSJ16" s="1229"/>
      <c r="OSK16" s="1229"/>
      <c r="OSL16" s="1229"/>
      <c r="OSM16" s="1229"/>
      <c r="OSN16" s="1229"/>
      <c r="OSO16" s="1229"/>
      <c r="OSP16" s="1229"/>
      <c r="OSQ16" s="1229"/>
      <c r="OSR16" s="1229"/>
      <c r="OSS16" s="1229"/>
      <c r="OST16" s="1229"/>
      <c r="OSU16" s="1229"/>
      <c r="OSV16" s="1229"/>
      <c r="OSW16" s="1229"/>
      <c r="OSX16" s="1229"/>
      <c r="OSY16" s="1229"/>
      <c r="OSZ16" s="1229"/>
      <c r="OTA16" s="1229"/>
      <c r="OTB16" s="1229"/>
      <c r="OTC16" s="1229"/>
      <c r="OTD16" s="1229"/>
      <c r="OTE16" s="1229"/>
      <c r="OTF16" s="1229"/>
      <c r="OTG16" s="1229"/>
      <c r="OTH16" s="1229"/>
      <c r="OTI16" s="1229"/>
      <c r="OTJ16" s="1229"/>
      <c r="OTK16" s="1229"/>
      <c r="OTL16" s="1229"/>
      <c r="OTM16" s="1229"/>
      <c r="OTN16" s="1229"/>
      <c r="OTO16" s="1229"/>
      <c r="OTP16" s="1229"/>
      <c r="OTQ16" s="1229"/>
      <c r="OTR16" s="1229"/>
      <c r="OTS16" s="1229"/>
      <c r="OTT16" s="1229"/>
      <c r="OTU16" s="1229"/>
      <c r="OTV16" s="1229"/>
      <c r="OTW16" s="1229"/>
      <c r="OTX16" s="1229"/>
      <c r="OTY16" s="1229"/>
      <c r="OTZ16" s="1229"/>
      <c r="OUA16" s="1229"/>
      <c r="OUB16" s="1229"/>
      <c r="OUC16" s="1229"/>
      <c r="OUD16" s="1229"/>
      <c r="OUE16" s="1229"/>
      <c r="OUF16" s="1229"/>
      <c r="OUG16" s="1229"/>
      <c r="OUH16" s="1229"/>
      <c r="OUI16" s="1229"/>
      <c r="OUJ16" s="1229"/>
      <c r="OUK16" s="1229"/>
      <c r="OUL16" s="1229"/>
      <c r="OUM16" s="1229"/>
      <c r="OUN16" s="1229"/>
      <c r="OUO16" s="1229"/>
      <c r="OUP16" s="1229"/>
      <c r="OUQ16" s="1229"/>
      <c r="OUR16" s="1229"/>
      <c r="OUS16" s="1229"/>
      <c r="OUT16" s="1229"/>
      <c r="OUU16" s="1229"/>
      <c r="OUV16" s="1229"/>
      <c r="OUW16" s="1229"/>
      <c r="OUX16" s="1229"/>
      <c r="OUY16" s="1229"/>
      <c r="OUZ16" s="1229"/>
      <c r="OVA16" s="1229"/>
      <c r="OVB16" s="1229"/>
      <c r="OVC16" s="1229"/>
      <c r="OVD16" s="1229"/>
      <c r="OVE16" s="1229"/>
      <c r="OVF16" s="1229"/>
      <c r="OVG16" s="1229"/>
      <c r="OVH16" s="1229"/>
      <c r="OVI16" s="1229"/>
      <c r="OVJ16" s="1229"/>
      <c r="OVK16" s="1229"/>
      <c r="OVL16" s="1229"/>
      <c r="OVM16" s="1229"/>
      <c r="OVN16" s="1229"/>
      <c r="OVO16" s="1229"/>
      <c r="OVP16" s="1229"/>
      <c r="OVQ16" s="1229"/>
      <c r="OVR16" s="1229"/>
      <c r="OVS16" s="1229"/>
      <c r="OVT16" s="1229"/>
      <c r="OVU16" s="1229"/>
      <c r="OVV16" s="1229"/>
      <c r="OVW16" s="1229"/>
      <c r="OVX16" s="1229"/>
      <c r="OVY16" s="1229"/>
      <c r="OVZ16" s="1229"/>
      <c r="OWA16" s="1229"/>
      <c r="OWB16" s="1229"/>
      <c r="OWC16" s="1229"/>
      <c r="OWD16" s="1229"/>
      <c r="OWE16" s="1229"/>
      <c r="OWF16" s="1229"/>
      <c r="OWG16" s="1229"/>
      <c r="OWH16" s="1229"/>
      <c r="OWI16" s="1229"/>
      <c r="OWJ16" s="1229"/>
      <c r="OWK16" s="1229"/>
      <c r="OWL16" s="1229"/>
      <c r="OWM16" s="1229"/>
      <c r="OWN16" s="1229"/>
      <c r="OWO16" s="1229"/>
      <c r="OWP16" s="1229"/>
      <c r="OWQ16" s="1229"/>
      <c r="OWR16" s="1229"/>
      <c r="OWS16" s="1229"/>
      <c r="OWT16" s="1229"/>
      <c r="OWU16" s="1229"/>
      <c r="OWV16" s="1229"/>
      <c r="OWW16" s="1229"/>
      <c r="OWX16" s="1229"/>
      <c r="OWY16" s="1229"/>
      <c r="OWZ16" s="1229"/>
      <c r="OXA16" s="1229"/>
      <c r="OXB16" s="1229"/>
      <c r="OXC16" s="1229"/>
      <c r="OXD16" s="1229"/>
      <c r="OXE16" s="1229"/>
      <c r="OXF16" s="1229"/>
      <c r="OXG16" s="1229"/>
      <c r="OXH16" s="1229"/>
      <c r="OXI16" s="1229"/>
      <c r="OXJ16" s="1229"/>
      <c r="OXK16" s="1229"/>
      <c r="OXL16" s="1229"/>
      <c r="OXM16" s="1229"/>
      <c r="OXN16" s="1229"/>
      <c r="OXO16" s="1229"/>
      <c r="OXP16" s="1229"/>
      <c r="OXQ16" s="1229"/>
      <c r="OXR16" s="1229"/>
      <c r="OXS16" s="1229"/>
      <c r="OXT16" s="1229"/>
      <c r="OXU16" s="1229"/>
      <c r="OXV16" s="1229"/>
      <c r="OXW16" s="1229"/>
      <c r="OXX16" s="1229"/>
      <c r="OXY16" s="1229"/>
      <c r="OXZ16" s="1229"/>
      <c r="OYA16" s="1229"/>
      <c r="OYB16" s="1229"/>
      <c r="OYC16" s="1229"/>
      <c r="OYD16" s="1229"/>
      <c r="OYE16" s="1229"/>
      <c r="OYF16" s="1229"/>
      <c r="OYG16" s="1229"/>
      <c r="OYH16" s="1229"/>
      <c r="OYI16" s="1229"/>
      <c r="OYJ16" s="1229"/>
      <c r="OYK16" s="1229"/>
      <c r="OYL16" s="1229"/>
      <c r="OYM16" s="1229"/>
      <c r="OYN16" s="1229"/>
      <c r="OYO16" s="1229"/>
      <c r="OYP16" s="1229"/>
      <c r="OYQ16" s="1229"/>
      <c r="OYR16" s="1229"/>
      <c r="OYS16" s="1229"/>
      <c r="OYT16" s="1229"/>
      <c r="OYU16" s="1229"/>
      <c r="OYV16" s="1229"/>
      <c r="OYW16" s="1229"/>
      <c r="OYX16" s="1229"/>
      <c r="OYY16" s="1229"/>
      <c r="OYZ16" s="1229"/>
      <c r="OZA16" s="1229"/>
      <c r="OZB16" s="1229"/>
      <c r="OZC16" s="1229"/>
      <c r="OZD16" s="1229"/>
      <c r="OZE16" s="1229"/>
      <c r="OZF16" s="1229"/>
      <c r="OZG16" s="1229"/>
      <c r="OZH16" s="1229"/>
      <c r="OZI16" s="1229"/>
      <c r="OZJ16" s="1229"/>
      <c r="OZK16" s="1229"/>
      <c r="OZL16" s="1229"/>
      <c r="OZM16" s="1229"/>
      <c r="OZN16" s="1229"/>
      <c r="OZO16" s="1229"/>
      <c r="OZP16" s="1229"/>
      <c r="OZQ16" s="1229"/>
      <c r="OZR16" s="1229"/>
      <c r="OZS16" s="1229"/>
      <c r="OZT16" s="1229"/>
      <c r="OZU16" s="1229"/>
      <c r="OZV16" s="1229"/>
      <c r="OZW16" s="1229"/>
      <c r="OZX16" s="1229"/>
      <c r="OZY16" s="1229"/>
      <c r="OZZ16" s="1229"/>
      <c r="PAA16" s="1229"/>
      <c r="PAB16" s="1229"/>
      <c r="PAC16" s="1229"/>
      <c r="PAD16" s="1229"/>
      <c r="PAE16" s="1229"/>
      <c r="PAF16" s="1229"/>
      <c r="PAG16" s="1229"/>
      <c r="PAH16" s="1229"/>
      <c r="PAI16" s="1229"/>
      <c r="PAJ16" s="1229"/>
      <c r="PAK16" s="1229"/>
      <c r="PAL16" s="1229"/>
      <c r="PAM16" s="1229"/>
      <c r="PAN16" s="1229"/>
      <c r="PAO16" s="1229"/>
      <c r="PAP16" s="1229"/>
      <c r="PAQ16" s="1229"/>
      <c r="PAR16" s="1229"/>
      <c r="PAS16" s="1229"/>
      <c r="PAT16" s="1229"/>
      <c r="PAU16" s="1229"/>
      <c r="PAV16" s="1229"/>
      <c r="PAW16" s="1229"/>
      <c r="PAX16" s="1229"/>
      <c r="PAY16" s="1229"/>
      <c r="PAZ16" s="1229"/>
      <c r="PBA16" s="1229"/>
      <c r="PBB16" s="1229"/>
      <c r="PBC16" s="1229"/>
      <c r="PBD16" s="1229"/>
      <c r="PBE16" s="1229"/>
      <c r="PBF16" s="1229"/>
      <c r="PBG16" s="1229"/>
      <c r="PBH16" s="1229"/>
      <c r="PBI16" s="1229"/>
      <c r="PBJ16" s="1229"/>
      <c r="PBK16" s="1229"/>
      <c r="PBL16" s="1229"/>
      <c r="PBM16" s="1229"/>
      <c r="PBN16" s="1229"/>
      <c r="PBO16" s="1229"/>
      <c r="PBP16" s="1229"/>
      <c r="PBQ16" s="1229"/>
      <c r="PBR16" s="1229"/>
      <c r="PBS16" s="1229"/>
      <c r="PBT16" s="1229"/>
      <c r="PBU16" s="1229"/>
      <c r="PBV16" s="1229"/>
      <c r="PBW16" s="1229"/>
      <c r="PBX16" s="1229"/>
      <c r="PBY16" s="1229"/>
      <c r="PBZ16" s="1229"/>
      <c r="PCA16" s="1229"/>
      <c r="PCB16" s="1229"/>
      <c r="PCC16" s="1229"/>
      <c r="PCD16" s="1229"/>
      <c r="PCE16" s="1229"/>
      <c r="PCF16" s="1229"/>
      <c r="PCG16" s="1229"/>
      <c r="PCH16" s="1229"/>
      <c r="PCI16" s="1229"/>
      <c r="PCJ16" s="1229"/>
      <c r="PCK16" s="1229"/>
      <c r="PCL16" s="1229"/>
      <c r="PCM16" s="1229"/>
      <c r="PCN16" s="1229"/>
      <c r="PCO16" s="1229"/>
      <c r="PCP16" s="1229"/>
      <c r="PCQ16" s="1229"/>
      <c r="PCR16" s="1229"/>
      <c r="PCS16" s="1229"/>
      <c r="PCT16" s="1229"/>
      <c r="PCU16" s="1229"/>
      <c r="PCV16" s="1229"/>
      <c r="PCW16" s="1229"/>
      <c r="PCX16" s="1229"/>
      <c r="PCY16" s="1229"/>
      <c r="PCZ16" s="1229"/>
      <c r="PDA16" s="1229"/>
      <c r="PDB16" s="1229"/>
      <c r="PDC16" s="1229"/>
      <c r="PDD16" s="1229"/>
      <c r="PDE16" s="1229"/>
      <c r="PDF16" s="1229"/>
      <c r="PDG16" s="1229"/>
      <c r="PDH16" s="1229"/>
      <c r="PDI16" s="1229"/>
      <c r="PDJ16" s="1229"/>
      <c r="PDK16" s="1229"/>
      <c r="PDL16" s="1229"/>
      <c r="PDM16" s="1229"/>
      <c r="PDN16" s="1229"/>
      <c r="PDO16" s="1229"/>
      <c r="PDP16" s="1229"/>
      <c r="PDQ16" s="1229"/>
      <c r="PDR16" s="1229"/>
      <c r="PDS16" s="1229"/>
      <c r="PDT16" s="1229"/>
      <c r="PDU16" s="1229"/>
      <c r="PDV16" s="1229"/>
      <c r="PDW16" s="1229"/>
      <c r="PDX16" s="1229"/>
      <c r="PDY16" s="1229"/>
      <c r="PDZ16" s="1229"/>
      <c r="PEA16" s="1229"/>
      <c r="PEB16" s="1229"/>
      <c r="PEC16" s="1229"/>
      <c r="PED16" s="1229"/>
      <c r="PEE16" s="1229"/>
      <c r="PEF16" s="1229"/>
      <c r="PEG16" s="1229"/>
      <c r="PEH16" s="1229"/>
      <c r="PEI16" s="1229"/>
      <c r="PEJ16" s="1229"/>
      <c r="PEK16" s="1229"/>
      <c r="PEL16" s="1229"/>
      <c r="PEM16" s="1229"/>
      <c r="PEN16" s="1229"/>
      <c r="PEO16" s="1229"/>
      <c r="PEP16" s="1229"/>
      <c r="PEQ16" s="1229"/>
      <c r="PER16" s="1229"/>
      <c r="PES16" s="1229"/>
      <c r="PET16" s="1229"/>
      <c r="PEU16" s="1229"/>
      <c r="PEV16" s="1229"/>
      <c r="PEW16" s="1229"/>
      <c r="PEX16" s="1229"/>
      <c r="PEY16" s="1229"/>
      <c r="PEZ16" s="1229"/>
      <c r="PFA16" s="1229"/>
      <c r="PFB16" s="1229"/>
      <c r="PFC16" s="1229"/>
      <c r="PFD16" s="1229"/>
      <c r="PFE16" s="1229"/>
      <c r="PFF16" s="1229"/>
      <c r="PFG16" s="1229"/>
      <c r="PFH16" s="1229"/>
      <c r="PFI16" s="1229"/>
      <c r="PFJ16" s="1229"/>
      <c r="PFK16" s="1229"/>
      <c r="PFL16" s="1229"/>
      <c r="PFM16" s="1229"/>
      <c r="PFN16" s="1229"/>
      <c r="PFO16" s="1229"/>
      <c r="PFP16" s="1229"/>
      <c r="PFQ16" s="1229"/>
      <c r="PFR16" s="1229"/>
      <c r="PFS16" s="1229"/>
      <c r="PFT16" s="1229"/>
      <c r="PFU16" s="1229"/>
      <c r="PFV16" s="1229"/>
      <c r="PFW16" s="1229"/>
      <c r="PFX16" s="1229"/>
      <c r="PFY16" s="1229"/>
      <c r="PFZ16" s="1229"/>
      <c r="PGA16" s="1229"/>
      <c r="PGB16" s="1229"/>
      <c r="PGC16" s="1229"/>
      <c r="PGD16" s="1229"/>
      <c r="PGE16" s="1229"/>
      <c r="PGF16" s="1229"/>
      <c r="PGG16" s="1229"/>
      <c r="PGH16" s="1229"/>
      <c r="PGI16" s="1229"/>
      <c r="PGJ16" s="1229"/>
      <c r="PGK16" s="1229"/>
      <c r="PGL16" s="1229"/>
      <c r="PGM16" s="1229"/>
      <c r="PGN16" s="1229"/>
      <c r="PGO16" s="1229"/>
      <c r="PGP16" s="1229"/>
      <c r="PGQ16" s="1229"/>
      <c r="PGR16" s="1229"/>
      <c r="PGS16" s="1229"/>
      <c r="PGT16" s="1229"/>
      <c r="PGU16" s="1229"/>
      <c r="PGV16" s="1229"/>
      <c r="PGW16" s="1229"/>
      <c r="PGX16" s="1229"/>
      <c r="PGY16" s="1229"/>
      <c r="PGZ16" s="1229"/>
      <c r="PHA16" s="1229"/>
      <c r="PHB16" s="1229"/>
      <c r="PHC16" s="1229"/>
      <c r="PHD16" s="1229"/>
      <c r="PHE16" s="1229"/>
      <c r="PHF16" s="1229"/>
      <c r="PHG16" s="1229"/>
      <c r="PHH16" s="1229"/>
      <c r="PHI16" s="1229"/>
      <c r="PHJ16" s="1229"/>
      <c r="PHK16" s="1229"/>
      <c r="PHL16" s="1229"/>
      <c r="PHM16" s="1229"/>
      <c r="PHN16" s="1229"/>
      <c r="PHO16" s="1229"/>
      <c r="PHP16" s="1229"/>
      <c r="PHQ16" s="1229"/>
      <c r="PHR16" s="1229"/>
      <c r="PHS16" s="1229"/>
      <c r="PHT16" s="1229"/>
      <c r="PHU16" s="1229"/>
      <c r="PHV16" s="1229"/>
      <c r="PHW16" s="1229"/>
      <c r="PHX16" s="1229"/>
      <c r="PHY16" s="1229"/>
      <c r="PHZ16" s="1229"/>
      <c r="PIA16" s="1229"/>
      <c r="PIB16" s="1229"/>
      <c r="PIC16" s="1229"/>
      <c r="PID16" s="1229"/>
      <c r="PIE16" s="1229"/>
      <c r="PIF16" s="1229"/>
      <c r="PIG16" s="1229"/>
      <c r="PIH16" s="1229"/>
      <c r="PII16" s="1229"/>
      <c r="PIJ16" s="1229"/>
      <c r="PIK16" s="1229"/>
      <c r="PIL16" s="1229"/>
      <c r="PIM16" s="1229"/>
      <c r="PIN16" s="1229"/>
      <c r="PIO16" s="1229"/>
      <c r="PIP16" s="1229"/>
      <c r="PIQ16" s="1229"/>
      <c r="PIR16" s="1229"/>
      <c r="PIS16" s="1229"/>
      <c r="PIT16" s="1229"/>
      <c r="PIU16" s="1229"/>
      <c r="PIV16" s="1229"/>
      <c r="PIW16" s="1229"/>
      <c r="PIX16" s="1229"/>
      <c r="PIY16" s="1229"/>
      <c r="PIZ16" s="1229"/>
      <c r="PJA16" s="1229"/>
      <c r="PJB16" s="1229"/>
      <c r="PJC16" s="1229"/>
      <c r="PJD16" s="1229"/>
      <c r="PJE16" s="1229"/>
      <c r="PJF16" s="1229"/>
      <c r="PJG16" s="1229"/>
      <c r="PJH16" s="1229"/>
      <c r="PJI16" s="1229"/>
      <c r="PJJ16" s="1229"/>
      <c r="PJK16" s="1229"/>
      <c r="PJL16" s="1229"/>
      <c r="PJM16" s="1229"/>
      <c r="PJN16" s="1229"/>
      <c r="PJO16" s="1229"/>
      <c r="PJP16" s="1229"/>
      <c r="PJQ16" s="1229"/>
      <c r="PJR16" s="1229"/>
      <c r="PJS16" s="1229"/>
      <c r="PJT16" s="1229"/>
      <c r="PJU16" s="1229"/>
      <c r="PJV16" s="1229"/>
      <c r="PJW16" s="1229"/>
      <c r="PJX16" s="1229"/>
      <c r="PJY16" s="1229"/>
      <c r="PJZ16" s="1229"/>
      <c r="PKA16" s="1229"/>
      <c r="PKB16" s="1229"/>
      <c r="PKC16" s="1229"/>
      <c r="PKD16" s="1229"/>
      <c r="PKE16" s="1229"/>
      <c r="PKF16" s="1229"/>
      <c r="PKG16" s="1229"/>
      <c r="PKH16" s="1229"/>
      <c r="PKI16" s="1229"/>
      <c r="PKJ16" s="1229"/>
      <c r="PKK16" s="1229"/>
      <c r="PKL16" s="1229"/>
      <c r="PKM16" s="1229"/>
      <c r="PKN16" s="1229"/>
      <c r="PKO16" s="1229"/>
      <c r="PKP16" s="1229"/>
      <c r="PKQ16" s="1229"/>
      <c r="PKR16" s="1229"/>
      <c r="PKS16" s="1229"/>
      <c r="PKT16" s="1229"/>
      <c r="PKU16" s="1229"/>
      <c r="PKV16" s="1229"/>
      <c r="PKW16" s="1229"/>
      <c r="PKX16" s="1229"/>
      <c r="PKY16" s="1229"/>
      <c r="PKZ16" s="1229"/>
      <c r="PLA16" s="1229"/>
      <c r="PLB16" s="1229"/>
      <c r="PLC16" s="1229"/>
      <c r="PLD16" s="1229"/>
      <c r="PLE16" s="1229"/>
      <c r="PLF16" s="1229"/>
      <c r="PLG16" s="1229"/>
      <c r="PLH16" s="1229"/>
      <c r="PLI16" s="1229"/>
      <c r="PLJ16" s="1229"/>
      <c r="PLK16" s="1229"/>
      <c r="PLL16" s="1229"/>
      <c r="PLM16" s="1229"/>
      <c r="PLN16" s="1229"/>
      <c r="PLO16" s="1229"/>
      <c r="PLP16" s="1229"/>
      <c r="PLQ16" s="1229"/>
      <c r="PLR16" s="1229"/>
      <c r="PLS16" s="1229"/>
      <c r="PLT16" s="1229"/>
      <c r="PLU16" s="1229"/>
      <c r="PLV16" s="1229"/>
      <c r="PLW16" s="1229"/>
      <c r="PLX16" s="1229"/>
      <c r="PLY16" s="1229"/>
      <c r="PLZ16" s="1229"/>
      <c r="PMA16" s="1229"/>
      <c r="PMB16" s="1229"/>
      <c r="PMC16" s="1229"/>
      <c r="PMD16" s="1229"/>
      <c r="PME16" s="1229"/>
      <c r="PMF16" s="1229"/>
      <c r="PMG16" s="1229"/>
      <c r="PMH16" s="1229"/>
      <c r="PMI16" s="1229"/>
      <c r="PMJ16" s="1229"/>
      <c r="PMK16" s="1229"/>
      <c r="PML16" s="1229"/>
      <c r="PMM16" s="1229"/>
      <c r="PMN16" s="1229"/>
      <c r="PMO16" s="1229"/>
      <c r="PMP16" s="1229"/>
      <c r="PMQ16" s="1229"/>
      <c r="PMR16" s="1229"/>
      <c r="PMS16" s="1229"/>
      <c r="PMT16" s="1229"/>
      <c r="PMU16" s="1229"/>
      <c r="PMV16" s="1229"/>
      <c r="PMW16" s="1229"/>
      <c r="PMX16" s="1229"/>
      <c r="PMY16" s="1229"/>
      <c r="PMZ16" s="1229"/>
      <c r="PNA16" s="1229"/>
      <c r="PNB16" s="1229"/>
      <c r="PNC16" s="1229"/>
      <c r="PND16" s="1229"/>
      <c r="PNE16" s="1229"/>
      <c r="PNF16" s="1229"/>
      <c r="PNG16" s="1229"/>
      <c r="PNH16" s="1229"/>
      <c r="PNI16" s="1229"/>
      <c r="PNJ16" s="1229"/>
      <c r="PNK16" s="1229"/>
      <c r="PNL16" s="1229"/>
      <c r="PNM16" s="1229"/>
      <c r="PNN16" s="1229"/>
      <c r="PNO16" s="1229"/>
      <c r="PNP16" s="1229"/>
      <c r="PNQ16" s="1229"/>
      <c r="PNR16" s="1229"/>
      <c r="PNS16" s="1229"/>
      <c r="PNT16" s="1229"/>
      <c r="PNU16" s="1229"/>
      <c r="PNV16" s="1229"/>
      <c r="PNW16" s="1229"/>
      <c r="PNX16" s="1229"/>
      <c r="PNY16" s="1229"/>
      <c r="PNZ16" s="1229"/>
      <c r="POA16" s="1229"/>
      <c r="POB16" s="1229"/>
      <c r="POC16" s="1229"/>
      <c r="POD16" s="1229"/>
      <c r="POE16" s="1229"/>
      <c r="POF16" s="1229"/>
      <c r="POG16" s="1229"/>
      <c r="POH16" s="1229"/>
      <c r="POI16" s="1229"/>
      <c r="POJ16" s="1229"/>
      <c r="POK16" s="1229"/>
      <c r="POL16" s="1229"/>
      <c r="POM16" s="1229"/>
      <c r="PON16" s="1229"/>
      <c r="POO16" s="1229"/>
      <c r="POP16" s="1229"/>
      <c r="POQ16" s="1229"/>
      <c r="POR16" s="1229"/>
      <c r="POS16" s="1229"/>
      <c r="POT16" s="1229"/>
      <c r="POU16" s="1229"/>
      <c r="POV16" s="1229"/>
      <c r="POW16" s="1229"/>
      <c r="POX16" s="1229"/>
      <c r="POY16" s="1229"/>
      <c r="POZ16" s="1229"/>
      <c r="PPA16" s="1229"/>
      <c r="PPB16" s="1229"/>
      <c r="PPC16" s="1229"/>
      <c r="PPD16" s="1229"/>
      <c r="PPE16" s="1229"/>
      <c r="PPF16" s="1229"/>
      <c r="PPG16" s="1229"/>
      <c r="PPH16" s="1229"/>
      <c r="PPI16" s="1229"/>
      <c r="PPJ16" s="1229"/>
      <c r="PPK16" s="1229"/>
      <c r="PPL16" s="1229"/>
      <c r="PPM16" s="1229"/>
      <c r="PPN16" s="1229"/>
      <c r="PPO16" s="1229"/>
      <c r="PPP16" s="1229"/>
      <c r="PPQ16" s="1229"/>
      <c r="PPR16" s="1229"/>
      <c r="PPS16" s="1229"/>
      <c r="PPT16" s="1229"/>
      <c r="PPU16" s="1229"/>
      <c r="PPV16" s="1229"/>
      <c r="PPW16" s="1229"/>
      <c r="PPX16" s="1229"/>
      <c r="PPY16" s="1229"/>
      <c r="PPZ16" s="1229"/>
      <c r="PQA16" s="1229"/>
      <c r="PQB16" s="1229"/>
      <c r="PQC16" s="1229"/>
      <c r="PQD16" s="1229"/>
      <c r="PQE16" s="1229"/>
      <c r="PQF16" s="1229"/>
      <c r="PQG16" s="1229"/>
      <c r="PQH16" s="1229"/>
      <c r="PQI16" s="1229"/>
      <c r="PQJ16" s="1229"/>
      <c r="PQK16" s="1229"/>
      <c r="PQL16" s="1229"/>
      <c r="PQM16" s="1229"/>
      <c r="PQN16" s="1229"/>
      <c r="PQO16" s="1229"/>
      <c r="PQP16" s="1229"/>
      <c r="PQQ16" s="1229"/>
      <c r="PQR16" s="1229"/>
      <c r="PQS16" s="1229"/>
      <c r="PQT16" s="1229"/>
      <c r="PQU16" s="1229"/>
      <c r="PQV16" s="1229"/>
      <c r="PQW16" s="1229"/>
      <c r="PQX16" s="1229"/>
      <c r="PQY16" s="1229"/>
      <c r="PQZ16" s="1229"/>
      <c r="PRA16" s="1229"/>
      <c r="PRB16" s="1229"/>
      <c r="PRC16" s="1229"/>
      <c r="PRD16" s="1229"/>
      <c r="PRE16" s="1229"/>
      <c r="PRF16" s="1229"/>
      <c r="PRG16" s="1229"/>
      <c r="PRH16" s="1229"/>
      <c r="PRI16" s="1229"/>
      <c r="PRJ16" s="1229"/>
      <c r="PRK16" s="1229"/>
      <c r="PRL16" s="1229"/>
      <c r="PRM16" s="1229"/>
      <c r="PRN16" s="1229"/>
      <c r="PRO16" s="1229"/>
      <c r="PRP16" s="1229"/>
      <c r="PRQ16" s="1229"/>
      <c r="PRR16" s="1229"/>
      <c r="PRS16" s="1229"/>
      <c r="PRT16" s="1229"/>
      <c r="PRU16" s="1229"/>
      <c r="PRV16" s="1229"/>
      <c r="PRW16" s="1229"/>
      <c r="PRX16" s="1229"/>
      <c r="PRY16" s="1229"/>
      <c r="PRZ16" s="1229"/>
      <c r="PSA16" s="1229"/>
      <c r="PSB16" s="1229"/>
      <c r="PSC16" s="1229"/>
      <c r="PSD16" s="1229"/>
      <c r="PSE16" s="1229"/>
      <c r="PSF16" s="1229"/>
      <c r="PSG16" s="1229"/>
      <c r="PSH16" s="1229"/>
      <c r="PSI16" s="1229"/>
      <c r="PSJ16" s="1229"/>
      <c r="PSK16" s="1229"/>
      <c r="PSL16" s="1229"/>
      <c r="PSM16" s="1229"/>
      <c r="PSN16" s="1229"/>
      <c r="PSO16" s="1229"/>
      <c r="PSP16" s="1229"/>
      <c r="PSQ16" s="1229"/>
      <c r="PSR16" s="1229"/>
      <c r="PSS16" s="1229"/>
      <c r="PST16" s="1229"/>
      <c r="PSU16" s="1229"/>
      <c r="PSV16" s="1229"/>
      <c r="PSW16" s="1229"/>
      <c r="PSX16" s="1229"/>
      <c r="PSY16" s="1229"/>
      <c r="PSZ16" s="1229"/>
      <c r="PTA16" s="1229"/>
      <c r="PTB16" s="1229"/>
      <c r="PTC16" s="1229"/>
      <c r="PTD16" s="1229"/>
      <c r="PTE16" s="1229"/>
      <c r="PTF16" s="1229"/>
      <c r="PTG16" s="1229"/>
      <c r="PTH16" s="1229"/>
      <c r="PTI16" s="1229"/>
      <c r="PTJ16" s="1229"/>
      <c r="PTK16" s="1229"/>
      <c r="PTL16" s="1229"/>
      <c r="PTM16" s="1229"/>
      <c r="PTN16" s="1229"/>
      <c r="PTO16" s="1229"/>
      <c r="PTP16" s="1229"/>
      <c r="PTQ16" s="1229"/>
      <c r="PTR16" s="1229"/>
      <c r="PTS16" s="1229"/>
      <c r="PTT16" s="1229"/>
      <c r="PTU16" s="1229"/>
      <c r="PTV16" s="1229"/>
      <c r="PTW16" s="1229"/>
      <c r="PTX16" s="1229"/>
      <c r="PTY16" s="1229"/>
      <c r="PTZ16" s="1229"/>
      <c r="PUA16" s="1229"/>
      <c r="PUB16" s="1229"/>
      <c r="PUC16" s="1229"/>
      <c r="PUD16" s="1229"/>
      <c r="PUE16" s="1229"/>
      <c r="PUF16" s="1229"/>
      <c r="PUG16" s="1229"/>
      <c r="PUH16" s="1229"/>
      <c r="PUI16" s="1229"/>
      <c r="PUJ16" s="1229"/>
      <c r="PUK16" s="1229"/>
      <c r="PUL16" s="1229"/>
      <c r="PUM16" s="1229"/>
      <c r="PUN16" s="1229"/>
      <c r="PUO16" s="1229"/>
      <c r="PUP16" s="1229"/>
      <c r="PUQ16" s="1229"/>
      <c r="PUR16" s="1229"/>
      <c r="PUS16" s="1229"/>
      <c r="PUT16" s="1229"/>
      <c r="PUU16" s="1229"/>
      <c r="PUV16" s="1229"/>
      <c r="PUW16" s="1229"/>
      <c r="PUX16" s="1229"/>
      <c r="PUY16" s="1229"/>
      <c r="PUZ16" s="1229"/>
      <c r="PVA16" s="1229"/>
      <c r="PVB16" s="1229"/>
      <c r="PVC16" s="1229"/>
      <c r="PVD16" s="1229"/>
      <c r="PVE16" s="1229"/>
      <c r="PVF16" s="1229"/>
      <c r="PVG16" s="1229"/>
      <c r="PVH16" s="1229"/>
      <c r="PVI16" s="1229"/>
      <c r="PVJ16" s="1229"/>
      <c r="PVK16" s="1229"/>
      <c r="PVL16" s="1229"/>
      <c r="PVM16" s="1229"/>
      <c r="PVN16" s="1229"/>
      <c r="PVO16" s="1229"/>
      <c r="PVP16" s="1229"/>
      <c r="PVQ16" s="1229"/>
      <c r="PVR16" s="1229"/>
      <c r="PVS16" s="1229"/>
      <c r="PVT16" s="1229"/>
      <c r="PVU16" s="1229"/>
      <c r="PVV16" s="1229"/>
      <c r="PVW16" s="1229"/>
      <c r="PVX16" s="1229"/>
      <c r="PVY16" s="1229"/>
      <c r="PVZ16" s="1229"/>
      <c r="PWA16" s="1229"/>
      <c r="PWB16" s="1229"/>
      <c r="PWC16" s="1229"/>
      <c r="PWD16" s="1229"/>
      <c r="PWE16" s="1229"/>
      <c r="PWF16" s="1229"/>
      <c r="PWG16" s="1229"/>
      <c r="PWH16" s="1229"/>
      <c r="PWI16" s="1229"/>
      <c r="PWJ16" s="1229"/>
      <c r="PWK16" s="1229"/>
      <c r="PWL16" s="1229"/>
      <c r="PWM16" s="1229"/>
      <c r="PWN16" s="1229"/>
      <c r="PWO16" s="1229"/>
      <c r="PWP16" s="1229"/>
      <c r="PWQ16" s="1229"/>
      <c r="PWR16" s="1229"/>
      <c r="PWS16" s="1229"/>
      <c r="PWT16" s="1229"/>
      <c r="PWU16" s="1229"/>
      <c r="PWV16" s="1229"/>
      <c r="PWW16" s="1229"/>
      <c r="PWX16" s="1229"/>
      <c r="PWY16" s="1229"/>
      <c r="PWZ16" s="1229"/>
      <c r="PXA16" s="1229"/>
      <c r="PXB16" s="1229"/>
      <c r="PXC16" s="1229"/>
      <c r="PXD16" s="1229"/>
      <c r="PXE16" s="1229"/>
      <c r="PXF16" s="1229"/>
      <c r="PXG16" s="1229"/>
      <c r="PXH16" s="1229"/>
      <c r="PXI16" s="1229"/>
      <c r="PXJ16" s="1229"/>
      <c r="PXK16" s="1229"/>
      <c r="PXL16" s="1229"/>
      <c r="PXM16" s="1229"/>
      <c r="PXN16" s="1229"/>
      <c r="PXO16" s="1229"/>
      <c r="PXP16" s="1229"/>
      <c r="PXQ16" s="1229"/>
      <c r="PXR16" s="1229"/>
      <c r="PXS16" s="1229"/>
      <c r="PXT16" s="1229"/>
      <c r="PXU16" s="1229"/>
      <c r="PXV16" s="1229"/>
      <c r="PXW16" s="1229"/>
      <c r="PXX16" s="1229"/>
      <c r="PXY16" s="1229"/>
      <c r="PXZ16" s="1229"/>
      <c r="PYA16" s="1229"/>
      <c r="PYB16" s="1229"/>
      <c r="PYC16" s="1229"/>
      <c r="PYD16" s="1229"/>
      <c r="PYE16" s="1229"/>
      <c r="PYF16" s="1229"/>
      <c r="PYG16" s="1229"/>
      <c r="PYH16" s="1229"/>
      <c r="PYI16" s="1229"/>
      <c r="PYJ16" s="1229"/>
      <c r="PYK16" s="1229"/>
      <c r="PYL16" s="1229"/>
      <c r="PYM16" s="1229"/>
      <c r="PYN16" s="1229"/>
      <c r="PYO16" s="1229"/>
      <c r="PYP16" s="1229"/>
      <c r="PYQ16" s="1229"/>
      <c r="PYR16" s="1229"/>
      <c r="PYS16" s="1229"/>
      <c r="PYT16" s="1229"/>
      <c r="PYU16" s="1229"/>
      <c r="PYV16" s="1229"/>
      <c r="PYW16" s="1229"/>
      <c r="PYX16" s="1229"/>
      <c r="PYY16" s="1229"/>
      <c r="PYZ16" s="1229"/>
      <c r="PZA16" s="1229"/>
      <c r="PZB16" s="1229"/>
      <c r="PZC16" s="1229"/>
      <c r="PZD16" s="1229"/>
      <c r="PZE16" s="1229"/>
      <c r="PZF16" s="1229"/>
      <c r="PZG16" s="1229"/>
      <c r="PZH16" s="1229"/>
      <c r="PZI16" s="1229"/>
      <c r="PZJ16" s="1229"/>
      <c r="PZK16" s="1229"/>
      <c r="PZL16" s="1229"/>
      <c r="PZM16" s="1229"/>
      <c r="PZN16" s="1229"/>
      <c r="PZO16" s="1229"/>
      <c r="PZP16" s="1229"/>
      <c r="PZQ16" s="1229"/>
      <c r="PZR16" s="1229"/>
      <c r="PZS16" s="1229"/>
      <c r="PZT16" s="1229"/>
      <c r="PZU16" s="1229"/>
      <c r="PZV16" s="1229"/>
      <c r="PZW16" s="1229"/>
      <c r="PZX16" s="1229"/>
      <c r="PZY16" s="1229"/>
      <c r="PZZ16" s="1229"/>
      <c r="QAA16" s="1229"/>
      <c r="QAB16" s="1229"/>
      <c r="QAC16" s="1229"/>
      <c r="QAD16" s="1229"/>
      <c r="QAE16" s="1229"/>
      <c r="QAF16" s="1229"/>
      <c r="QAG16" s="1229"/>
      <c r="QAH16" s="1229"/>
      <c r="QAI16" s="1229"/>
      <c r="QAJ16" s="1229"/>
      <c r="QAK16" s="1229"/>
      <c r="QAL16" s="1229"/>
      <c r="QAM16" s="1229"/>
      <c r="QAN16" s="1229"/>
      <c r="QAO16" s="1229"/>
      <c r="QAP16" s="1229"/>
      <c r="QAQ16" s="1229"/>
      <c r="QAR16" s="1229"/>
      <c r="QAS16" s="1229"/>
      <c r="QAT16" s="1229"/>
      <c r="QAU16" s="1229"/>
      <c r="QAV16" s="1229"/>
      <c r="QAW16" s="1229"/>
      <c r="QAX16" s="1229"/>
      <c r="QAY16" s="1229"/>
      <c r="QAZ16" s="1229"/>
      <c r="QBA16" s="1229"/>
      <c r="QBB16" s="1229"/>
      <c r="QBC16" s="1229"/>
      <c r="QBD16" s="1229"/>
      <c r="QBE16" s="1229"/>
      <c r="QBF16" s="1229"/>
      <c r="QBG16" s="1229"/>
      <c r="QBH16" s="1229"/>
      <c r="QBI16" s="1229"/>
      <c r="QBJ16" s="1229"/>
      <c r="QBK16" s="1229"/>
      <c r="QBL16" s="1229"/>
      <c r="QBM16" s="1229"/>
      <c r="QBN16" s="1229"/>
      <c r="QBO16" s="1229"/>
      <c r="QBP16" s="1229"/>
      <c r="QBQ16" s="1229"/>
      <c r="QBR16" s="1229"/>
      <c r="QBS16" s="1229"/>
      <c r="QBT16" s="1229"/>
      <c r="QBU16" s="1229"/>
      <c r="QBV16" s="1229"/>
      <c r="QBW16" s="1229"/>
      <c r="QBX16" s="1229"/>
      <c r="QBY16" s="1229"/>
      <c r="QBZ16" s="1229"/>
      <c r="QCA16" s="1229"/>
      <c r="QCB16" s="1229"/>
      <c r="QCC16" s="1229"/>
      <c r="QCD16" s="1229"/>
      <c r="QCE16" s="1229"/>
      <c r="QCF16" s="1229"/>
      <c r="QCG16" s="1229"/>
      <c r="QCH16" s="1229"/>
      <c r="QCI16" s="1229"/>
      <c r="QCJ16" s="1229"/>
      <c r="QCK16" s="1229"/>
      <c r="QCL16" s="1229"/>
      <c r="QCM16" s="1229"/>
      <c r="QCN16" s="1229"/>
      <c r="QCO16" s="1229"/>
      <c r="QCP16" s="1229"/>
      <c r="QCQ16" s="1229"/>
      <c r="QCR16" s="1229"/>
      <c r="QCS16" s="1229"/>
      <c r="QCT16" s="1229"/>
      <c r="QCU16" s="1229"/>
      <c r="QCV16" s="1229"/>
      <c r="QCW16" s="1229"/>
      <c r="QCX16" s="1229"/>
      <c r="QCY16" s="1229"/>
      <c r="QCZ16" s="1229"/>
      <c r="QDA16" s="1229"/>
      <c r="QDB16" s="1229"/>
      <c r="QDC16" s="1229"/>
      <c r="QDD16" s="1229"/>
      <c r="QDE16" s="1229"/>
      <c r="QDF16" s="1229"/>
      <c r="QDG16" s="1229"/>
      <c r="QDH16" s="1229"/>
      <c r="QDI16" s="1229"/>
      <c r="QDJ16" s="1229"/>
      <c r="QDK16" s="1229"/>
      <c r="QDL16" s="1229"/>
      <c r="QDM16" s="1229"/>
      <c r="QDN16" s="1229"/>
      <c r="QDO16" s="1229"/>
      <c r="QDP16" s="1229"/>
      <c r="QDQ16" s="1229"/>
      <c r="QDR16" s="1229"/>
      <c r="QDS16" s="1229"/>
      <c r="QDT16" s="1229"/>
      <c r="QDU16" s="1229"/>
      <c r="QDV16" s="1229"/>
      <c r="QDW16" s="1229"/>
      <c r="QDX16" s="1229"/>
      <c r="QDY16" s="1229"/>
      <c r="QDZ16" s="1229"/>
      <c r="QEA16" s="1229"/>
      <c r="QEB16" s="1229"/>
      <c r="QEC16" s="1229"/>
      <c r="QED16" s="1229"/>
      <c r="QEE16" s="1229"/>
      <c r="QEF16" s="1229"/>
      <c r="QEG16" s="1229"/>
      <c r="QEH16" s="1229"/>
      <c r="QEI16" s="1229"/>
      <c r="QEJ16" s="1229"/>
      <c r="QEK16" s="1229"/>
      <c r="QEL16" s="1229"/>
      <c r="QEM16" s="1229"/>
      <c r="QEN16" s="1229"/>
      <c r="QEO16" s="1229"/>
      <c r="QEP16" s="1229"/>
      <c r="QEQ16" s="1229"/>
      <c r="QER16" s="1229"/>
      <c r="QES16" s="1229"/>
      <c r="QET16" s="1229"/>
      <c r="QEU16" s="1229"/>
      <c r="QEV16" s="1229"/>
      <c r="QEW16" s="1229"/>
      <c r="QEX16" s="1229"/>
      <c r="QEY16" s="1229"/>
      <c r="QEZ16" s="1229"/>
      <c r="QFA16" s="1229"/>
      <c r="QFB16" s="1229"/>
      <c r="QFC16" s="1229"/>
      <c r="QFD16" s="1229"/>
      <c r="QFE16" s="1229"/>
      <c r="QFF16" s="1229"/>
      <c r="QFG16" s="1229"/>
      <c r="QFH16" s="1229"/>
      <c r="QFI16" s="1229"/>
      <c r="QFJ16" s="1229"/>
      <c r="QFK16" s="1229"/>
      <c r="QFL16" s="1229"/>
      <c r="QFM16" s="1229"/>
      <c r="QFN16" s="1229"/>
      <c r="QFO16" s="1229"/>
      <c r="QFP16" s="1229"/>
      <c r="QFQ16" s="1229"/>
      <c r="QFR16" s="1229"/>
      <c r="QFS16" s="1229"/>
      <c r="QFT16" s="1229"/>
      <c r="QFU16" s="1229"/>
      <c r="QFV16" s="1229"/>
      <c r="QFW16" s="1229"/>
      <c r="QFX16" s="1229"/>
      <c r="QFY16" s="1229"/>
      <c r="QFZ16" s="1229"/>
      <c r="QGA16" s="1229"/>
      <c r="QGB16" s="1229"/>
      <c r="QGC16" s="1229"/>
      <c r="QGD16" s="1229"/>
      <c r="QGE16" s="1229"/>
      <c r="QGF16" s="1229"/>
      <c r="QGG16" s="1229"/>
      <c r="QGH16" s="1229"/>
      <c r="QGI16" s="1229"/>
      <c r="QGJ16" s="1229"/>
      <c r="QGK16" s="1229"/>
      <c r="QGL16" s="1229"/>
      <c r="QGM16" s="1229"/>
      <c r="QGN16" s="1229"/>
      <c r="QGO16" s="1229"/>
      <c r="QGP16" s="1229"/>
      <c r="QGQ16" s="1229"/>
      <c r="QGR16" s="1229"/>
      <c r="QGS16" s="1229"/>
      <c r="QGT16" s="1229"/>
      <c r="QGU16" s="1229"/>
      <c r="QGV16" s="1229"/>
      <c r="QGW16" s="1229"/>
      <c r="QGX16" s="1229"/>
      <c r="QGY16" s="1229"/>
      <c r="QGZ16" s="1229"/>
      <c r="QHA16" s="1229"/>
      <c r="QHB16" s="1229"/>
      <c r="QHC16" s="1229"/>
      <c r="QHD16" s="1229"/>
      <c r="QHE16" s="1229"/>
      <c r="QHF16" s="1229"/>
      <c r="QHG16" s="1229"/>
      <c r="QHH16" s="1229"/>
      <c r="QHI16" s="1229"/>
      <c r="QHJ16" s="1229"/>
      <c r="QHK16" s="1229"/>
      <c r="QHL16" s="1229"/>
      <c r="QHM16" s="1229"/>
      <c r="QHN16" s="1229"/>
      <c r="QHO16" s="1229"/>
      <c r="QHP16" s="1229"/>
      <c r="QHQ16" s="1229"/>
      <c r="QHR16" s="1229"/>
      <c r="QHS16" s="1229"/>
      <c r="QHT16" s="1229"/>
      <c r="QHU16" s="1229"/>
      <c r="QHV16" s="1229"/>
      <c r="QHW16" s="1229"/>
      <c r="QHX16" s="1229"/>
      <c r="QHY16" s="1229"/>
      <c r="QHZ16" s="1229"/>
      <c r="QIA16" s="1229"/>
      <c r="QIB16" s="1229"/>
      <c r="QIC16" s="1229"/>
      <c r="QID16" s="1229"/>
      <c r="QIE16" s="1229"/>
      <c r="QIF16" s="1229"/>
      <c r="QIG16" s="1229"/>
      <c r="QIH16" s="1229"/>
      <c r="QII16" s="1229"/>
      <c r="QIJ16" s="1229"/>
      <c r="QIK16" s="1229"/>
      <c r="QIL16" s="1229"/>
      <c r="QIM16" s="1229"/>
      <c r="QIN16" s="1229"/>
      <c r="QIO16" s="1229"/>
      <c r="QIP16" s="1229"/>
      <c r="QIQ16" s="1229"/>
      <c r="QIR16" s="1229"/>
      <c r="QIS16" s="1229"/>
      <c r="QIT16" s="1229"/>
      <c r="QIU16" s="1229"/>
      <c r="QIV16" s="1229"/>
      <c r="QIW16" s="1229"/>
      <c r="QIX16" s="1229"/>
      <c r="QIY16" s="1229"/>
      <c r="QIZ16" s="1229"/>
      <c r="QJA16" s="1229"/>
      <c r="QJB16" s="1229"/>
      <c r="QJC16" s="1229"/>
      <c r="QJD16" s="1229"/>
      <c r="QJE16" s="1229"/>
      <c r="QJF16" s="1229"/>
      <c r="QJG16" s="1229"/>
      <c r="QJH16" s="1229"/>
      <c r="QJI16" s="1229"/>
      <c r="QJJ16" s="1229"/>
      <c r="QJK16" s="1229"/>
      <c r="QJL16" s="1229"/>
      <c r="QJM16" s="1229"/>
      <c r="QJN16" s="1229"/>
      <c r="QJO16" s="1229"/>
      <c r="QJP16" s="1229"/>
      <c r="QJQ16" s="1229"/>
      <c r="QJR16" s="1229"/>
      <c r="QJS16" s="1229"/>
      <c r="QJT16" s="1229"/>
      <c r="QJU16" s="1229"/>
      <c r="QJV16" s="1229"/>
      <c r="QJW16" s="1229"/>
      <c r="QJX16" s="1229"/>
      <c r="QJY16" s="1229"/>
      <c r="QJZ16" s="1229"/>
      <c r="QKA16" s="1229"/>
      <c r="QKB16" s="1229"/>
      <c r="QKC16" s="1229"/>
      <c r="QKD16" s="1229"/>
      <c r="QKE16" s="1229"/>
      <c r="QKF16" s="1229"/>
      <c r="QKG16" s="1229"/>
      <c r="QKH16" s="1229"/>
      <c r="QKI16" s="1229"/>
      <c r="QKJ16" s="1229"/>
      <c r="QKK16" s="1229"/>
      <c r="QKL16" s="1229"/>
      <c r="QKM16" s="1229"/>
      <c r="QKN16" s="1229"/>
      <c r="QKO16" s="1229"/>
      <c r="QKP16" s="1229"/>
      <c r="QKQ16" s="1229"/>
      <c r="QKR16" s="1229"/>
      <c r="QKS16" s="1229"/>
      <c r="QKT16" s="1229"/>
      <c r="QKU16" s="1229"/>
      <c r="QKV16" s="1229"/>
      <c r="QKW16" s="1229"/>
      <c r="QKX16" s="1229"/>
      <c r="QKY16" s="1229"/>
      <c r="QKZ16" s="1229"/>
      <c r="QLA16" s="1229"/>
      <c r="QLB16" s="1229"/>
      <c r="QLC16" s="1229"/>
      <c r="QLD16" s="1229"/>
      <c r="QLE16" s="1229"/>
      <c r="QLF16" s="1229"/>
      <c r="QLG16" s="1229"/>
      <c r="QLH16" s="1229"/>
      <c r="QLI16" s="1229"/>
      <c r="QLJ16" s="1229"/>
      <c r="QLK16" s="1229"/>
      <c r="QLL16" s="1229"/>
      <c r="QLM16" s="1229"/>
      <c r="QLN16" s="1229"/>
      <c r="QLO16" s="1229"/>
      <c r="QLP16" s="1229"/>
      <c r="QLQ16" s="1229"/>
      <c r="QLR16" s="1229"/>
      <c r="QLS16" s="1229"/>
      <c r="QLT16" s="1229"/>
      <c r="QLU16" s="1229"/>
      <c r="QLV16" s="1229"/>
      <c r="QLW16" s="1229"/>
      <c r="QLX16" s="1229"/>
      <c r="QLY16" s="1229"/>
      <c r="QLZ16" s="1229"/>
      <c r="QMA16" s="1229"/>
      <c r="QMB16" s="1229"/>
      <c r="QMC16" s="1229"/>
      <c r="QMD16" s="1229"/>
      <c r="QME16" s="1229"/>
      <c r="QMF16" s="1229"/>
      <c r="QMG16" s="1229"/>
      <c r="QMH16" s="1229"/>
      <c r="QMI16" s="1229"/>
      <c r="QMJ16" s="1229"/>
      <c r="QMK16" s="1229"/>
      <c r="QML16" s="1229"/>
      <c r="QMM16" s="1229"/>
      <c r="QMN16" s="1229"/>
      <c r="QMO16" s="1229"/>
      <c r="QMP16" s="1229"/>
      <c r="QMQ16" s="1229"/>
      <c r="QMR16" s="1229"/>
      <c r="QMS16" s="1229"/>
      <c r="QMT16" s="1229"/>
      <c r="QMU16" s="1229"/>
      <c r="QMV16" s="1229"/>
      <c r="QMW16" s="1229"/>
      <c r="QMX16" s="1229"/>
      <c r="QMY16" s="1229"/>
      <c r="QMZ16" s="1229"/>
      <c r="QNA16" s="1229"/>
      <c r="QNB16" s="1229"/>
      <c r="QNC16" s="1229"/>
      <c r="QND16" s="1229"/>
      <c r="QNE16" s="1229"/>
      <c r="QNF16" s="1229"/>
      <c r="QNG16" s="1229"/>
      <c r="QNH16" s="1229"/>
      <c r="QNI16" s="1229"/>
      <c r="QNJ16" s="1229"/>
      <c r="QNK16" s="1229"/>
      <c r="QNL16" s="1229"/>
      <c r="QNM16" s="1229"/>
      <c r="QNN16" s="1229"/>
      <c r="QNO16" s="1229"/>
      <c r="QNP16" s="1229"/>
      <c r="QNQ16" s="1229"/>
      <c r="QNR16" s="1229"/>
      <c r="QNS16" s="1229"/>
      <c r="QNT16" s="1229"/>
      <c r="QNU16" s="1229"/>
      <c r="QNV16" s="1229"/>
      <c r="QNW16" s="1229"/>
      <c r="QNX16" s="1229"/>
      <c r="QNY16" s="1229"/>
      <c r="QNZ16" s="1229"/>
      <c r="QOA16" s="1229"/>
      <c r="QOB16" s="1229"/>
      <c r="QOC16" s="1229"/>
      <c r="QOD16" s="1229"/>
      <c r="QOE16" s="1229"/>
      <c r="QOF16" s="1229"/>
      <c r="QOG16" s="1229"/>
      <c r="QOH16" s="1229"/>
      <c r="QOI16" s="1229"/>
      <c r="QOJ16" s="1229"/>
      <c r="QOK16" s="1229"/>
      <c r="QOL16" s="1229"/>
      <c r="QOM16" s="1229"/>
      <c r="QON16" s="1229"/>
      <c r="QOO16" s="1229"/>
      <c r="QOP16" s="1229"/>
      <c r="QOQ16" s="1229"/>
      <c r="QOR16" s="1229"/>
      <c r="QOS16" s="1229"/>
      <c r="QOT16" s="1229"/>
      <c r="QOU16" s="1229"/>
      <c r="QOV16" s="1229"/>
      <c r="QOW16" s="1229"/>
      <c r="QOX16" s="1229"/>
      <c r="QOY16" s="1229"/>
      <c r="QOZ16" s="1229"/>
      <c r="QPA16" s="1229"/>
      <c r="QPB16" s="1229"/>
      <c r="QPC16" s="1229"/>
      <c r="QPD16" s="1229"/>
      <c r="QPE16" s="1229"/>
      <c r="QPF16" s="1229"/>
      <c r="QPG16" s="1229"/>
      <c r="QPH16" s="1229"/>
      <c r="QPI16" s="1229"/>
      <c r="QPJ16" s="1229"/>
      <c r="QPK16" s="1229"/>
      <c r="QPL16" s="1229"/>
      <c r="QPM16" s="1229"/>
      <c r="QPN16" s="1229"/>
      <c r="QPO16" s="1229"/>
      <c r="QPP16" s="1229"/>
      <c r="QPQ16" s="1229"/>
      <c r="QPR16" s="1229"/>
      <c r="QPS16" s="1229"/>
      <c r="QPT16" s="1229"/>
      <c r="QPU16" s="1229"/>
      <c r="QPV16" s="1229"/>
      <c r="QPW16" s="1229"/>
      <c r="QPX16" s="1229"/>
      <c r="QPY16" s="1229"/>
      <c r="QPZ16" s="1229"/>
      <c r="QQA16" s="1229"/>
      <c r="QQB16" s="1229"/>
      <c r="QQC16" s="1229"/>
      <c r="QQD16" s="1229"/>
      <c r="QQE16" s="1229"/>
      <c r="QQF16" s="1229"/>
      <c r="QQG16" s="1229"/>
      <c r="QQH16" s="1229"/>
      <c r="QQI16" s="1229"/>
      <c r="QQJ16" s="1229"/>
      <c r="QQK16" s="1229"/>
      <c r="QQL16" s="1229"/>
      <c r="QQM16" s="1229"/>
      <c r="QQN16" s="1229"/>
      <c r="QQO16" s="1229"/>
      <c r="QQP16" s="1229"/>
      <c r="QQQ16" s="1229"/>
      <c r="QQR16" s="1229"/>
      <c r="QQS16" s="1229"/>
      <c r="QQT16" s="1229"/>
      <c r="QQU16" s="1229"/>
      <c r="QQV16" s="1229"/>
      <c r="QQW16" s="1229"/>
      <c r="QQX16" s="1229"/>
      <c r="QQY16" s="1229"/>
      <c r="QQZ16" s="1229"/>
      <c r="QRA16" s="1229"/>
      <c r="QRB16" s="1229"/>
      <c r="QRC16" s="1229"/>
      <c r="QRD16" s="1229"/>
      <c r="QRE16" s="1229"/>
      <c r="QRF16" s="1229"/>
      <c r="QRG16" s="1229"/>
      <c r="QRH16" s="1229"/>
      <c r="QRI16" s="1229"/>
      <c r="QRJ16" s="1229"/>
      <c r="QRK16" s="1229"/>
      <c r="QRL16" s="1229"/>
      <c r="QRM16" s="1229"/>
      <c r="QRN16" s="1229"/>
      <c r="QRO16" s="1229"/>
      <c r="QRP16" s="1229"/>
      <c r="QRQ16" s="1229"/>
      <c r="QRR16" s="1229"/>
      <c r="QRS16" s="1229"/>
      <c r="QRT16" s="1229"/>
      <c r="QRU16" s="1229"/>
      <c r="QRV16" s="1229"/>
      <c r="QRW16" s="1229"/>
      <c r="QRX16" s="1229"/>
      <c r="QRY16" s="1229"/>
      <c r="QRZ16" s="1229"/>
      <c r="QSA16" s="1229"/>
      <c r="QSB16" s="1229"/>
      <c r="QSC16" s="1229"/>
      <c r="QSD16" s="1229"/>
      <c r="QSE16" s="1229"/>
      <c r="QSF16" s="1229"/>
      <c r="QSG16" s="1229"/>
      <c r="QSH16" s="1229"/>
      <c r="QSI16" s="1229"/>
      <c r="QSJ16" s="1229"/>
      <c r="QSK16" s="1229"/>
      <c r="QSL16" s="1229"/>
      <c r="QSM16" s="1229"/>
      <c r="QSN16" s="1229"/>
      <c r="QSO16" s="1229"/>
      <c r="QSP16" s="1229"/>
      <c r="QSQ16" s="1229"/>
      <c r="QSR16" s="1229"/>
      <c r="QSS16" s="1229"/>
      <c r="QST16" s="1229"/>
      <c r="QSU16" s="1229"/>
      <c r="QSV16" s="1229"/>
      <c r="QSW16" s="1229"/>
      <c r="QSX16" s="1229"/>
      <c r="QSY16" s="1229"/>
      <c r="QSZ16" s="1229"/>
      <c r="QTA16" s="1229"/>
      <c r="QTB16" s="1229"/>
      <c r="QTC16" s="1229"/>
      <c r="QTD16" s="1229"/>
      <c r="QTE16" s="1229"/>
      <c r="QTF16" s="1229"/>
      <c r="QTG16" s="1229"/>
      <c r="QTH16" s="1229"/>
      <c r="QTI16" s="1229"/>
      <c r="QTJ16" s="1229"/>
      <c r="QTK16" s="1229"/>
      <c r="QTL16" s="1229"/>
      <c r="QTM16" s="1229"/>
      <c r="QTN16" s="1229"/>
      <c r="QTO16" s="1229"/>
      <c r="QTP16" s="1229"/>
      <c r="QTQ16" s="1229"/>
      <c r="QTR16" s="1229"/>
      <c r="QTS16" s="1229"/>
      <c r="QTT16" s="1229"/>
      <c r="QTU16" s="1229"/>
      <c r="QTV16" s="1229"/>
      <c r="QTW16" s="1229"/>
      <c r="QTX16" s="1229"/>
      <c r="QTY16" s="1229"/>
      <c r="QTZ16" s="1229"/>
      <c r="QUA16" s="1229"/>
      <c r="QUB16" s="1229"/>
      <c r="QUC16" s="1229"/>
      <c r="QUD16" s="1229"/>
      <c r="QUE16" s="1229"/>
      <c r="QUF16" s="1229"/>
      <c r="QUG16" s="1229"/>
      <c r="QUH16" s="1229"/>
      <c r="QUI16" s="1229"/>
      <c r="QUJ16" s="1229"/>
      <c r="QUK16" s="1229"/>
      <c r="QUL16" s="1229"/>
      <c r="QUM16" s="1229"/>
      <c r="QUN16" s="1229"/>
      <c r="QUO16" s="1229"/>
      <c r="QUP16" s="1229"/>
      <c r="QUQ16" s="1229"/>
      <c r="QUR16" s="1229"/>
      <c r="QUS16" s="1229"/>
      <c r="QUT16" s="1229"/>
      <c r="QUU16" s="1229"/>
      <c r="QUV16" s="1229"/>
      <c r="QUW16" s="1229"/>
      <c r="QUX16" s="1229"/>
      <c r="QUY16" s="1229"/>
      <c r="QUZ16" s="1229"/>
      <c r="QVA16" s="1229"/>
      <c r="QVB16" s="1229"/>
      <c r="QVC16" s="1229"/>
      <c r="QVD16" s="1229"/>
      <c r="QVE16" s="1229"/>
      <c r="QVF16" s="1229"/>
      <c r="QVG16" s="1229"/>
      <c r="QVH16" s="1229"/>
      <c r="QVI16" s="1229"/>
      <c r="QVJ16" s="1229"/>
      <c r="QVK16" s="1229"/>
      <c r="QVL16" s="1229"/>
      <c r="QVM16" s="1229"/>
      <c r="QVN16" s="1229"/>
      <c r="QVO16" s="1229"/>
      <c r="QVP16" s="1229"/>
      <c r="QVQ16" s="1229"/>
      <c r="QVR16" s="1229"/>
      <c r="QVS16" s="1229"/>
      <c r="QVT16" s="1229"/>
      <c r="QVU16" s="1229"/>
      <c r="QVV16" s="1229"/>
      <c r="QVW16" s="1229"/>
      <c r="QVX16" s="1229"/>
      <c r="QVY16" s="1229"/>
      <c r="QVZ16" s="1229"/>
      <c r="QWA16" s="1229"/>
      <c r="QWB16" s="1229"/>
      <c r="QWC16" s="1229"/>
      <c r="QWD16" s="1229"/>
      <c r="QWE16" s="1229"/>
      <c r="QWF16" s="1229"/>
      <c r="QWG16" s="1229"/>
      <c r="QWH16" s="1229"/>
      <c r="QWI16" s="1229"/>
      <c r="QWJ16" s="1229"/>
      <c r="QWK16" s="1229"/>
      <c r="QWL16" s="1229"/>
      <c r="QWM16" s="1229"/>
      <c r="QWN16" s="1229"/>
      <c r="QWO16" s="1229"/>
      <c r="QWP16" s="1229"/>
      <c r="QWQ16" s="1229"/>
      <c r="QWR16" s="1229"/>
      <c r="QWS16" s="1229"/>
      <c r="QWT16" s="1229"/>
      <c r="QWU16" s="1229"/>
      <c r="QWV16" s="1229"/>
      <c r="QWW16" s="1229"/>
      <c r="QWX16" s="1229"/>
      <c r="QWY16" s="1229"/>
      <c r="QWZ16" s="1229"/>
      <c r="QXA16" s="1229"/>
      <c r="QXB16" s="1229"/>
      <c r="QXC16" s="1229"/>
      <c r="QXD16" s="1229"/>
      <c r="QXE16" s="1229"/>
      <c r="QXF16" s="1229"/>
      <c r="QXG16" s="1229"/>
      <c r="QXH16" s="1229"/>
      <c r="QXI16" s="1229"/>
      <c r="QXJ16" s="1229"/>
      <c r="QXK16" s="1229"/>
      <c r="QXL16" s="1229"/>
      <c r="QXM16" s="1229"/>
      <c r="QXN16" s="1229"/>
      <c r="QXO16" s="1229"/>
      <c r="QXP16" s="1229"/>
      <c r="QXQ16" s="1229"/>
      <c r="QXR16" s="1229"/>
      <c r="QXS16" s="1229"/>
      <c r="QXT16" s="1229"/>
      <c r="QXU16" s="1229"/>
      <c r="QXV16" s="1229"/>
      <c r="QXW16" s="1229"/>
      <c r="QXX16" s="1229"/>
      <c r="QXY16" s="1229"/>
      <c r="QXZ16" s="1229"/>
      <c r="QYA16" s="1229"/>
      <c r="QYB16" s="1229"/>
      <c r="QYC16" s="1229"/>
      <c r="QYD16" s="1229"/>
      <c r="QYE16" s="1229"/>
      <c r="QYF16" s="1229"/>
      <c r="QYG16" s="1229"/>
      <c r="QYH16" s="1229"/>
      <c r="QYI16" s="1229"/>
      <c r="QYJ16" s="1229"/>
      <c r="QYK16" s="1229"/>
      <c r="QYL16" s="1229"/>
      <c r="QYM16" s="1229"/>
      <c r="QYN16" s="1229"/>
      <c r="QYO16" s="1229"/>
      <c r="QYP16" s="1229"/>
      <c r="QYQ16" s="1229"/>
      <c r="QYR16" s="1229"/>
      <c r="QYS16" s="1229"/>
      <c r="QYT16" s="1229"/>
      <c r="QYU16" s="1229"/>
      <c r="QYV16" s="1229"/>
      <c r="QYW16" s="1229"/>
      <c r="QYX16" s="1229"/>
      <c r="QYY16" s="1229"/>
      <c r="QYZ16" s="1229"/>
      <c r="QZA16" s="1229"/>
      <c r="QZB16" s="1229"/>
      <c r="QZC16" s="1229"/>
      <c r="QZD16" s="1229"/>
      <c r="QZE16" s="1229"/>
      <c r="QZF16" s="1229"/>
      <c r="QZG16" s="1229"/>
      <c r="QZH16" s="1229"/>
      <c r="QZI16" s="1229"/>
      <c r="QZJ16" s="1229"/>
      <c r="QZK16" s="1229"/>
      <c r="QZL16" s="1229"/>
      <c r="QZM16" s="1229"/>
      <c r="QZN16" s="1229"/>
      <c r="QZO16" s="1229"/>
      <c r="QZP16" s="1229"/>
      <c r="QZQ16" s="1229"/>
      <c r="QZR16" s="1229"/>
      <c r="QZS16" s="1229"/>
      <c r="QZT16" s="1229"/>
      <c r="QZU16" s="1229"/>
      <c r="QZV16" s="1229"/>
      <c r="QZW16" s="1229"/>
      <c r="QZX16" s="1229"/>
      <c r="QZY16" s="1229"/>
      <c r="QZZ16" s="1229"/>
      <c r="RAA16" s="1229"/>
      <c r="RAB16" s="1229"/>
      <c r="RAC16" s="1229"/>
      <c r="RAD16" s="1229"/>
      <c r="RAE16" s="1229"/>
      <c r="RAF16" s="1229"/>
      <c r="RAG16" s="1229"/>
      <c r="RAH16" s="1229"/>
      <c r="RAI16" s="1229"/>
      <c r="RAJ16" s="1229"/>
      <c r="RAK16" s="1229"/>
      <c r="RAL16" s="1229"/>
      <c r="RAM16" s="1229"/>
      <c r="RAN16" s="1229"/>
      <c r="RAO16" s="1229"/>
      <c r="RAP16" s="1229"/>
      <c r="RAQ16" s="1229"/>
      <c r="RAR16" s="1229"/>
      <c r="RAS16" s="1229"/>
      <c r="RAT16" s="1229"/>
      <c r="RAU16" s="1229"/>
      <c r="RAV16" s="1229"/>
      <c r="RAW16" s="1229"/>
      <c r="RAX16" s="1229"/>
      <c r="RAY16" s="1229"/>
      <c r="RAZ16" s="1229"/>
      <c r="RBA16" s="1229"/>
      <c r="RBB16" s="1229"/>
      <c r="RBC16" s="1229"/>
      <c r="RBD16" s="1229"/>
      <c r="RBE16" s="1229"/>
      <c r="RBF16" s="1229"/>
      <c r="RBG16" s="1229"/>
      <c r="RBH16" s="1229"/>
      <c r="RBI16" s="1229"/>
      <c r="RBJ16" s="1229"/>
      <c r="RBK16" s="1229"/>
      <c r="RBL16" s="1229"/>
      <c r="RBM16" s="1229"/>
      <c r="RBN16" s="1229"/>
      <c r="RBO16" s="1229"/>
      <c r="RBP16" s="1229"/>
      <c r="RBQ16" s="1229"/>
      <c r="RBR16" s="1229"/>
      <c r="RBS16" s="1229"/>
      <c r="RBT16" s="1229"/>
      <c r="RBU16" s="1229"/>
      <c r="RBV16" s="1229"/>
      <c r="RBW16" s="1229"/>
      <c r="RBX16" s="1229"/>
      <c r="RBY16" s="1229"/>
      <c r="RBZ16" s="1229"/>
      <c r="RCA16" s="1229"/>
      <c r="RCB16" s="1229"/>
      <c r="RCC16" s="1229"/>
      <c r="RCD16" s="1229"/>
      <c r="RCE16" s="1229"/>
      <c r="RCF16" s="1229"/>
      <c r="RCG16" s="1229"/>
      <c r="RCH16" s="1229"/>
      <c r="RCI16" s="1229"/>
      <c r="RCJ16" s="1229"/>
      <c r="RCK16" s="1229"/>
      <c r="RCL16" s="1229"/>
      <c r="RCM16" s="1229"/>
      <c r="RCN16" s="1229"/>
      <c r="RCO16" s="1229"/>
      <c r="RCP16" s="1229"/>
      <c r="RCQ16" s="1229"/>
      <c r="RCR16" s="1229"/>
      <c r="RCS16" s="1229"/>
      <c r="RCT16" s="1229"/>
      <c r="RCU16" s="1229"/>
      <c r="RCV16" s="1229"/>
      <c r="RCW16" s="1229"/>
      <c r="RCX16" s="1229"/>
      <c r="RCY16" s="1229"/>
      <c r="RCZ16" s="1229"/>
      <c r="RDA16" s="1229"/>
      <c r="RDB16" s="1229"/>
      <c r="RDC16" s="1229"/>
      <c r="RDD16" s="1229"/>
      <c r="RDE16" s="1229"/>
      <c r="RDF16" s="1229"/>
      <c r="RDG16" s="1229"/>
      <c r="RDH16" s="1229"/>
      <c r="RDI16" s="1229"/>
      <c r="RDJ16" s="1229"/>
      <c r="RDK16" s="1229"/>
      <c r="RDL16" s="1229"/>
      <c r="RDM16" s="1229"/>
      <c r="RDN16" s="1229"/>
      <c r="RDO16" s="1229"/>
      <c r="RDP16" s="1229"/>
      <c r="RDQ16" s="1229"/>
      <c r="RDR16" s="1229"/>
      <c r="RDS16" s="1229"/>
      <c r="RDT16" s="1229"/>
      <c r="RDU16" s="1229"/>
      <c r="RDV16" s="1229"/>
      <c r="RDW16" s="1229"/>
      <c r="RDX16" s="1229"/>
      <c r="RDY16" s="1229"/>
      <c r="RDZ16" s="1229"/>
      <c r="REA16" s="1229"/>
      <c r="REB16" s="1229"/>
      <c r="REC16" s="1229"/>
      <c r="RED16" s="1229"/>
      <c r="REE16" s="1229"/>
      <c r="REF16" s="1229"/>
      <c r="REG16" s="1229"/>
      <c r="REH16" s="1229"/>
      <c r="REI16" s="1229"/>
      <c r="REJ16" s="1229"/>
      <c r="REK16" s="1229"/>
      <c r="REL16" s="1229"/>
      <c r="REM16" s="1229"/>
      <c r="REN16" s="1229"/>
      <c r="REO16" s="1229"/>
      <c r="REP16" s="1229"/>
      <c r="REQ16" s="1229"/>
      <c r="RER16" s="1229"/>
      <c r="RES16" s="1229"/>
      <c r="RET16" s="1229"/>
      <c r="REU16" s="1229"/>
      <c r="REV16" s="1229"/>
      <c r="REW16" s="1229"/>
      <c r="REX16" s="1229"/>
      <c r="REY16" s="1229"/>
      <c r="REZ16" s="1229"/>
      <c r="RFA16" s="1229"/>
      <c r="RFB16" s="1229"/>
      <c r="RFC16" s="1229"/>
      <c r="RFD16" s="1229"/>
      <c r="RFE16" s="1229"/>
      <c r="RFF16" s="1229"/>
      <c r="RFG16" s="1229"/>
      <c r="RFH16" s="1229"/>
      <c r="RFI16" s="1229"/>
      <c r="RFJ16" s="1229"/>
      <c r="RFK16" s="1229"/>
      <c r="RFL16" s="1229"/>
      <c r="RFM16" s="1229"/>
      <c r="RFN16" s="1229"/>
      <c r="RFO16" s="1229"/>
      <c r="RFP16" s="1229"/>
      <c r="RFQ16" s="1229"/>
      <c r="RFR16" s="1229"/>
      <c r="RFS16" s="1229"/>
      <c r="RFT16" s="1229"/>
      <c r="RFU16" s="1229"/>
      <c r="RFV16" s="1229"/>
      <c r="RFW16" s="1229"/>
      <c r="RFX16" s="1229"/>
      <c r="RFY16" s="1229"/>
      <c r="RFZ16" s="1229"/>
      <c r="RGA16" s="1229"/>
      <c r="RGB16" s="1229"/>
      <c r="RGC16" s="1229"/>
      <c r="RGD16" s="1229"/>
      <c r="RGE16" s="1229"/>
      <c r="RGF16" s="1229"/>
      <c r="RGG16" s="1229"/>
      <c r="RGH16" s="1229"/>
      <c r="RGI16" s="1229"/>
      <c r="RGJ16" s="1229"/>
      <c r="RGK16" s="1229"/>
      <c r="RGL16" s="1229"/>
      <c r="RGM16" s="1229"/>
      <c r="RGN16" s="1229"/>
      <c r="RGO16" s="1229"/>
      <c r="RGP16" s="1229"/>
      <c r="RGQ16" s="1229"/>
      <c r="RGR16" s="1229"/>
      <c r="RGS16" s="1229"/>
      <c r="RGT16" s="1229"/>
      <c r="RGU16" s="1229"/>
      <c r="RGV16" s="1229"/>
      <c r="RGW16" s="1229"/>
      <c r="RGX16" s="1229"/>
      <c r="RGY16" s="1229"/>
      <c r="RGZ16" s="1229"/>
      <c r="RHA16" s="1229"/>
      <c r="RHB16" s="1229"/>
      <c r="RHC16" s="1229"/>
      <c r="RHD16" s="1229"/>
      <c r="RHE16" s="1229"/>
      <c r="RHF16" s="1229"/>
      <c r="RHG16" s="1229"/>
      <c r="RHH16" s="1229"/>
      <c r="RHI16" s="1229"/>
      <c r="RHJ16" s="1229"/>
      <c r="RHK16" s="1229"/>
      <c r="RHL16" s="1229"/>
      <c r="RHM16" s="1229"/>
      <c r="RHN16" s="1229"/>
      <c r="RHO16" s="1229"/>
      <c r="RHP16" s="1229"/>
      <c r="RHQ16" s="1229"/>
      <c r="RHR16" s="1229"/>
      <c r="RHS16" s="1229"/>
      <c r="RHT16" s="1229"/>
      <c r="RHU16" s="1229"/>
      <c r="RHV16" s="1229"/>
      <c r="RHW16" s="1229"/>
      <c r="RHX16" s="1229"/>
      <c r="RHY16" s="1229"/>
      <c r="RHZ16" s="1229"/>
      <c r="RIA16" s="1229"/>
      <c r="RIB16" s="1229"/>
      <c r="RIC16" s="1229"/>
      <c r="RID16" s="1229"/>
      <c r="RIE16" s="1229"/>
      <c r="RIF16" s="1229"/>
      <c r="RIG16" s="1229"/>
      <c r="RIH16" s="1229"/>
      <c r="RII16" s="1229"/>
      <c r="RIJ16" s="1229"/>
      <c r="RIK16" s="1229"/>
      <c r="RIL16" s="1229"/>
      <c r="RIM16" s="1229"/>
      <c r="RIN16" s="1229"/>
      <c r="RIO16" s="1229"/>
      <c r="RIP16" s="1229"/>
      <c r="RIQ16" s="1229"/>
      <c r="RIR16" s="1229"/>
      <c r="RIS16" s="1229"/>
      <c r="RIT16" s="1229"/>
      <c r="RIU16" s="1229"/>
      <c r="RIV16" s="1229"/>
      <c r="RIW16" s="1229"/>
      <c r="RIX16" s="1229"/>
      <c r="RIY16" s="1229"/>
      <c r="RIZ16" s="1229"/>
      <c r="RJA16" s="1229"/>
      <c r="RJB16" s="1229"/>
      <c r="RJC16" s="1229"/>
      <c r="RJD16" s="1229"/>
      <c r="RJE16" s="1229"/>
      <c r="RJF16" s="1229"/>
      <c r="RJG16" s="1229"/>
      <c r="RJH16" s="1229"/>
      <c r="RJI16" s="1229"/>
      <c r="RJJ16" s="1229"/>
      <c r="RJK16" s="1229"/>
      <c r="RJL16" s="1229"/>
      <c r="RJM16" s="1229"/>
      <c r="RJN16" s="1229"/>
      <c r="RJO16" s="1229"/>
      <c r="RJP16" s="1229"/>
      <c r="RJQ16" s="1229"/>
      <c r="RJR16" s="1229"/>
      <c r="RJS16" s="1229"/>
      <c r="RJT16" s="1229"/>
      <c r="RJU16" s="1229"/>
      <c r="RJV16" s="1229"/>
      <c r="RJW16" s="1229"/>
      <c r="RJX16" s="1229"/>
      <c r="RJY16" s="1229"/>
      <c r="RJZ16" s="1229"/>
      <c r="RKA16" s="1229"/>
      <c r="RKB16" s="1229"/>
      <c r="RKC16" s="1229"/>
      <c r="RKD16" s="1229"/>
      <c r="RKE16" s="1229"/>
      <c r="RKF16" s="1229"/>
      <c r="RKG16" s="1229"/>
      <c r="RKH16" s="1229"/>
      <c r="RKI16" s="1229"/>
      <c r="RKJ16" s="1229"/>
      <c r="RKK16" s="1229"/>
      <c r="RKL16" s="1229"/>
      <c r="RKM16" s="1229"/>
      <c r="RKN16" s="1229"/>
      <c r="RKO16" s="1229"/>
      <c r="RKP16" s="1229"/>
      <c r="RKQ16" s="1229"/>
      <c r="RKR16" s="1229"/>
      <c r="RKS16" s="1229"/>
      <c r="RKT16" s="1229"/>
      <c r="RKU16" s="1229"/>
      <c r="RKV16" s="1229"/>
      <c r="RKW16" s="1229"/>
      <c r="RKX16" s="1229"/>
      <c r="RKY16" s="1229"/>
      <c r="RKZ16" s="1229"/>
      <c r="RLA16" s="1229"/>
      <c r="RLB16" s="1229"/>
      <c r="RLC16" s="1229"/>
      <c r="RLD16" s="1229"/>
      <c r="RLE16" s="1229"/>
      <c r="RLF16" s="1229"/>
      <c r="RLG16" s="1229"/>
      <c r="RLH16" s="1229"/>
      <c r="RLI16" s="1229"/>
      <c r="RLJ16" s="1229"/>
      <c r="RLK16" s="1229"/>
      <c r="RLL16" s="1229"/>
      <c r="RLM16" s="1229"/>
      <c r="RLN16" s="1229"/>
      <c r="RLO16" s="1229"/>
      <c r="RLP16" s="1229"/>
      <c r="RLQ16" s="1229"/>
      <c r="RLR16" s="1229"/>
      <c r="RLS16" s="1229"/>
      <c r="RLT16" s="1229"/>
      <c r="RLU16" s="1229"/>
      <c r="RLV16" s="1229"/>
      <c r="RLW16" s="1229"/>
      <c r="RLX16" s="1229"/>
      <c r="RLY16" s="1229"/>
      <c r="RLZ16" s="1229"/>
      <c r="RMA16" s="1229"/>
      <c r="RMB16" s="1229"/>
      <c r="RMC16" s="1229"/>
      <c r="RMD16" s="1229"/>
      <c r="RME16" s="1229"/>
      <c r="RMF16" s="1229"/>
      <c r="RMG16" s="1229"/>
      <c r="RMH16" s="1229"/>
      <c r="RMI16" s="1229"/>
      <c r="RMJ16" s="1229"/>
      <c r="RMK16" s="1229"/>
      <c r="RML16" s="1229"/>
      <c r="RMM16" s="1229"/>
      <c r="RMN16" s="1229"/>
      <c r="RMO16" s="1229"/>
      <c r="RMP16" s="1229"/>
      <c r="RMQ16" s="1229"/>
      <c r="RMR16" s="1229"/>
      <c r="RMS16" s="1229"/>
      <c r="RMT16" s="1229"/>
      <c r="RMU16" s="1229"/>
      <c r="RMV16" s="1229"/>
      <c r="RMW16" s="1229"/>
      <c r="RMX16" s="1229"/>
      <c r="RMY16" s="1229"/>
      <c r="RMZ16" s="1229"/>
      <c r="RNA16" s="1229"/>
      <c r="RNB16" s="1229"/>
      <c r="RNC16" s="1229"/>
      <c r="RND16" s="1229"/>
      <c r="RNE16" s="1229"/>
      <c r="RNF16" s="1229"/>
      <c r="RNG16" s="1229"/>
      <c r="RNH16" s="1229"/>
      <c r="RNI16" s="1229"/>
      <c r="RNJ16" s="1229"/>
      <c r="RNK16" s="1229"/>
      <c r="RNL16" s="1229"/>
      <c r="RNM16" s="1229"/>
      <c r="RNN16" s="1229"/>
      <c r="RNO16" s="1229"/>
      <c r="RNP16" s="1229"/>
      <c r="RNQ16" s="1229"/>
      <c r="RNR16" s="1229"/>
      <c r="RNS16" s="1229"/>
      <c r="RNT16" s="1229"/>
      <c r="RNU16" s="1229"/>
      <c r="RNV16" s="1229"/>
      <c r="RNW16" s="1229"/>
      <c r="RNX16" s="1229"/>
      <c r="RNY16" s="1229"/>
      <c r="RNZ16" s="1229"/>
      <c r="ROA16" s="1229"/>
      <c r="ROB16" s="1229"/>
      <c r="ROC16" s="1229"/>
      <c r="ROD16" s="1229"/>
      <c r="ROE16" s="1229"/>
      <c r="ROF16" s="1229"/>
      <c r="ROG16" s="1229"/>
      <c r="ROH16" s="1229"/>
      <c r="ROI16" s="1229"/>
      <c r="ROJ16" s="1229"/>
      <c r="ROK16" s="1229"/>
      <c r="ROL16" s="1229"/>
      <c r="ROM16" s="1229"/>
      <c r="RON16" s="1229"/>
      <c r="ROO16" s="1229"/>
      <c r="ROP16" s="1229"/>
      <c r="ROQ16" s="1229"/>
      <c r="ROR16" s="1229"/>
      <c r="ROS16" s="1229"/>
      <c r="ROT16" s="1229"/>
      <c r="ROU16" s="1229"/>
      <c r="ROV16" s="1229"/>
      <c r="ROW16" s="1229"/>
      <c r="ROX16" s="1229"/>
      <c r="ROY16" s="1229"/>
      <c r="ROZ16" s="1229"/>
      <c r="RPA16" s="1229"/>
      <c r="RPB16" s="1229"/>
      <c r="RPC16" s="1229"/>
      <c r="RPD16" s="1229"/>
      <c r="RPE16" s="1229"/>
      <c r="RPF16" s="1229"/>
      <c r="RPG16" s="1229"/>
      <c r="RPH16" s="1229"/>
      <c r="RPI16" s="1229"/>
      <c r="RPJ16" s="1229"/>
      <c r="RPK16" s="1229"/>
      <c r="RPL16" s="1229"/>
      <c r="RPM16" s="1229"/>
      <c r="RPN16" s="1229"/>
      <c r="RPO16" s="1229"/>
      <c r="RPP16" s="1229"/>
      <c r="RPQ16" s="1229"/>
      <c r="RPR16" s="1229"/>
      <c r="RPS16" s="1229"/>
      <c r="RPT16" s="1229"/>
      <c r="RPU16" s="1229"/>
      <c r="RPV16" s="1229"/>
      <c r="RPW16" s="1229"/>
      <c r="RPX16" s="1229"/>
      <c r="RPY16" s="1229"/>
      <c r="RPZ16" s="1229"/>
      <c r="RQA16" s="1229"/>
      <c r="RQB16" s="1229"/>
      <c r="RQC16" s="1229"/>
      <c r="RQD16" s="1229"/>
      <c r="RQE16" s="1229"/>
      <c r="RQF16" s="1229"/>
      <c r="RQG16" s="1229"/>
      <c r="RQH16" s="1229"/>
      <c r="RQI16" s="1229"/>
      <c r="RQJ16" s="1229"/>
      <c r="RQK16" s="1229"/>
      <c r="RQL16" s="1229"/>
      <c r="RQM16" s="1229"/>
      <c r="RQN16" s="1229"/>
      <c r="RQO16" s="1229"/>
      <c r="RQP16" s="1229"/>
      <c r="RQQ16" s="1229"/>
      <c r="RQR16" s="1229"/>
      <c r="RQS16" s="1229"/>
      <c r="RQT16" s="1229"/>
      <c r="RQU16" s="1229"/>
      <c r="RQV16" s="1229"/>
      <c r="RQW16" s="1229"/>
      <c r="RQX16" s="1229"/>
      <c r="RQY16" s="1229"/>
      <c r="RQZ16" s="1229"/>
      <c r="RRA16" s="1229"/>
      <c r="RRB16" s="1229"/>
      <c r="RRC16" s="1229"/>
      <c r="RRD16" s="1229"/>
      <c r="RRE16" s="1229"/>
      <c r="RRF16" s="1229"/>
      <c r="RRG16" s="1229"/>
      <c r="RRH16" s="1229"/>
      <c r="RRI16" s="1229"/>
      <c r="RRJ16" s="1229"/>
      <c r="RRK16" s="1229"/>
      <c r="RRL16" s="1229"/>
      <c r="RRM16" s="1229"/>
      <c r="RRN16" s="1229"/>
      <c r="RRO16" s="1229"/>
      <c r="RRP16" s="1229"/>
      <c r="RRQ16" s="1229"/>
      <c r="RRR16" s="1229"/>
      <c r="RRS16" s="1229"/>
      <c r="RRT16" s="1229"/>
      <c r="RRU16" s="1229"/>
      <c r="RRV16" s="1229"/>
      <c r="RRW16" s="1229"/>
      <c r="RRX16" s="1229"/>
      <c r="RRY16" s="1229"/>
      <c r="RRZ16" s="1229"/>
      <c r="RSA16" s="1229"/>
      <c r="RSB16" s="1229"/>
      <c r="RSC16" s="1229"/>
      <c r="RSD16" s="1229"/>
      <c r="RSE16" s="1229"/>
      <c r="RSF16" s="1229"/>
      <c r="RSG16" s="1229"/>
      <c r="RSH16" s="1229"/>
      <c r="RSI16" s="1229"/>
      <c r="RSJ16" s="1229"/>
      <c r="RSK16" s="1229"/>
      <c r="RSL16" s="1229"/>
      <c r="RSM16" s="1229"/>
      <c r="RSN16" s="1229"/>
      <c r="RSO16" s="1229"/>
      <c r="RSP16" s="1229"/>
      <c r="RSQ16" s="1229"/>
      <c r="RSR16" s="1229"/>
      <c r="RSS16" s="1229"/>
      <c r="RST16" s="1229"/>
      <c r="RSU16" s="1229"/>
      <c r="RSV16" s="1229"/>
      <c r="RSW16" s="1229"/>
      <c r="RSX16" s="1229"/>
      <c r="RSY16" s="1229"/>
      <c r="RSZ16" s="1229"/>
      <c r="RTA16" s="1229"/>
      <c r="RTB16" s="1229"/>
      <c r="RTC16" s="1229"/>
      <c r="RTD16" s="1229"/>
      <c r="RTE16" s="1229"/>
      <c r="RTF16" s="1229"/>
      <c r="RTG16" s="1229"/>
      <c r="RTH16" s="1229"/>
      <c r="RTI16" s="1229"/>
      <c r="RTJ16" s="1229"/>
      <c r="RTK16" s="1229"/>
      <c r="RTL16" s="1229"/>
      <c r="RTM16" s="1229"/>
      <c r="RTN16" s="1229"/>
      <c r="RTO16" s="1229"/>
      <c r="RTP16" s="1229"/>
      <c r="RTQ16" s="1229"/>
      <c r="RTR16" s="1229"/>
      <c r="RTS16" s="1229"/>
      <c r="RTT16" s="1229"/>
      <c r="RTU16" s="1229"/>
      <c r="RTV16" s="1229"/>
      <c r="RTW16" s="1229"/>
      <c r="RTX16" s="1229"/>
      <c r="RTY16" s="1229"/>
      <c r="RTZ16" s="1229"/>
      <c r="RUA16" s="1229"/>
      <c r="RUB16" s="1229"/>
      <c r="RUC16" s="1229"/>
      <c r="RUD16" s="1229"/>
      <c r="RUE16" s="1229"/>
      <c r="RUF16" s="1229"/>
      <c r="RUG16" s="1229"/>
      <c r="RUH16" s="1229"/>
      <c r="RUI16" s="1229"/>
      <c r="RUJ16" s="1229"/>
      <c r="RUK16" s="1229"/>
      <c r="RUL16" s="1229"/>
      <c r="RUM16" s="1229"/>
      <c r="RUN16" s="1229"/>
      <c r="RUO16" s="1229"/>
      <c r="RUP16" s="1229"/>
      <c r="RUQ16" s="1229"/>
      <c r="RUR16" s="1229"/>
      <c r="RUS16" s="1229"/>
      <c r="RUT16" s="1229"/>
      <c r="RUU16" s="1229"/>
      <c r="RUV16" s="1229"/>
      <c r="RUW16" s="1229"/>
      <c r="RUX16" s="1229"/>
      <c r="RUY16" s="1229"/>
      <c r="RUZ16" s="1229"/>
      <c r="RVA16" s="1229"/>
      <c r="RVB16" s="1229"/>
      <c r="RVC16" s="1229"/>
      <c r="RVD16" s="1229"/>
      <c r="RVE16" s="1229"/>
      <c r="RVF16" s="1229"/>
      <c r="RVG16" s="1229"/>
      <c r="RVH16" s="1229"/>
      <c r="RVI16" s="1229"/>
      <c r="RVJ16" s="1229"/>
      <c r="RVK16" s="1229"/>
      <c r="RVL16" s="1229"/>
      <c r="RVM16" s="1229"/>
      <c r="RVN16" s="1229"/>
      <c r="RVO16" s="1229"/>
      <c r="RVP16" s="1229"/>
      <c r="RVQ16" s="1229"/>
      <c r="RVR16" s="1229"/>
      <c r="RVS16" s="1229"/>
      <c r="RVT16" s="1229"/>
      <c r="RVU16" s="1229"/>
      <c r="RVV16" s="1229"/>
      <c r="RVW16" s="1229"/>
      <c r="RVX16" s="1229"/>
      <c r="RVY16" s="1229"/>
      <c r="RVZ16" s="1229"/>
      <c r="RWA16" s="1229"/>
      <c r="RWB16" s="1229"/>
      <c r="RWC16" s="1229"/>
      <c r="RWD16" s="1229"/>
      <c r="RWE16" s="1229"/>
      <c r="RWF16" s="1229"/>
      <c r="RWG16" s="1229"/>
      <c r="RWH16" s="1229"/>
      <c r="RWI16" s="1229"/>
      <c r="RWJ16" s="1229"/>
      <c r="RWK16" s="1229"/>
      <c r="RWL16" s="1229"/>
      <c r="RWM16" s="1229"/>
      <c r="RWN16" s="1229"/>
      <c r="RWO16" s="1229"/>
      <c r="RWP16" s="1229"/>
      <c r="RWQ16" s="1229"/>
      <c r="RWR16" s="1229"/>
      <c r="RWS16" s="1229"/>
      <c r="RWT16" s="1229"/>
      <c r="RWU16" s="1229"/>
      <c r="RWV16" s="1229"/>
      <c r="RWW16" s="1229"/>
      <c r="RWX16" s="1229"/>
      <c r="RWY16" s="1229"/>
      <c r="RWZ16" s="1229"/>
      <c r="RXA16" s="1229"/>
      <c r="RXB16" s="1229"/>
      <c r="RXC16" s="1229"/>
      <c r="RXD16" s="1229"/>
      <c r="RXE16" s="1229"/>
      <c r="RXF16" s="1229"/>
      <c r="RXG16" s="1229"/>
      <c r="RXH16" s="1229"/>
      <c r="RXI16" s="1229"/>
      <c r="RXJ16" s="1229"/>
      <c r="RXK16" s="1229"/>
      <c r="RXL16" s="1229"/>
      <c r="RXM16" s="1229"/>
      <c r="RXN16" s="1229"/>
      <c r="RXO16" s="1229"/>
      <c r="RXP16" s="1229"/>
      <c r="RXQ16" s="1229"/>
      <c r="RXR16" s="1229"/>
      <c r="RXS16" s="1229"/>
      <c r="RXT16" s="1229"/>
      <c r="RXU16" s="1229"/>
      <c r="RXV16" s="1229"/>
      <c r="RXW16" s="1229"/>
      <c r="RXX16" s="1229"/>
      <c r="RXY16" s="1229"/>
      <c r="RXZ16" s="1229"/>
      <c r="RYA16" s="1229"/>
      <c r="RYB16" s="1229"/>
      <c r="RYC16" s="1229"/>
      <c r="RYD16" s="1229"/>
      <c r="RYE16" s="1229"/>
      <c r="RYF16" s="1229"/>
      <c r="RYG16" s="1229"/>
      <c r="RYH16" s="1229"/>
      <c r="RYI16" s="1229"/>
      <c r="RYJ16" s="1229"/>
      <c r="RYK16" s="1229"/>
      <c r="RYL16" s="1229"/>
      <c r="RYM16" s="1229"/>
      <c r="RYN16" s="1229"/>
      <c r="RYO16" s="1229"/>
      <c r="RYP16" s="1229"/>
      <c r="RYQ16" s="1229"/>
      <c r="RYR16" s="1229"/>
      <c r="RYS16" s="1229"/>
      <c r="RYT16" s="1229"/>
      <c r="RYU16" s="1229"/>
      <c r="RYV16" s="1229"/>
      <c r="RYW16" s="1229"/>
      <c r="RYX16" s="1229"/>
      <c r="RYY16" s="1229"/>
      <c r="RYZ16" s="1229"/>
      <c r="RZA16" s="1229"/>
      <c r="RZB16" s="1229"/>
      <c r="RZC16" s="1229"/>
      <c r="RZD16" s="1229"/>
      <c r="RZE16" s="1229"/>
      <c r="RZF16" s="1229"/>
      <c r="RZG16" s="1229"/>
      <c r="RZH16" s="1229"/>
      <c r="RZI16" s="1229"/>
      <c r="RZJ16" s="1229"/>
      <c r="RZK16" s="1229"/>
      <c r="RZL16" s="1229"/>
      <c r="RZM16" s="1229"/>
      <c r="RZN16" s="1229"/>
      <c r="RZO16" s="1229"/>
      <c r="RZP16" s="1229"/>
      <c r="RZQ16" s="1229"/>
      <c r="RZR16" s="1229"/>
      <c r="RZS16" s="1229"/>
      <c r="RZT16" s="1229"/>
      <c r="RZU16" s="1229"/>
      <c r="RZV16" s="1229"/>
      <c r="RZW16" s="1229"/>
      <c r="RZX16" s="1229"/>
      <c r="RZY16" s="1229"/>
      <c r="RZZ16" s="1229"/>
      <c r="SAA16" s="1229"/>
      <c r="SAB16" s="1229"/>
      <c r="SAC16" s="1229"/>
      <c r="SAD16" s="1229"/>
      <c r="SAE16" s="1229"/>
      <c r="SAF16" s="1229"/>
      <c r="SAG16" s="1229"/>
      <c r="SAH16" s="1229"/>
      <c r="SAI16" s="1229"/>
      <c r="SAJ16" s="1229"/>
      <c r="SAK16" s="1229"/>
      <c r="SAL16" s="1229"/>
      <c r="SAM16" s="1229"/>
      <c r="SAN16" s="1229"/>
      <c r="SAO16" s="1229"/>
      <c r="SAP16" s="1229"/>
      <c r="SAQ16" s="1229"/>
      <c r="SAR16" s="1229"/>
      <c r="SAS16" s="1229"/>
      <c r="SAT16" s="1229"/>
      <c r="SAU16" s="1229"/>
      <c r="SAV16" s="1229"/>
      <c r="SAW16" s="1229"/>
      <c r="SAX16" s="1229"/>
      <c r="SAY16" s="1229"/>
      <c r="SAZ16" s="1229"/>
      <c r="SBA16" s="1229"/>
      <c r="SBB16" s="1229"/>
      <c r="SBC16" s="1229"/>
      <c r="SBD16" s="1229"/>
      <c r="SBE16" s="1229"/>
      <c r="SBF16" s="1229"/>
      <c r="SBG16" s="1229"/>
      <c r="SBH16" s="1229"/>
      <c r="SBI16" s="1229"/>
      <c r="SBJ16" s="1229"/>
      <c r="SBK16" s="1229"/>
      <c r="SBL16" s="1229"/>
      <c r="SBM16" s="1229"/>
      <c r="SBN16" s="1229"/>
      <c r="SBO16" s="1229"/>
      <c r="SBP16" s="1229"/>
      <c r="SBQ16" s="1229"/>
      <c r="SBR16" s="1229"/>
      <c r="SBS16" s="1229"/>
      <c r="SBT16" s="1229"/>
      <c r="SBU16" s="1229"/>
      <c r="SBV16" s="1229"/>
      <c r="SBW16" s="1229"/>
      <c r="SBX16" s="1229"/>
      <c r="SBY16" s="1229"/>
      <c r="SBZ16" s="1229"/>
      <c r="SCA16" s="1229"/>
      <c r="SCB16" s="1229"/>
      <c r="SCC16" s="1229"/>
      <c r="SCD16" s="1229"/>
      <c r="SCE16" s="1229"/>
      <c r="SCF16" s="1229"/>
      <c r="SCG16" s="1229"/>
      <c r="SCH16" s="1229"/>
      <c r="SCI16" s="1229"/>
      <c r="SCJ16" s="1229"/>
      <c r="SCK16" s="1229"/>
      <c r="SCL16" s="1229"/>
      <c r="SCM16" s="1229"/>
      <c r="SCN16" s="1229"/>
      <c r="SCO16" s="1229"/>
      <c r="SCP16" s="1229"/>
      <c r="SCQ16" s="1229"/>
      <c r="SCR16" s="1229"/>
      <c r="SCS16" s="1229"/>
      <c r="SCT16" s="1229"/>
      <c r="SCU16" s="1229"/>
      <c r="SCV16" s="1229"/>
      <c r="SCW16" s="1229"/>
      <c r="SCX16" s="1229"/>
      <c r="SCY16" s="1229"/>
      <c r="SCZ16" s="1229"/>
      <c r="SDA16" s="1229"/>
      <c r="SDB16" s="1229"/>
      <c r="SDC16" s="1229"/>
      <c r="SDD16" s="1229"/>
      <c r="SDE16" s="1229"/>
      <c r="SDF16" s="1229"/>
      <c r="SDG16" s="1229"/>
      <c r="SDH16" s="1229"/>
      <c r="SDI16" s="1229"/>
      <c r="SDJ16" s="1229"/>
      <c r="SDK16" s="1229"/>
      <c r="SDL16" s="1229"/>
      <c r="SDM16" s="1229"/>
      <c r="SDN16" s="1229"/>
      <c r="SDO16" s="1229"/>
      <c r="SDP16" s="1229"/>
      <c r="SDQ16" s="1229"/>
      <c r="SDR16" s="1229"/>
      <c r="SDS16" s="1229"/>
      <c r="SDT16" s="1229"/>
      <c r="SDU16" s="1229"/>
      <c r="SDV16" s="1229"/>
      <c r="SDW16" s="1229"/>
      <c r="SDX16" s="1229"/>
      <c r="SDY16" s="1229"/>
      <c r="SDZ16" s="1229"/>
      <c r="SEA16" s="1229"/>
      <c r="SEB16" s="1229"/>
      <c r="SEC16" s="1229"/>
      <c r="SED16" s="1229"/>
      <c r="SEE16" s="1229"/>
      <c r="SEF16" s="1229"/>
      <c r="SEG16" s="1229"/>
      <c r="SEH16" s="1229"/>
      <c r="SEI16" s="1229"/>
      <c r="SEJ16" s="1229"/>
      <c r="SEK16" s="1229"/>
      <c r="SEL16" s="1229"/>
      <c r="SEM16" s="1229"/>
      <c r="SEN16" s="1229"/>
      <c r="SEO16" s="1229"/>
      <c r="SEP16" s="1229"/>
      <c r="SEQ16" s="1229"/>
      <c r="SER16" s="1229"/>
      <c r="SES16" s="1229"/>
      <c r="SET16" s="1229"/>
      <c r="SEU16" s="1229"/>
      <c r="SEV16" s="1229"/>
      <c r="SEW16" s="1229"/>
      <c r="SEX16" s="1229"/>
      <c r="SEY16" s="1229"/>
      <c r="SEZ16" s="1229"/>
      <c r="SFA16" s="1229"/>
      <c r="SFB16" s="1229"/>
      <c r="SFC16" s="1229"/>
      <c r="SFD16" s="1229"/>
      <c r="SFE16" s="1229"/>
      <c r="SFF16" s="1229"/>
      <c r="SFG16" s="1229"/>
      <c r="SFH16" s="1229"/>
      <c r="SFI16" s="1229"/>
      <c r="SFJ16" s="1229"/>
      <c r="SFK16" s="1229"/>
      <c r="SFL16" s="1229"/>
      <c r="SFM16" s="1229"/>
      <c r="SFN16" s="1229"/>
      <c r="SFO16" s="1229"/>
      <c r="SFP16" s="1229"/>
      <c r="SFQ16" s="1229"/>
      <c r="SFR16" s="1229"/>
      <c r="SFS16" s="1229"/>
      <c r="SFT16" s="1229"/>
      <c r="SFU16" s="1229"/>
      <c r="SFV16" s="1229"/>
      <c r="SFW16" s="1229"/>
      <c r="SFX16" s="1229"/>
      <c r="SFY16" s="1229"/>
      <c r="SFZ16" s="1229"/>
      <c r="SGA16" s="1229"/>
      <c r="SGB16" s="1229"/>
      <c r="SGC16" s="1229"/>
      <c r="SGD16" s="1229"/>
      <c r="SGE16" s="1229"/>
      <c r="SGF16" s="1229"/>
      <c r="SGG16" s="1229"/>
      <c r="SGH16" s="1229"/>
      <c r="SGI16" s="1229"/>
      <c r="SGJ16" s="1229"/>
      <c r="SGK16" s="1229"/>
      <c r="SGL16" s="1229"/>
      <c r="SGM16" s="1229"/>
      <c r="SGN16" s="1229"/>
      <c r="SGO16" s="1229"/>
      <c r="SGP16" s="1229"/>
      <c r="SGQ16" s="1229"/>
      <c r="SGR16" s="1229"/>
      <c r="SGS16" s="1229"/>
      <c r="SGT16" s="1229"/>
      <c r="SGU16" s="1229"/>
      <c r="SGV16" s="1229"/>
      <c r="SGW16" s="1229"/>
      <c r="SGX16" s="1229"/>
      <c r="SGY16" s="1229"/>
      <c r="SGZ16" s="1229"/>
      <c r="SHA16" s="1229"/>
      <c r="SHB16" s="1229"/>
      <c r="SHC16" s="1229"/>
      <c r="SHD16" s="1229"/>
      <c r="SHE16" s="1229"/>
      <c r="SHF16" s="1229"/>
      <c r="SHG16" s="1229"/>
      <c r="SHH16" s="1229"/>
      <c r="SHI16" s="1229"/>
      <c r="SHJ16" s="1229"/>
      <c r="SHK16" s="1229"/>
      <c r="SHL16" s="1229"/>
      <c r="SHM16" s="1229"/>
      <c r="SHN16" s="1229"/>
      <c r="SHO16" s="1229"/>
      <c r="SHP16" s="1229"/>
      <c r="SHQ16" s="1229"/>
      <c r="SHR16" s="1229"/>
      <c r="SHS16" s="1229"/>
      <c r="SHT16" s="1229"/>
      <c r="SHU16" s="1229"/>
      <c r="SHV16" s="1229"/>
      <c r="SHW16" s="1229"/>
      <c r="SHX16" s="1229"/>
      <c r="SHY16" s="1229"/>
      <c r="SHZ16" s="1229"/>
      <c r="SIA16" s="1229"/>
      <c r="SIB16" s="1229"/>
      <c r="SIC16" s="1229"/>
      <c r="SID16" s="1229"/>
      <c r="SIE16" s="1229"/>
      <c r="SIF16" s="1229"/>
      <c r="SIG16" s="1229"/>
      <c r="SIH16" s="1229"/>
      <c r="SII16" s="1229"/>
      <c r="SIJ16" s="1229"/>
      <c r="SIK16" s="1229"/>
      <c r="SIL16" s="1229"/>
      <c r="SIM16" s="1229"/>
      <c r="SIN16" s="1229"/>
      <c r="SIO16" s="1229"/>
      <c r="SIP16" s="1229"/>
      <c r="SIQ16" s="1229"/>
      <c r="SIR16" s="1229"/>
      <c r="SIS16" s="1229"/>
      <c r="SIT16" s="1229"/>
      <c r="SIU16" s="1229"/>
      <c r="SIV16" s="1229"/>
      <c r="SIW16" s="1229"/>
      <c r="SIX16" s="1229"/>
      <c r="SIY16" s="1229"/>
      <c r="SIZ16" s="1229"/>
      <c r="SJA16" s="1229"/>
      <c r="SJB16" s="1229"/>
      <c r="SJC16" s="1229"/>
      <c r="SJD16" s="1229"/>
      <c r="SJE16" s="1229"/>
      <c r="SJF16" s="1229"/>
      <c r="SJG16" s="1229"/>
      <c r="SJH16" s="1229"/>
      <c r="SJI16" s="1229"/>
      <c r="SJJ16" s="1229"/>
      <c r="SJK16" s="1229"/>
      <c r="SJL16" s="1229"/>
      <c r="SJM16" s="1229"/>
      <c r="SJN16" s="1229"/>
      <c r="SJO16" s="1229"/>
      <c r="SJP16" s="1229"/>
      <c r="SJQ16" s="1229"/>
      <c r="SJR16" s="1229"/>
      <c r="SJS16" s="1229"/>
      <c r="SJT16" s="1229"/>
      <c r="SJU16" s="1229"/>
      <c r="SJV16" s="1229"/>
      <c r="SJW16" s="1229"/>
      <c r="SJX16" s="1229"/>
      <c r="SJY16" s="1229"/>
      <c r="SJZ16" s="1229"/>
      <c r="SKA16" s="1229"/>
      <c r="SKB16" s="1229"/>
      <c r="SKC16" s="1229"/>
      <c r="SKD16" s="1229"/>
      <c r="SKE16" s="1229"/>
      <c r="SKF16" s="1229"/>
      <c r="SKG16" s="1229"/>
      <c r="SKH16" s="1229"/>
      <c r="SKI16" s="1229"/>
      <c r="SKJ16" s="1229"/>
      <c r="SKK16" s="1229"/>
      <c r="SKL16" s="1229"/>
      <c r="SKM16" s="1229"/>
      <c r="SKN16" s="1229"/>
      <c r="SKO16" s="1229"/>
      <c r="SKP16" s="1229"/>
      <c r="SKQ16" s="1229"/>
      <c r="SKR16" s="1229"/>
      <c r="SKS16" s="1229"/>
      <c r="SKT16" s="1229"/>
      <c r="SKU16" s="1229"/>
      <c r="SKV16" s="1229"/>
      <c r="SKW16" s="1229"/>
      <c r="SKX16" s="1229"/>
      <c r="SKY16" s="1229"/>
      <c r="SKZ16" s="1229"/>
      <c r="SLA16" s="1229"/>
      <c r="SLB16" s="1229"/>
      <c r="SLC16" s="1229"/>
      <c r="SLD16" s="1229"/>
      <c r="SLE16" s="1229"/>
      <c r="SLF16" s="1229"/>
      <c r="SLG16" s="1229"/>
      <c r="SLH16" s="1229"/>
      <c r="SLI16" s="1229"/>
      <c r="SLJ16" s="1229"/>
      <c r="SLK16" s="1229"/>
      <c r="SLL16" s="1229"/>
      <c r="SLM16" s="1229"/>
      <c r="SLN16" s="1229"/>
      <c r="SLO16" s="1229"/>
      <c r="SLP16" s="1229"/>
      <c r="SLQ16" s="1229"/>
      <c r="SLR16" s="1229"/>
      <c r="SLS16" s="1229"/>
      <c r="SLT16" s="1229"/>
      <c r="SLU16" s="1229"/>
      <c r="SLV16" s="1229"/>
      <c r="SLW16" s="1229"/>
      <c r="SLX16" s="1229"/>
      <c r="SLY16" s="1229"/>
      <c r="SLZ16" s="1229"/>
      <c r="SMA16" s="1229"/>
      <c r="SMB16" s="1229"/>
      <c r="SMC16" s="1229"/>
      <c r="SMD16" s="1229"/>
      <c r="SME16" s="1229"/>
      <c r="SMF16" s="1229"/>
      <c r="SMG16" s="1229"/>
      <c r="SMH16" s="1229"/>
      <c r="SMI16" s="1229"/>
      <c r="SMJ16" s="1229"/>
      <c r="SMK16" s="1229"/>
      <c r="SML16" s="1229"/>
      <c r="SMM16" s="1229"/>
      <c r="SMN16" s="1229"/>
      <c r="SMO16" s="1229"/>
      <c r="SMP16" s="1229"/>
      <c r="SMQ16" s="1229"/>
      <c r="SMR16" s="1229"/>
      <c r="SMS16" s="1229"/>
      <c r="SMT16" s="1229"/>
      <c r="SMU16" s="1229"/>
      <c r="SMV16" s="1229"/>
      <c r="SMW16" s="1229"/>
      <c r="SMX16" s="1229"/>
      <c r="SMY16" s="1229"/>
      <c r="SMZ16" s="1229"/>
      <c r="SNA16" s="1229"/>
      <c r="SNB16" s="1229"/>
      <c r="SNC16" s="1229"/>
      <c r="SND16" s="1229"/>
      <c r="SNE16" s="1229"/>
      <c r="SNF16" s="1229"/>
      <c r="SNG16" s="1229"/>
      <c r="SNH16" s="1229"/>
      <c r="SNI16" s="1229"/>
      <c r="SNJ16" s="1229"/>
      <c r="SNK16" s="1229"/>
      <c r="SNL16" s="1229"/>
      <c r="SNM16" s="1229"/>
      <c r="SNN16" s="1229"/>
      <c r="SNO16" s="1229"/>
      <c r="SNP16" s="1229"/>
      <c r="SNQ16" s="1229"/>
      <c r="SNR16" s="1229"/>
      <c r="SNS16" s="1229"/>
      <c r="SNT16" s="1229"/>
      <c r="SNU16" s="1229"/>
      <c r="SNV16" s="1229"/>
      <c r="SNW16" s="1229"/>
      <c r="SNX16" s="1229"/>
      <c r="SNY16" s="1229"/>
      <c r="SNZ16" s="1229"/>
      <c r="SOA16" s="1229"/>
      <c r="SOB16" s="1229"/>
      <c r="SOC16" s="1229"/>
      <c r="SOD16" s="1229"/>
      <c r="SOE16" s="1229"/>
      <c r="SOF16" s="1229"/>
      <c r="SOG16" s="1229"/>
      <c r="SOH16" s="1229"/>
      <c r="SOI16" s="1229"/>
      <c r="SOJ16" s="1229"/>
      <c r="SOK16" s="1229"/>
      <c r="SOL16" s="1229"/>
      <c r="SOM16" s="1229"/>
      <c r="SON16" s="1229"/>
      <c r="SOO16" s="1229"/>
      <c r="SOP16" s="1229"/>
      <c r="SOQ16" s="1229"/>
      <c r="SOR16" s="1229"/>
      <c r="SOS16" s="1229"/>
      <c r="SOT16" s="1229"/>
      <c r="SOU16" s="1229"/>
      <c r="SOV16" s="1229"/>
      <c r="SOW16" s="1229"/>
      <c r="SOX16" s="1229"/>
      <c r="SOY16" s="1229"/>
      <c r="SOZ16" s="1229"/>
      <c r="SPA16" s="1229"/>
      <c r="SPB16" s="1229"/>
      <c r="SPC16" s="1229"/>
      <c r="SPD16" s="1229"/>
      <c r="SPE16" s="1229"/>
      <c r="SPF16" s="1229"/>
      <c r="SPG16" s="1229"/>
      <c r="SPH16" s="1229"/>
      <c r="SPI16" s="1229"/>
      <c r="SPJ16" s="1229"/>
      <c r="SPK16" s="1229"/>
      <c r="SPL16" s="1229"/>
      <c r="SPM16" s="1229"/>
      <c r="SPN16" s="1229"/>
      <c r="SPO16" s="1229"/>
      <c r="SPP16" s="1229"/>
      <c r="SPQ16" s="1229"/>
      <c r="SPR16" s="1229"/>
      <c r="SPS16" s="1229"/>
      <c r="SPT16" s="1229"/>
      <c r="SPU16" s="1229"/>
      <c r="SPV16" s="1229"/>
      <c r="SPW16" s="1229"/>
      <c r="SPX16" s="1229"/>
      <c r="SPY16" s="1229"/>
      <c r="SPZ16" s="1229"/>
      <c r="SQA16" s="1229"/>
      <c r="SQB16" s="1229"/>
      <c r="SQC16" s="1229"/>
      <c r="SQD16" s="1229"/>
      <c r="SQE16" s="1229"/>
      <c r="SQF16" s="1229"/>
      <c r="SQG16" s="1229"/>
      <c r="SQH16" s="1229"/>
      <c r="SQI16" s="1229"/>
      <c r="SQJ16" s="1229"/>
      <c r="SQK16" s="1229"/>
      <c r="SQL16" s="1229"/>
      <c r="SQM16" s="1229"/>
      <c r="SQN16" s="1229"/>
      <c r="SQO16" s="1229"/>
      <c r="SQP16" s="1229"/>
      <c r="SQQ16" s="1229"/>
      <c r="SQR16" s="1229"/>
      <c r="SQS16" s="1229"/>
      <c r="SQT16" s="1229"/>
      <c r="SQU16" s="1229"/>
      <c r="SQV16" s="1229"/>
      <c r="SQW16" s="1229"/>
      <c r="SQX16" s="1229"/>
      <c r="SQY16" s="1229"/>
      <c r="SQZ16" s="1229"/>
      <c r="SRA16" s="1229"/>
      <c r="SRB16" s="1229"/>
      <c r="SRC16" s="1229"/>
      <c r="SRD16" s="1229"/>
      <c r="SRE16" s="1229"/>
      <c r="SRF16" s="1229"/>
      <c r="SRG16" s="1229"/>
      <c r="SRH16" s="1229"/>
      <c r="SRI16" s="1229"/>
      <c r="SRJ16" s="1229"/>
      <c r="SRK16" s="1229"/>
      <c r="SRL16" s="1229"/>
      <c r="SRM16" s="1229"/>
      <c r="SRN16" s="1229"/>
      <c r="SRO16" s="1229"/>
      <c r="SRP16" s="1229"/>
      <c r="SRQ16" s="1229"/>
      <c r="SRR16" s="1229"/>
      <c r="SRS16" s="1229"/>
      <c r="SRT16" s="1229"/>
      <c r="SRU16" s="1229"/>
      <c r="SRV16" s="1229"/>
      <c r="SRW16" s="1229"/>
      <c r="SRX16" s="1229"/>
      <c r="SRY16" s="1229"/>
      <c r="SRZ16" s="1229"/>
      <c r="SSA16" s="1229"/>
      <c r="SSB16" s="1229"/>
      <c r="SSC16" s="1229"/>
      <c r="SSD16" s="1229"/>
      <c r="SSE16" s="1229"/>
      <c r="SSF16" s="1229"/>
      <c r="SSG16" s="1229"/>
      <c r="SSH16" s="1229"/>
      <c r="SSI16" s="1229"/>
      <c r="SSJ16" s="1229"/>
      <c r="SSK16" s="1229"/>
      <c r="SSL16" s="1229"/>
      <c r="SSM16" s="1229"/>
      <c r="SSN16" s="1229"/>
      <c r="SSO16" s="1229"/>
      <c r="SSP16" s="1229"/>
      <c r="SSQ16" s="1229"/>
      <c r="SSR16" s="1229"/>
      <c r="SSS16" s="1229"/>
      <c r="SST16" s="1229"/>
      <c r="SSU16" s="1229"/>
      <c r="SSV16" s="1229"/>
      <c r="SSW16" s="1229"/>
      <c r="SSX16" s="1229"/>
      <c r="SSY16" s="1229"/>
      <c r="SSZ16" s="1229"/>
      <c r="STA16" s="1229"/>
      <c r="STB16" s="1229"/>
      <c r="STC16" s="1229"/>
      <c r="STD16" s="1229"/>
      <c r="STE16" s="1229"/>
      <c r="STF16" s="1229"/>
      <c r="STG16" s="1229"/>
      <c r="STH16" s="1229"/>
      <c r="STI16" s="1229"/>
      <c r="STJ16" s="1229"/>
      <c r="STK16" s="1229"/>
      <c r="STL16" s="1229"/>
      <c r="STM16" s="1229"/>
      <c r="STN16" s="1229"/>
      <c r="STO16" s="1229"/>
      <c r="STP16" s="1229"/>
      <c r="STQ16" s="1229"/>
      <c r="STR16" s="1229"/>
      <c r="STS16" s="1229"/>
      <c r="STT16" s="1229"/>
      <c r="STU16" s="1229"/>
      <c r="STV16" s="1229"/>
      <c r="STW16" s="1229"/>
      <c r="STX16" s="1229"/>
      <c r="STY16" s="1229"/>
      <c r="STZ16" s="1229"/>
      <c r="SUA16" s="1229"/>
      <c r="SUB16" s="1229"/>
      <c r="SUC16" s="1229"/>
      <c r="SUD16" s="1229"/>
      <c r="SUE16" s="1229"/>
      <c r="SUF16" s="1229"/>
      <c r="SUG16" s="1229"/>
      <c r="SUH16" s="1229"/>
      <c r="SUI16" s="1229"/>
      <c r="SUJ16" s="1229"/>
      <c r="SUK16" s="1229"/>
      <c r="SUL16" s="1229"/>
      <c r="SUM16" s="1229"/>
      <c r="SUN16" s="1229"/>
      <c r="SUO16" s="1229"/>
      <c r="SUP16" s="1229"/>
      <c r="SUQ16" s="1229"/>
      <c r="SUR16" s="1229"/>
      <c r="SUS16" s="1229"/>
      <c r="SUT16" s="1229"/>
      <c r="SUU16" s="1229"/>
      <c r="SUV16" s="1229"/>
      <c r="SUW16" s="1229"/>
      <c r="SUX16" s="1229"/>
      <c r="SUY16" s="1229"/>
      <c r="SUZ16" s="1229"/>
      <c r="SVA16" s="1229"/>
      <c r="SVB16" s="1229"/>
      <c r="SVC16" s="1229"/>
      <c r="SVD16" s="1229"/>
      <c r="SVE16" s="1229"/>
      <c r="SVF16" s="1229"/>
      <c r="SVG16" s="1229"/>
      <c r="SVH16" s="1229"/>
      <c r="SVI16" s="1229"/>
      <c r="SVJ16" s="1229"/>
      <c r="SVK16" s="1229"/>
      <c r="SVL16" s="1229"/>
      <c r="SVM16" s="1229"/>
      <c r="SVN16" s="1229"/>
      <c r="SVO16" s="1229"/>
      <c r="SVP16" s="1229"/>
      <c r="SVQ16" s="1229"/>
      <c r="SVR16" s="1229"/>
      <c r="SVS16" s="1229"/>
      <c r="SVT16" s="1229"/>
      <c r="SVU16" s="1229"/>
      <c r="SVV16" s="1229"/>
      <c r="SVW16" s="1229"/>
      <c r="SVX16" s="1229"/>
      <c r="SVY16" s="1229"/>
      <c r="SVZ16" s="1229"/>
      <c r="SWA16" s="1229"/>
      <c r="SWB16" s="1229"/>
      <c r="SWC16" s="1229"/>
      <c r="SWD16" s="1229"/>
      <c r="SWE16" s="1229"/>
      <c r="SWF16" s="1229"/>
      <c r="SWG16" s="1229"/>
      <c r="SWH16" s="1229"/>
      <c r="SWI16" s="1229"/>
      <c r="SWJ16" s="1229"/>
      <c r="SWK16" s="1229"/>
      <c r="SWL16" s="1229"/>
      <c r="SWM16" s="1229"/>
      <c r="SWN16" s="1229"/>
      <c r="SWO16" s="1229"/>
      <c r="SWP16" s="1229"/>
      <c r="SWQ16" s="1229"/>
      <c r="SWR16" s="1229"/>
      <c r="SWS16" s="1229"/>
      <c r="SWT16" s="1229"/>
      <c r="SWU16" s="1229"/>
      <c r="SWV16" s="1229"/>
      <c r="SWW16" s="1229"/>
      <c r="SWX16" s="1229"/>
      <c r="SWY16" s="1229"/>
      <c r="SWZ16" s="1229"/>
      <c r="SXA16" s="1229"/>
      <c r="SXB16" s="1229"/>
      <c r="SXC16" s="1229"/>
      <c r="SXD16" s="1229"/>
      <c r="SXE16" s="1229"/>
      <c r="SXF16" s="1229"/>
      <c r="SXG16" s="1229"/>
      <c r="SXH16" s="1229"/>
      <c r="SXI16" s="1229"/>
      <c r="SXJ16" s="1229"/>
      <c r="SXK16" s="1229"/>
      <c r="SXL16" s="1229"/>
      <c r="SXM16" s="1229"/>
      <c r="SXN16" s="1229"/>
      <c r="SXO16" s="1229"/>
      <c r="SXP16" s="1229"/>
      <c r="SXQ16" s="1229"/>
      <c r="SXR16" s="1229"/>
      <c r="SXS16" s="1229"/>
      <c r="SXT16" s="1229"/>
      <c r="SXU16" s="1229"/>
      <c r="SXV16" s="1229"/>
      <c r="SXW16" s="1229"/>
      <c r="SXX16" s="1229"/>
      <c r="SXY16" s="1229"/>
      <c r="SXZ16" s="1229"/>
      <c r="SYA16" s="1229"/>
      <c r="SYB16" s="1229"/>
      <c r="SYC16" s="1229"/>
      <c r="SYD16" s="1229"/>
      <c r="SYE16" s="1229"/>
      <c r="SYF16" s="1229"/>
      <c r="SYG16" s="1229"/>
      <c r="SYH16" s="1229"/>
      <c r="SYI16" s="1229"/>
      <c r="SYJ16" s="1229"/>
      <c r="SYK16" s="1229"/>
      <c r="SYL16" s="1229"/>
      <c r="SYM16" s="1229"/>
      <c r="SYN16" s="1229"/>
      <c r="SYO16" s="1229"/>
      <c r="SYP16" s="1229"/>
      <c r="SYQ16" s="1229"/>
      <c r="SYR16" s="1229"/>
      <c r="SYS16" s="1229"/>
      <c r="SYT16" s="1229"/>
      <c r="SYU16" s="1229"/>
      <c r="SYV16" s="1229"/>
      <c r="SYW16" s="1229"/>
      <c r="SYX16" s="1229"/>
      <c r="SYY16" s="1229"/>
      <c r="SYZ16" s="1229"/>
      <c r="SZA16" s="1229"/>
      <c r="SZB16" s="1229"/>
      <c r="SZC16" s="1229"/>
      <c r="SZD16" s="1229"/>
      <c r="SZE16" s="1229"/>
      <c r="SZF16" s="1229"/>
      <c r="SZG16" s="1229"/>
      <c r="SZH16" s="1229"/>
      <c r="SZI16" s="1229"/>
      <c r="SZJ16" s="1229"/>
      <c r="SZK16" s="1229"/>
      <c r="SZL16" s="1229"/>
      <c r="SZM16" s="1229"/>
      <c r="SZN16" s="1229"/>
      <c r="SZO16" s="1229"/>
      <c r="SZP16" s="1229"/>
      <c r="SZQ16" s="1229"/>
      <c r="SZR16" s="1229"/>
      <c r="SZS16" s="1229"/>
      <c r="SZT16" s="1229"/>
      <c r="SZU16" s="1229"/>
      <c r="SZV16" s="1229"/>
      <c r="SZW16" s="1229"/>
      <c r="SZX16" s="1229"/>
      <c r="SZY16" s="1229"/>
      <c r="SZZ16" s="1229"/>
      <c r="TAA16" s="1229"/>
      <c r="TAB16" s="1229"/>
      <c r="TAC16" s="1229"/>
      <c r="TAD16" s="1229"/>
      <c r="TAE16" s="1229"/>
      <c r="TAF16" s="1229"/>
      <c r="TAG16" s="1229"/>
      <c r="TAH16" s="1229"/>
      <c r="TAI16" s="1229"/>
      <c r="TAJ16" s="1229"/>
      <c r="TAK16" s="1229"/>
      <c r="TAL16" s="1229"/>
      <c r="TAM16" s="1229"/>
      <c r="TAN16" s="1229"/>
      <c r="TAO16" s="1229"/>
      <c r="TAP16" s="1229"/>
      <c r="TAQ16" s="1229"/>
      <c r="TAR16" s="1229"/>
      <c r="TAS16" s="1229"/>
      <c r="TAT16" s="1229"/>
      <c r="TAU16" s="1229"/>
      <c r="TAV16" s="1229"/>
      <c r="TAW16" s="1229"/>
      <c r="TAX16" s="1229"/>
      <c r="TAY16" s="1229"/>
      <c r="TAZ16" s="1229"/>
      <c r="TBA16" s="1229"/>
      <c r="TBB16" s="1229"/>
      <c r="TBC16" s="1229"/>
      <c r="TBD16" s="1229"/>
      <c r="TBE16" s="1229"/>
      <c r="TBF16" s="1229"/>
      <c r="TBG16" s="1229"/>
      <c r="TBH16" s="1229"/>
      <c r="TBI16" s="1229"/>
      <c r="TBJ16" s="1229"/>
      <c r="TBK16" s="1229"/>
      <c r="TBL16" s="1229"/>
      <c r="TBM16" s="1229"/>
      <c r="TBN16" s="1229"/>
      <c r="TBO16" s="1229"/>
      <c r="TBP16" s="1229"/>
      <c r="TBQ16" s="1229"/>
      <c r="TBR16" s="1229"/>
      <c r="TBS16" s="1229"/>
      <c r="TBT16" s="1229"/>
      <c r="TBU16" s="1229"/>
      <c r="TBV16" s="1229"/>
      <c r="TBW16" s="1229"/>
      <c r="TBX16" s="1229"/>
      <c r="TBY16" s="1229"/>
      <c r="TBZ16" s="1229"/>
      <c r="TCA16" s="1229"/>
      <c r="TCB16" s="1229"/>
      <c r="TCC16" s="1229"/>
      <c r="TCD16" s="1229"/>
      <c r="TCE16" s="1229"/>
      <c r="TCF16" s="1229"/>
      <c r="TCG16" s="1229"/>
      <c r="TCH16" s="1229"/>
      <c r="TCI16" s="1229"/>
      <c r="TCJ16" s="1229"/>
      <c r="TCK16" s="1229"/>
      <c r="TCL16" s="1229"/>
      <c r="TCM16" s="1229"/>
      <c r="TCN16" s="1229"/>
      <c r="TCO16" s="1229"/>
      <c r="TCP16" s="1229"/>
      <c r="TCQ16" s="1229"/>
      <c r="TCR16" s="1229"/>
      <c r="TCS16" s="1229"/>
      <c r="TCT16" s="1229"/>
      <c r="TCU16" s="1229"/>
      <c r="TCV16" s="1229"/>
      <c r="TCW16" s="1229"/>
      <c r="TCX16" s="1229"/>
      <c r="TCY16" s="1229"/>
      <c r="TCZ16" s="1229"/>
      <c r="TDA16" s="1229"/>
      <c r="TDB16" s="1229"/>
      <c r="TDC16" s="1229"/>
      <c r="TDD16" s="1229"/>
      <c r="TDE16" s="1229"/>
      <c r="TDF16" s="1229"/>
      <c r="TDG16" s="1229"/>
      <c r="TDH16" s="1229"/>
      <c r="TDI16" s="1229"/>
      <c r="TDJ16" s="1229"/>
      <c r="TDK16" s="1229"/>
      <c r="TDL16" s="1229"/>
      <c r="TDM16" s="1229"/>
      <c r="TDN16" s="1229"/>
      <c r="TDO16" s="1229"/>
      <c r="TDP16" s="1229"/>
      <c r="TDQ16" s="1229"/>
      <c r="TDR16" s="1229"/>
      <c r="TDS16" s="1229"/>
      <c r="TDT16" s="1229"/>
      <c r="TDU16" s="1229"/>
      <c r="TDV16" s="1229"/>
      <c r="TDW16" s="1229"/>
      <c r="TDX16" s="1229"/>
      <c r="TDY16" s="1229"/>
      <c r="TDZ16" s="1229"/>
      <c r="TEA16" s="1229"/>
      <c r="TEB16" s="1229"/>
      <c r="TEC16" s="1229"/>
      <c r="TED16" s="1229"/>
      <c r="TEE16" s="1229"/>
      <c r="TEF16" s="1229"/>
      <c r="TEG16" s="1229"/>
      <c r="TEH16" s="1229"/>
      <c r="TEI16" s="1229"/>
      <c r="TEJ16" s="1229"/>
      <c r="TEK16" s="1229"/>
      <c r="TEL16" s="1229"/>
      <c r="TEM16" s="1229"/>
      <c r="TEN16" s="1229"/>
      <c r="TEO16" s="1229"/>
      <c r="TEP16" s="1229"/>
      <c r="TEQ16" s="1229"/>
      <c r="TER16" s="1229"/>
      <c r="TES16" s="1229"/>
      <c r="TET16" s="1229"/>
      <c r="TEU16" s="1229"/>
      <c r="TEV16" s="1229"/>
      <c r="TEW16" s="1229"/>
      <c r="TEX16" s="1229"/>
      <c r="TEY16" s="1229"/>
      <c r="TEZ16" s="1229"/>
      <c r="TFA16" s="1229"/>
      <c r="TFB16" s="1229"/>
      <c r="TFC16" s="1229"/>
      <c r="TFD16" s="1229"/>
      <c r="TFE16" s="1229"/>
      <c r="TFF16" s="1229"/>
      <c r="TFG16" s="1229"/>
      <c r="TFH16" s="1229"/>
      <c r="TFI16" s="1229"/>
      <c r="TFJ16" s="1229"/>
      <c r="TFK16" s="1229"/>
      <c r="TFL16" s="1229"/>
      <c r="TFM16" s="1229"/>
      <c r="TFN16" s="1229"/>
      <c r="TFO16" s="1229"/>
      <c r="TFP16" s="1229"/>
      <c r="TFQ16" s="1229"/>
      <c r="TFR16" s="1229"/>
      <c r="TFS16" s="1229"/>
      <c r="TFT16" s="1229"/>
      <c r="TFU16" s="1229"/>
      <c r="TFV16" s="1229"/>
      <c r="TFW16" s="1229"/>
      <c r="TFX16" s="1229"/>
      <c r="TFY16" s="1229"/>
      <c r="TFZ16" s="1229"/>
      <c r="TGA16" s="1229"/>
      <c r="TGB16" s="1229"/>
      <c r="TGC16" s="1229"/>
      <c r="TGD16" s="1229"/>
      <c r="TGE16" s="1229"/>
      <c r="TGF16" s="1229"/>
      <c r="TGG16" s="1229"/>
      <c r="TGH16" s="1229"/>
      <c r="TGI16" s="1229"/>
      <c r="TGJ16" s="1229"/>
      <c r="TGK16" s="1229"/>
      <c r="TGL16" s="1229"/>
      <c r="TGM16" s="1229"/>
      <c r="TGN16" s="1229"/>
      <c r="TGO16" s="1229"/>
      <c r="TGP16" s="1229"/>
      <c r="TGQ16" s="1229"/>
      <c r="TGR16" s="1229"/>
      <c r="TGS16" s="1229"/>
      <c r="TGT16" s="1229"/>
      <c r="TGU16" s="1229"/>
      <c r="TGV16" s="1229"/>
      <c r="TGW16" s="1229"/>
      <c r="TGX16" s="1229"/>
      <c r="TGY16" s="1229"/>
      <c r="TGZ16" s="1229"/>
      <c r="THA16" s="1229"/>
      <c r="THB16" s="1229"/>
      <c r="THC16" s="1229"/>
      <c r="THD16" s="1229"/>
      <c r="THE16" s="1229"/>
      <c r="THF16" s="1229"/>
      <c r="THG16" s="1229"/>
      <c r="THH16" s="1229"/>
      <c r="THI16" s="1229"/>
      <c r="THJ16" s="1229"/>
      <c r="THK16" s="1229"/>
      <c r="THL16" s="1229"/>
      <c r="THM16" s="1229"/>
      <c r="THN16" s="1229"/>
      <c r="THO16" s="1229"/>
      <c r="THP16" s="1229"/>
      <c r="THQ16" s="1229"/>
      <c r="THR16" s="1229"/>
      <c r="THS16" s="1229"/>
      <c r="THT16" s="1229"/>
      <c r="THU16" s="1229"/>
      <c r="THV16" s="1229"/>
      <c r="THW16" s="1229"/>
      <c r="THX16" s="1229"/>
      <c r="THY16" s="1229"/>
      <c r="THZ16" s="1229"/>
      <c r="TIA16" s="1229"/>
      <c r="TIB16" s="1229"/>
      <c r="TIC16" s="1229"/>
      <c r="TID16" s="1229"/>
      <c r="TIE16" s="1229"/>
      <c r="TIF16" s="1229"/>
      <c r="TIG16" s="1229"/>
      <c r="TIH16" s="1229"/>
      <c r="TII16" s="1229"/>
      <c r="TIJ16" s="1229"/>
      <c r="TIK16" s="1229"/>
      <c r="TIL16" s="1229"/>
      <c r="TIM16" s="1229"/>
      <c r="TIN16" s="1229"/>
      <c r="TIO16" s="1229"/>
      <c r="TIP16" s="1229"/>
      <c r="TIQ16" s="1229"/>
      <c r="TIR16" s="1229"/>
      <c r="TIS16" s="1229"/>
      <c r="TIT16" s="1229"/>
      <c r="TIU16" s="1229"/>
      <c r="TIV16" s="1229"/>
      <c r="TIW16" s="1229"/>
      <c r="TIX16" s="1229"/>
      <c r="TIY16" s="1229"/>
      <c r="TIZ16" s="1229"/>
      <c r="TJA16" s="1229"/>
      <c r="TJB16" s="1229"/>
      <c r="TJC16" s="1229"/>
      <c r="TJD16" s="1229"/>
      <c r="TJE16" s="1229"/>
      <c r="TJF16" s="1229"/>
      <c r="TJG16" s="1229"/>
      <c r="TJH16" s="1229"/>
      <c r="TJI16" s="1229"/>
      <c r="TJJ16" s="1229"/>
      <c r="TJK16" s="1229"/>
      <c r="TJL16" s="1229"/>
      <c r="TJM16" s="1229"/>
      <c r="TJN16" s="1229"/>
      <c r="TJO16" s="1229"/>
      <c r="TJP16" s="1229"/>
      <c r="TJQ16" s="1229"/>
      <c r="TJR16" s="1229"/>
      <c r="TJS16" s="1229"/>
      <c r="TJT16" s="1229"/>
      <c r="TJU16" s="1229"/>
      <c r="TJV16" s="1229"/>
      <c r="TJW16" s="1229"/>
      <c r="TJX16" s="1229"/>
      <c r="TJY16" s="1229"/>
      <c r="TJZ16" s="1229"/>
      <c r="TKA16" s="1229"/>
      <c r="TKB16" s="1229"/>
      <c r="TKC16" s="1229"/>
      <c r="TKD16" s="1229"/>
      <c r="TKE16" s="1229"/>
      <c r="TKF16" s="1229"/>
      <c r="TKG16" s="1229"/>
      <c r="TKH16" s="1229"/>
      <c r="TKI16" s="1229"/>
      <c r="TKJ16" s="1229"/>
      <c r="TKK16" s="1229"/>
      <c r="TKL16" s="1229"/>
      <c r="TKM16" s="1229"/>
      <c r="TKN16" s="1229"/>
      <c r="TKO16" s="1229"/>
      <c r="TKP16" s="1229"/>
      <c r="TKQ16" s="1229"/>
      <c r="TKR16" s="1229"/>
      <c r="TKS16" s="1229"/>
      <c r="TKT16" s="1229"/>
      <c r="TKU16" s="1229"/>
      <c r="TKV16" s="1229"/>
      <c r="TKW16" s="1229"/>
      <c r="TKX16" s="1229"/>
      <c r="TKY16" s="1229"/>
      <c r="TKZ16" s="1229"/>
      <c r="TLA16" s="1229"/>
      <c r="TLB16" s="1229"/>
      <c r="TLC16" s="1229"/>
      <c r="TLD16" s="1229"/>
      <c r="TLE16" s="1229"/>
      <c r="TLF16" s="1229"/>
      <c r="TLG16" s="1229"/>
      <c r="TLH16" s="1229"/>
      <c r="TLI16" s="1229"/>
      <c r="TLJ16" s="1229"/>
      <c r="TLK16" s="1229"/>
      <c r="TLL16" s="1229"/>
      <c r="TLM16" s="1229"/>
      <c r="TLN16" s="1229"/>
      <c r="TLO16" s="1229"/>
      <c r="TLP16" s="1229"/>
      <c r="TLQ16" s="1229"/>
      <c r="TLR16" s="1229"/>
      <c r="TLS16" s="1229"/>
      <c r="TLT16" s="1229"/>
      <c r="TLU16" s="1229"/>
      <c r="TLV16" s="1229"/>
      <c r="TLW16" s="1229"/>
      <c r="TLX16" s="1229"/>
      <c r="TLY16" s="1229"/>
      <c r="TLZ16" s="1229"/>
      <c r="TMA16" s="1229"/>
      <c r="TMB16" s="1229"/>
      <c r="TMC16" s="1229"/>
      <c r="TMD16" s="1229"/>
      <c r="TME16" s="1229"/>
      <c r="TMF16" s="1229"/>
      <c r="TMG16" s="1229"/>
      <c r="TMH16" s="1229"/>
      <c r="TMI16" s="1229"/>
      <c r="TMJ16" s="1229"/>
      <c r="TMK16" s="1229"/>
      <c r="TML16" s="1229"/>
      <c r="TMM16" s="1229"/>
      <c r="TMN16" s="1229"/>
      <c r="TMO16" s="1229"/>
      <c r="TMP16" s="1229"/>
      <c r="TMQ16" s="1229"/>
      <c r="TMR16" s="1229"/>
      <c r="TMS16" s="1229"/>
      <c r="TMT16" s="1229"/>
      <c r="TMU16" s="1229"/>
      <c r="TMV16" s="1229"/>
      <c r="TMW16" s="1229"/>
      <c r="TMX16" s="1229"/>
      <c r="TMY16" s="1229"/>
      <c r="TMZ16" s="1229"/>
      <c r="TNA16" s="1229"/>
      <c r="TNB16" s="1229"/>
      <c r="TNC16" s="1229"/>
      <c r="TND16" s="1229"/>
      <c r="TNE16" s="1229"/>
      <c r="TNF16" s="1229"/>
      <c r="TNG16" s="1229"/>
      <c r="TNH16" s="1229"/>
      <c r="TNI16" s="1229"/>
      <c r="TNJ16" s="1229"/>
      <c r="TNK16" s="1229"/>
      <c r="TNL16" s="1229"/>
      <c r="TNM16" s="1229"/>
      <c r="TNN16" s="1229"/>
      <c r="TNO16" s="1229"/>
      <c r="TNP16" s="1229"/>
      <c r="TNQ16" s="1229"/>
      <c r="TNR16" s="1229"/>
      <c r="TNS16" s="1229"/>
      <c r="TNT16" s="1229"/>
      <c r="TNU16" s="1229"/>
      <c r="TNV16" s="1229"/>
      <c r="TNW16" s="1229"/>
      <c r="TNX16" s="1229"/>
      <c r="TNY16" s="1229"/>
      <c r="TNZ16" s="1229"/>
      <c r="TOA16" s="1229"/>
      <c r="TOB16" s="1229"/>
      <c r="TOC16" s="1229"/>
      <c r="TOD16" s="1229"/>
      <c r="TOE16" s="1229"/>
      <c r="TOF16" s="1229"/>
      <c r="TOG16" s="1229"/>
      <c r="TOH16" s="1229"/>
      <c r="TOI16" s="1229"/>
      <c r="TOJ16" s="1229"/>
      <c r="TOK16" s="1229"/>
      <c r="TOL16" s="1229"/>
      <c r="TOM16" s="1229"/>
      <c r="TON16" s="1229"/>
      <c r="TOO16" s="1229"/>
      <c r="TOP16" s="1229"/>
      <c r="TOQ16" s="1229"/>
      <c r="TOR16" s="1229"/>
      <c r="TOS16" s="1229"/>
      <c r="TOT16" s="1229"/>
      <c r="TOU16" s="1229"/>
      <c r="TOV16" s="1229"/>
      <c r="TOW16" s="1229"/>
      <c r="TOX16" s="1229"/>
      <c r="TOY16" s="1229"/>
      <c r="TOZ16" s="1229"/>
      <c r="TPA16" s="1229"/>
      <c r="TPB16" s="1229"/>
      <c r="TPC16" s="1229"/>
      <c r="TPD16" s="1229"/>
      <c r="TPE16" s="1229"/>
      <c r="TPF16" s="1229"/>
      <c r="TPG16" s="1229"/>
      <c r="TPH16" s="1229"/>
      <c r="TPI16" s="1229"/>
      <c r="TPJ16" s="1229"/>
      <c r="TPK16" s="1229"/>
      <c r="TPL16" s="1229"/>
      <c r="TPM16" s="1229"/>
      <c r="TPN16" s="1229"/>
      <c r="TPO16" s="1229"/>
      <c r="TPP16" s="1229"/>
      <c r="TPQ16" s="1229"/>
      <c r="TPR16" s="1229"/>
      <c r="TPS16" s="1229"/>
      <c r="TPT16" s="1229"/>
      <c r="TPU16" s="1229"/>
      <c r="TPV16" s="1229"/>
      <c r="TPW16" s="1229"/>
      <c r="TPX16" s="1229"/>
      <c r="TPY16" s="1229"/>
      <c r="TPZ16" s="1229"/>
      <c r="TQA16" s="1229"/>
      <c r="TQB16" s="1229"/>
      <c r="TQC16" s="1229"/>
      <c r="TQD16" s="1229"/>
      <c r="TQE16" s="1229"/>
      <c r="TQF16" s="1229"/>
      <c r="TQG16" s="1229"/>
      <c r="TQH16" s="1229"/>
      <c r="TQI16" s="1229"/>
      <c r="TQJ16" s="1229"/>
      <c r="TQK16" s="1229"/>
      <c r="TQL16" s="1229"/>
      <c r="TQM16" s="1229"/>
      <c r="TQN16" s="1229"/>
      <c r="TQO16" s="1229"/>
      <c r="TQP16" s="1229"/>
      <c r="TQQ16" s="1229"/>
      <c r="TQR16" s="1229"/>
      <c r="TQS16" s="1229"/>
      <c r="TQT16" s="1229"/>
      <c r="TQU16" s="1229"/>
      <c r="TQV16" s="1229"/>
      <c r="TQW16" s="1229"/>
      <c r="TQX16" s="1229"/>
      <c r="TQY16" s="1229"/>
      <c r="TQZ16" s="1229"/>
      <c r="TRA16" s="1229"/>
      <c r="TRB16" s="1229"/>
      <c r="TRC16" s="1229"/>
      <c r="TRD16" s="1229"/>
      <c r="TRE16" s="1229"/>
      <c r="TRF16" s="1229"/>
      <c r="TRG16" s="1229"/>
      <c r="TRH16" s="1229"/>
      <c r="TRI16" s="1229"/>
      <c r="TRJ16" s="1229"/>
      <c r="TRK16" s="1229"/>
      <c r="TRL16" s="1229"/>
      <c r="TRM16" s="1229"/>
      <c r="TRN16" s="1229"/>
      <c r="TRO16" s="1229"/>
      <c r="TRP16" s="1229"/>
      <c r="TRQ16" s="1229"/>
      <c r="TRR16" s="1229"/>
      <c r="TRS16" s="1229"/>
      <c r="TRT16" s="1229"/>
      <c r="TRU16" s="1229"/>
      <c r="TRV16" s="1229"/>
      <c r="TRW16" s="1229"/>
      <c r="TRX16" s="1229"/>
      <c r="TRY16" s="1229"/>
      <c r="TRZ16" s="1229"/>
      <c r="TSA16" s="1229"/>
      <c r="TSB16" s="1229"/>
      <c r="TSC16" s="1229"/>
      <c r="TSD16" s="1229"/>
      <c r="TSE16" s="1229"/>
      <c r="TSF16" s="1229"/>
      <c r="TSG16" s="1229"/>
      <c r="TSH16" s="1229"/>
      <c r="TSI16" s="1229"/>
      <c r="TSJ16" s="1229"/>
      <c r="TSK16" s="1229"/>
      <c r="TSL16" s="1229"/>
      <c r="TSM16" s="1229"/>
      <c r="TSN16" s="1229"/>
      <c r="TSO16" s="1229"/>
      <c r="TSP16" s="1229"/>
      <c r="TSQ16" s="1229"/>
      <c r="TSR16" s="1229"/>
      <c r="TSS16" s="1229"/>
      <c r="TST16" s="1229"/>
      <c r="TSU16" s="1229"/>
      <c r="TSV16" s="1229"/>
      <c r="TSW16" s="1229"/>
      <c r="TSX16" s="1229"/>
      <c r="TSY16" s="1229"/>
      <c r="TSZ16" s="1229"/>
      <c r="TTA16" s="1229"/>
      <c r="TTB16" s="1229"/>
      <c r="TTC16" s="1229"/>
      <c r="TTD16" s="1229"/>
      <c r="TTE16" s="1229"/>
      <c r="TTF16" s="1229"/>
      <c r="TTG16" s="1229"/>
      <c r="TTH16" s="1229"/>
      <c r="TTI16" s="1229"/>
      <c r="TTJ16" s="1229"/>
      <c r="TTK16" s="1229"/>
      <c r="TTL16" s="1229"/>
      <c r="TTM16" s="1229"/>
      <c r="TTN16" s="1229"/>
      <c r="TTO16" s="1229"/>
      <c r="TTP16" s="1229"/>
      <c r="TTQ16" s="1229"/>
      <c r="TTR16" s="1229"/>
      <c r="TTS16" s="1229"/>
      <c r="TTT16" s="1229"/>
      <c r="TTU16" s="1229"/>
      <c r="TTV16" s="1229"/>
      <c r="TTW16" s="1229"/>
      <c r="TTX16" s="1229"/>
      <c r="TTY16" s="1229"/>
      <c r="TTZ16" s="1229"/>
      <c r="TUA16" s="1229"/>
      <c r="TUB16" s="1229"/>
      <c r="TUC16" s="1229"/>
      <c r="TUD16" s="1229"/>
      <c r="TUE16" s="1229"/>
      <c r="TUF16" s="1229"/>
      <c r="TUG16" s="1229"/>
      <c r="TUH16" s="1229"/>
      <c r="TUI16" s="1229"/>
      <c r="TUJ16" s="1229"/>
      <c r="TUK16" s="1229"/>
      <c r="TUL16" s="1229"/>
      <c r="TUM16" s="1229"/>
      <c r="TUN16" s="1229"/>
      <c r="TUO16" s="1229"/>
      <c r="TUP16" s="1229"/>
      <c r="TUQ16" s="1229"/>
      <c r="TUR16" s="1229"/>
      <c r="TUS16" s="1229"/>
      <c r="TUT16" s="1229"/>
      <c r="TUU16" s="1229"/>
      <c r="TUV16" s="1229"/>
      <c r="TUW16" s="1229"/>
      <c r="TUX16" s="1229"/>
      <c r="TUY16" s="1229"/>
      <c r="TUZ16" s="1229"/>
      <c r="TVA16" s="1229"/>
      <c r="TVB16" s="1229"/>
      <c r="TVC16" s="1229"/>
      <c r="TVD16" s="1229"/>
      <c r="TVE16" s="1229"/>
      <c r="TVF16" s="1229"/>
      <c r="TVG16" s="1229"/>
      <c r="TVH16" s="1229"/>
      <c r="TVI16" s="1229"/>
      <c r="TVJ16" s="1229"/>
      <c r="TVK16" s="1229"/>
      <c r="TVL16" s="1229"/>
      <c r="TVM16" s="1229"/>
      <c r="TVN16" s="1229"/>
      <c r="TVO16" s="1229"/>
      <c r="TVP16" s="1229"/>
      <c r="TVQ16" s="1229"/>
      <c r="TVR16" s="1229"/>
      <c r="TVS16" s="1229"/>
      <c r="TVT16" s="1229"/>
      <c r="TVU16" s="1229"/>
      <c r="TVV16" s="1229"/>
      <c r="TVW16" s="1229"/>
      <c r="TVX16" s="1229"/>
      <c r="TVY16" s="1229"/>
      <c r="TVZ16" s="1229"/>
      <c r="TWA16" s="1229"/>
      <c r="TWB16" s="1229"/>
      <c r="TWC16" s="1229"/>
      <c r="TWD16" s="1229"/>
      <c r="TWE16" s="1229"/>
      <c r="TWF16" s="1229"/>
      <c r="TWG16" s="1229"/>
      <c r="TWH16" s="1229"/>
      <c r="TWI16" s="1229"/>
      <c r="TWJ16" s="1229"/>
      <c r="TWK16" s="1229"/>
      <c r="TWL16" s="1229"/>
      <c r="TWM16" s="1229"/>
      <c r="TWN16" s="1229"/>
      <c r="TWO16" s="1229"/>
      <c r="TWP16" s="1229"/>
      <c r="TWQ16" s="1229"/>
      <c r="TWR16" s="1229"/>
      <c r="TWS16" s="1229"/>
      <c r="TWT16" s="1229"/>
      <c r="TWU16" s="1229"/>
      <c r="TWV16" s="1229"/>
      <c r="TWW16" s="1229"/>
      <c r="TWX16" s="1229"/>
      <c r="TWY16" s="1229"/>
      <c r="TWZ16" s="1229"/>
      <c r="TXA16" s="1229"/>
      <c r="TXB16" s="1229"/>
      <c r="TXC16" s="1229"/>
      <c r="TXD16" s="1229"/>
      <c r="TXE16" s="1229"/>
      <c r="TXF16" s="1229"/>
      <c r="TXG16" s="1229"/>
      <c r="TXH16" s="1229"/>
      <c r="TXI16" s="1229"/>
      <c r="TXJ16" s="1229"/>
      <c r="TXK16" s="1229"/>
      <c r="TXL16" s="1229"/>
      <c r="TXM16" s="1229"/>
      <c r="TXN16" s="1229"/>
      <c r="TXO16" s="1229"/>
      <c r="TXP16" s="1229"/>
      <c r="TXQ16" s="1229"/>
      <c r="TXR16" s="1229"/>
      <c r="TXS16" s="1229"/>
      <c r="TXT16" s="1229"/>
      <c r="TXU16" s="1229"/>
      <c r="TXV16" s="1229"/>
      <c r="TXW16" s="1229"/>
      <c r="TXX16" s="1229"/>
      <c r="TXY16" s="1229"/>
      <c r="TXZ16" s="1229"/>
      <c r="TYA16" s="1229"/>
      <c r="TYB16" s="1229"/>
      <c r="TYC16" s="1229"/>
      <c r="TYD16" s="1229"/>
      <c r="TYE16" s="1229"/>
      <c r="TYF16" s="1229"/>
      <c r="TYG16" s="1229"/>
      <c r="TYH16" s="1229"/>
      <c r="TYI16" s="1229"/>
      <c r="TYJ16" s="1229"/>
      <c r="TYK16" s="1229"/>
      <c r="TYL16" s="1229"/>
      <c r="TYM16" s="1229"/>
      <c r="TYN16" s="1229"/>
      <c r="TYO16" s="1229"/>
      <c r="TYP16" s="1229"/>
      <c r="TYQ16" s="1229"/>
      <c r="TYR16" s="1229"/>
      <c r="TYS16" s="1229"/>
      <c r="TYT16" s="1229"/>
      <c r="TYU16" s="1229"/>
      <c r="TYV16" s="1229"/>
      <c r="TYW16" s="1229"/>
      <c r="TYX16" s="1229"/>
      <c r="TYY16" s="1229"/>
      <c r="TYZ16" s="1229"/>
      <c r="TZA16" s="1229"/>
      <c r="TZB16" s="1229"/>
      <c r="TZC16" s="1229"/>
      <c r="TZD16" s="1229"/>
      <c r="TZE16" s="1229"/>
      <c r="TZF16" s="1229"/>
      <c r="TZG16" s="1229"/>
      <c r="TZH16" s="1229"/>
      <c r="TZI16" s="1229"/>
      <c r="TZJ16" s="1229"/>
      <c r="TZK16" s="1229"/>
      <c r="TZL16" s="1229"/>
      <c r="TZM16" s="1229"/>
      <c r="TZN16" s="1229"/>
      <c r="TZO16" s="1229"/>
      <c r="TZP16" s="1229"/>
      <c r="TZQ16" s="1229"/>
      <c r="TZR16" s="1229"/>
      <c r="TZS16" s="1229"/>
      <c r="TZT16" s="1229"/>
      <c r="TZU16" s="1229"/>
      <c r="TZV16" s="1229"/>
      <c r="TZW16" s="1229"/>
      <c r="TZX16" s="1229"/>
      <c r="TZY16" s="1229"/>
      <c r="TZZ16" s="1229"/>
      <c r="UAA16" s="1229"/>
      <c r="UAB16" s="1229"/>
      <c r="UAC16" s="1229"/>
      <c r="UAD16" s="1229"/>
      <c r="UAE16" s="1229"/>
      <c r="UAF16" s="1229"/>
      <c r="UAG16" s="1229"/>
      <c r="UAH16" s="1229"/>
      <c r="UAI16" s="1229"/>
      <c r="UAJ16" s="1229"/>
      <c r="UAK16" s="1229"/>
      <c r="UAL16" s="1229"/>
      <c r="UAM16" s="1229"/>
      <c r="UAN16" s="1229"/>
      <c r="UAO16" s="1229"/>
      <c r="UAP16" s="1229"/>
      <c r="UAQ16" s="1229"/>
      <c r="UAR16" s="1229"/>
      <c r="UAS16" s="1229"/>
      <c r="UAT16" s="1229"/>
      <c r="UAU16" s="1229"/>
      <c r="UAV16" s="1229"/>
      <c r="UAW16" s="1229"/>
      <c r="UAX16" s="1229"/>
      <c r="UAY16" s="1229"/>
      <c r="UAZ16" s="1229"/>
      <c r="UBA16" s="1229"/>
      <c r="UBB16" s="1229"/>
      <c r="UBC16" s="1229"/>
      <c r="UBD16" s="1229"/>
      <c r="UBE16" s="1229"/>
      <c r="UBF16" s="1229"/>
      <c r="UBG16" s="1229"/>
      <c r="UBH16" s="1229"/>
      <c r="UBI16" s="1229"/>
      <c r="UBJ16" s="1229"/>
      <c r="UBK16" s="1229"/>
      <c r="UBL16" s="1229"/>
      <c r="UBM16" s="1229"/>
      <c r="UBN16" s="1229"/>
      <c r="UBO16" s="1229"/>
      <c r="UBP16" s="1229"/>
      <c r="UBQ16" s="1229"/>
      <c r="UBR16" s="1229"/>
      <c r="UBS16" s="1229"/>
      <c r="UBT16" s="1229"/>
      <c r="UBU16" s="1229"/>
      <c r="UBV16" s="1229"/>
      <c r="UBW16" s="1229"/>
      <c r="UBX16" s="1229"/>
      <c r="UBY16" s="1229"/>
      <c r="UBZ16" s="1229"/>
      <c r="UCA16" s="1229"/>
      <c r="UCB16" s="1229"/>
      <c r="UCC16" s="1229"/>
      <c r="UCD16" s="1229"/>
      <c r="UCE16" s="1229"/>
      <c r="UCF16" s="1229"/>
      <c r="UCG16" s="1229"/>
      <c r="UCH16" s="1229"/>
      <c r="UCI16" s="1229"/>
      <c r="UCJ16" s="1229"/>
      <c r="UCK16" s="1229"/>
      <c r="UCL16" s="1229"/>
      <c r="UCM16" s="1229"/>
      <c r="UCN16" s="1229"/>
      <c r="UCO16" s="1229"/>
      <c r="UCP16" s="1229"/>
      <c r="UCQ16" s="1229"/>
      <c r="UCR16" s="1229"/>
      <c r="UCS16" s="1229"/>
      <c r="UCT16" s="1229"/>
      <c r="UCU16" s="1229"/>
      <c r="UCV16" s="1229"/>
      <c r="UCW16" s="1229"/>
      <c r="UCX16" s="1229"/>
      <c r="UCY16" s="1229"/>
      <c r="UCZ16" s="1229"/>
      <c r="UDA16" s="1229"/>
      <c r="UDB16" s="1229"/>
      <c r="UDC16" s="1229"/>
      <c r="UDD16" s="1229"/>
      <c r="UDE16" s="1229"/>
      <c r="UDF16" s="1229"/>
      <c r="UDG16" s="1229"/>
      <c r="UDH16" s="1229"/>
      <c r="UDI16" s="1229"/>
      <c r="UDJ16" s="1229"/>
      <c r="UDK16" s="1229"/>
      <c r="UDL16" s="1229"/>
      <c r="UDM16" s="1229"/>
      <c r="UDN16" s="1229"/>
      <c r="UDO16" s="1229"/>
      <c r="UDP16" s="1229"/>
      <c r="UDQ16" s="1229"/>
      <c r="UDR16" s="1229"/>
      <c r="UDS16" s="1229"/>
      <c r="UDT16" s="1229"/>
      <c r="UDU16" s="1229"/>
      <c r="UDV16" s="1229"/>
      <c r="UDW16" s="1229"/>
      <c r="UDX16" s="1229"/>
      <c r="UDY16" s="1229"/>
      <c r="UDZ16" s="1229"/>
      <c r="UEA16" s="1229"/>
      <c r="UEB16" s="1229"/>
      <c r="UEC16" s="1229"/>
      <c r="UED16" s="1229"/>
      <c r="UEE16" s="1229"/>
      <c r="UEF16" s="1229"/>
      <c r="UEG16" s="1229"/>
      <c r="UEH16" s="1229"/>
      <c r="UEI16" s="1229"/>
      <c r="UEJ16" s="1229"/>
      <c r="UEK16" s="1229"/>
      <c r="UEL16" s="1229"/>
      <c r="UEM16" s="1229"/>
      <c r="UEN16" s="1229"/>
      <c r="UEO16" s="1229"/>
      <c r="UEP16" s="1229"/>
      <c r="UEQ16" s="1229"/>
      <c r="UER16" s="1229"/>
      <c r="UES16" s="1229"/>
      <c r="UET16" s="1229"/>
      <c r="UEU16" s="1229"/>
      <c r="UEV16" s="1229"/>
      <c r="UEW16" s="1229"/>
      <c r="UEX16" s="1229"/>
      <c r="UEY16" s="1229"/>
      <c r="UEZ16" s="1229"/>
      <c r="UFA16" s="1229"/>
      <c r="UFB16" s="1229"/>
      <c r="UFC16" s="1229"/>
      <c r="UFD16" s="1229"/>
      <c r="UFE16" s="1229"/>
      <c r="UFF16" s="1229"/>
      <c r="UFG16" s="1229"/>
      <c r="UFH16" s="1229"/>
      <c r="UFI16" s="1229"/>
      <c r="UFJ16" s="1229"/>
      <c r="UFK16" s="1229"/>
      <c r="UFL16" s="1229"/>
      <c r="UFM16" s="1229"/>
      <c r="UFN16" s="1229"/>
      <c r="UFO16" s="1229"/>
      <c r="UFP16" s="1229"/>
      <c r="UFQ16" s="1229"/>
      <c r="UFR16" s="1229"/>
      <c r="UFS16" s="1229"/>
      <c r="UFT16" s="1229"/>
      <c r="UFU16" s="1229"/>
      <c r="UFV16" s="1229"/>
      <c r="UFW16" s="1229"/>
      <c r="UFX16" s="1229"/>
      <c r="UFY16" s="1229"/>
      <c r="UFZ16" s="1229"/>
      <c r="UGA16" s="1229"/>
      <c r="UGB16" s="1229"/>
      <c r="UGC16" s="1229"/>
      <c r="UGD16" s="1229"/>
      <c r="UGE16" s="1229"/>
      <c r="UGF16" s="1229"/>
      <c r="UGG16" s="1229"/>
      <c r="UGH16" s="1229"/>
      <c r="UGI16" s="1229"/>
      <c r="UGJ16" s="1229"/>
      <c r="UGK16" s="1229"/>
      <c r="UGL16" s="1229"/>
      <c r="UGM16" s="1229"/>
      <c r="UGN16" s="1229"/>
      <c r="UGO16" s="1229"/>
      <c r="UGP16" s="1229"/>
      <c r="UGQ16" s="1229"/>
      <c r="UGR16" s="1229"/>
      <c r="UGS16" s="1229"/>
      <c r="UGT16" s="1229"/>
      <c r="UGU16" s="1229"/>
      <c r="UGV16" s="1229"/>
      <c r="UGW16" s="1229"/>
      <c r="UGX16" s="1229"/>
      <c r="UGY16" s="1229"/>
      <c r="UGZ16" s="1229"/>
      <c r="UHA16" s="1229"/>
      <c r="UHB16" s="1229"/>
      <c r="UHC16" s="1229"/>
      <c r="UHD16" s="1229"/>
      <c r="UHE16" s="1229"/>
      <c r="UHF16" s="1229"/>
      <c r="UHG16" s="1229"/>
      <c r="UHH16" s="1229"/>
      <c r="UHI16" s="1229"/>
      <c r="UHJ16" s="1229"/>
      <c r="UHK16" s="1229"/>
      <c r="UHL16" s="1229"/>
      <c r="UHM16" s="1229"/>
      <c r="UHN16" s="1229"/>
      <c r="UHO16" s="1229"/>
      <c r="UHP16" s="1229"/>
      <c r="UHQ16" s="1229"/>
      <c r="UHR16" s="1229"/>
      <c r="UHS16" s="1229"/>
      <c r="UHT16" s="1229"/>
      <c r="UHU16" s="1229"/>
      <c r="UHV16" s="1229"/>
      <c r="UHW16" s="1229"/>
      <c r="UHX16" s="1229"/>
      <c r="UHY16" s="1229"/>
      <c r="UHZ16" s="1229"/>
      <c r="UIA16" s="1229"/>
      <c r="UIB16" s="1229"/>
      <c r="UIC16" s="1229"/>
      <c r="UID16" s="1229"/>
      <c r="UIE16" s="1229"/>
      <c r="UIF16" s="1229"/>
      <c r="UIG16" s="1229"/>
      <c r="UIH16" s="1229"/>
      <c r="UII16" s="1229"/>
      <c r="UIJ16" s="1229"/>
      <c r="UIK16" s="1229"/>
      <c r="UIL16" s="1229"/>
      <c r="UIM16" s="1229"/>
      <c r="UIN16" s="1229"/>
      <c r="UIO16" s="1229"/>
      <c r="UIP16" s="1229"/>
      <c r="UIQ16" s="1229"/>
      <c r="UIR16" s="1229"/>
      <c r="UIS16" s="1229"/>
      <c r="UIT16" s="1229"/>
      <c r="UIU16" s="1229"/>
      <c r="UIV16" s="1229"/>
      <c r="UIW16" s="1229"/>
      <c r="UIX16" s="1229"/>
      <c r="UIY16" s="1229"/>
      <c r="UIZ16" s="1229"/>
      <c r="UJA16" s="1229"/>
      <c r="UJB16" s="1229"/>
      <c r="UJC16" s="1229"/>
      <c r="UJD16" s="1229"/>
      <c r="UJE16" s="1229"/>
      <c r="UJF16" s="1229"/>
      <c r="UJG16" s="1229"/>
      <c r="UJH16" s="1229"/>
      <c r="UJI16" s="1229"/>
      <c r="UJJ16" s="1229"/>
      <c r="UJK16" s="1229"/>
      <c r="UJL16" s="1229"/>
      <c r="UJM16" s="1229"/>
      <c r="UJN16" s="1229"/>
      <c r="UJO16" s="1229"/>
      <c r="UJP16" s="1229"/>
      <c r="UJQ16" s="1229"/>
      <c r="UJR16" s="1229"/>
      <c r="UJS16" s="1229"/>
      <c r="UJT16" s="1229"/>
      <c r="UJU16" s="1229"/>
      <c r="UJV16" s="1229"/>
      <c r="UJW16" s="1229"/>
      <c r="UJX16" s="1229"/>
      <c r="UJY16" s="1229"/>
      <c r="UJZ16" s="1229"/>
      <c r="UKA16" s="1229"/>
      <c r="UKB16" s="1229"/>
      <c r="UKC16" s="1229"/>
      <c r="UKD16" s="1229"/>
      <c r="UKE16" s="1229"/>
      <c r="UKF16" s="1229"/>
      <c r="UKG16" s="1229"/>
      <c r="UKH16" s="1229"/>
      <c r="UKI16" s="1229"/>
      <c r="UKJ16" s="1229"/>
      <c r="UKK16" s="1229"/>
      <c r="UKL16" s="1229"/>
      <c r="UKM16" s="1229"/>
      <c r="UKN16" s="1229"/>
      <c r="UKO16" s="1229"/>
      <c r="UKP16" s="1229"/>
      <c r="UKQ16" s="1229"/>
      <c r="UKR16" s="1229"/>
      <c r="UKS16" s="1229"/>
      <c r="UKT16" s="1229"/>
      <c r="UKU16" s="1229"/>
      <c r="UKV16" s="1229"/>
      <c r="UKW16" s="1229"/>
      <c r="UKX16" s="1229"/>
      <c r="UKY16" s="1229"/>
      <c r="UKZ16" s="1229"/>
      <c r="ULA16" s="1229"/>
      <c r="ULB16" s="1229"/>
      <c r="ULC16" s="1229"/>
      <c r="ULD16" s="1229"/>
      <c r="ULE16" s="1229"/>
      <c r="ULF16" s="1229"/>
      <c r="ULG16" s="1229"/>
      <c r="ULH16" s="1229"/>
      <c r="ULI16" s="1229"/>
      <c r="ULJ16" s="1229"/>
      <c r="ULK16" s="1229"/>
      <c r="ULL16" s="1229"/>
      <c r="ULM16" s="1229"/>
      <c r="ULN16" s="1229"/>
      <c r="ULO16" s="1229"/>
      <c r="ULP16" s="1229"/>
      <c r="ULQ16" s="1229"/>
      <c r="ULR16" s="1229"/>
      <c r="ULS16" s="1229"/>
      <c r="ULT16" s="1229"/>
      <c r="ULU16" s="1229"/>
      <c r="ULV16" s="1229"/>
      <c r="ULW16" s="1229"/>
      <c r="ULX16" s="1229"/>
      <c r="ULY16" s="1229"/>
      <c r="ULZ16" s="1229"/>
      <c r="UMA16" s="1229"/>
      <c r="UMB16" s="1229"/>
      <c r="UMC16" s="1229"/>
      <c r="UMD16" s="1229"/>
      <c r="UME16" s="1229"/>
      <c r="UMF16" s="1229"/>
      <c r="UMG16" s="1229"/>
      <c r="UMH16" s="1229"/>
      <c r="UMI16" s="1229"/>
      <c r="UMJ16" s="1229"/>
      <c r="UMK16" s="1229"/>
      <c r="UML16" s="1229"/>
      <c r="UMM16" s="1229"/>
      <c r="UMN16" s="1229"/>
      <c r="UMO16" s="1229"/>
      <c r="UMP16" s="1229"/>
      <c r="UMQ16" s="1229"/>
      <c r="UMR16" s="1229"/>
      <c r="UMS16" s="1229"/>
      <c r="UMT16" s="1229"/>
      <c r="UMU16" s="1229"/>
      <c r="UMV16" s="1229"/>
      <c r="UMW16" s="1229"/>
      <c r="UMX16" s="1229"/>
      <c r="UMY16" s="1229"/>
      <c r="UMZ16" s="1229"/>
      <c r="UNA16" s="1229"/>
      <c r="UNB16" s="1229"/>
      <c r="UNC16" s="1229"/>
      <c r="UND16" s="1229"/>
      <c r="UNE16" s="1229"/>
      <c r="UNF16" s="1229"/>
      <c r="UNG16" s="1229"/>
      <c r="UNH16" s="1229"/>
      <c r="UNI16" s="1229"/>
      <c r="UNJ16" s="1229"/>
      <c r="UNK16" s="1229"/>
      <c r="UNL16" s="1229"/>
      <c r="UNM16" s="1229"/>
      <c r="UNN16" s="1229"/>
      <c r="UNO16" s="1229"/>
      <c r="UNP16" s="1229"/>
      <c r="UNQ16" s="1229"/>
      <c r="UNR16" s="1229"/>
      <c r="UNS16" s="1229"/>
      <c r="UNT16" s="1229"/>
      <c r="UNU16" s="1229"/>
      <c r="UNV16" s="1229"/>
      <c r="UNW16" s="1229"/>
      <c r="UNX16" s="1229"/>
      <c r="UNY16" s="1229"/>
      <c r="UNZ16" s="1229"/>
      <c r="UOA16" s="1229"/>
      <c r="UOB16" s="1229"/>
      <c r="UOC16" s="1229"/>
      <c r="UOD16" s="1229"/>
      <c r="UOE16" s="1229"/>
      <c r="UOF16" s="1229"/>
      <c r="UOG16" s="1229"/>
      <c r="UOH16" s="1229"/>
      <c r="UOI16" s="1229"/>
      <c r="UOJ16" s="1229"/>
      <c r="UOK16" s="1229"/>
      <c r="UOL16" s="1229"/>
      <c r="UOM16" s="1229"/>
      <c r="UON16" s="1229"/>
      <c r="UOO16" s="1229"/>
      <c r="UOP16" s="1229"/>
      <c r="UOQ16" s="1229"/>
      <c r="UOR16" s="1229"/>
      <c r="UOS16" s="1229"/>
      <c r="UOT16" s="1229"/>
      <c r="UOU16" s="1229"/>
      <c r="UOV16" s="1229"/>
      <c r="UOW16" s="1229"/>
      <c r="UOX16" s="1229"/>
      <c r="UOY16" s="1229"/>
      <c r="UOZ16" s="1229"/>
      <c r="UPA16" s="1229"/>
      <c r="UPB16" s="1229"/>
      <c r="UPC16" s="1229"/>
      <c r="UPD16" s="1229"/>
      <c r="UPE16" s="1229"/>
      <c r="UPF16" s="1229"/>
      <c r="UPG16" s="1229"/>
      <c r="UPH16" s="1229"/>
      <c r="UPI16" s="1229"/>
      <c r="UPJ16" s="1229"/>
      <c r="UPK16" s="1229"/>
      <c r="UPL16" s="1229"/>
      <c r="UPM16" s="1229"/>
      <c r="UPN16" s="1229"/>
      <c r="UPO16" s="1229"/>
      <c r="UPP16" s="1229"/>
      <c r="UPQ16" s="1229"/>
      <c r="UPR16" s="1229"/>
      <c r="UPS16" s="1229"/>
      <c r="UPT16" s="1229"/>
      <c r="UPU16" s="1229"/>
      <c r="UPV16" s="1229"/>
      <c r="UPW16" s="1229"/>
      <c r="UPX16" s="1229"/>
      <c r="UPY16" s="1229"/>
      <c r="UPZ16" s="1229"/>
      <c r="UQA16" s="1229"/>
      <c r="UQB16" s="1229"/>
      <c r="UQC16" s="1229"/>
      <c r="UQD16" s="1229"/>
      <c r="UQE16" s="1229"/>
      <c r="UQF16" s="1229"/>
      <c r="UQG16" s="1229"/>
      <c r="UQH16" s="1229"/>
      <c r="UQI16" s="1229"/>
      <c r="UQJ16" s="1229"/>
      <c r="UQK16" s="1229"/>
      <c r="UQL16" s="1229"/>
      <c r="UQM16" s="1229"/>
      <c r="UQN16" s="1229"/>
      <c r="UQO16" s="1229"/>
      <c r="UQP16" s="1229"/>
      <c r="UQQ16" s="1229"/>
      <c r="UQR16" s="1229"/>
      <c r="UQS16" s="1229"/>
      <c r="UQT16" s="1229"/>
      <c r="UQU16" s="1229"/>
      <c r="UQV16" s="1229"/>
      <c r="UQW16" s="1229"/>
      <c r="UQX16" s="1229"/>
      <c r="UQY16" s="1229"/>
      <c r="UQZ16" s="1229"/>
      <c r="URA16" s="1229"/>
      <c r="URB16" s="1229"/>
      <c r="URC16" s="1229"/>
      <c r="URD16" s="1229"/>
      <c r="URE16" s="1229"/>
      <c r="URF16" s="1229"/>
      <c r="URG16" s="1229"/>
      <c r="URH16" s="1229"/>
      <c r="URI16" s="1229"/>
      <c r="URJ16" s="1229"/>
      <c r="URK16" s="1229"/>
      <c r="URL16" s="1229"/>
      <c r="URM16" s="1229"/>
      <c r="URN16" s="1229"/>
      <c r="URO16" s="1229"/>
      <c r="URP16" s="1229"/>
      <c r="URQ16" s="1229"/>
      <c r="URR16" s="1229"/>
      <c r="URS16" s="1229"/>
      <c r="URT16" s="1229"/>
      <c r="URU16" s="1229"/>
      <c r="URV16" s="1229"/>
      <c r="URW16" s="1229"/>
      <c r="URX16" s="1229"/>
      <c r="URY16" s="1229"/>
      <c r="URZ16" s="1229"/>
      <c r="USA16" s="1229"/>
      <c r="USB16" s="1229"/>
      <c r="USC16" s="1229"/>
      <c r="USD16" s="1229"/>
      <c r="USE16" s="1229"/>
      <c r="USF16" s="1229"/>
      <c r="USG16" s="1229"/>
      <c r="USH16" s="1229"/>
      <c r="USI16" s="1229"/>
      <c r="USJ16" s="1229"/>
      <c r="USK16" s="1229"/>
      <c r="USL16" s="1229"/>
      <c r="USM16" s="1229"/>
      <c r="USN16" s="1229"/>
      <c r="USO16" s="1229"/>
      <c r="USP16" s="1229"/>
      <c r="USQ16" s="1229"/>
      <c r="USR16" s="1229"/>
      <c r="USS16" s="1229"/>
      <c r="UST16" s="1229"/>
      <c r="USU16" s="1229"/>
      <c r="USV16" s="1229"/>
      <c r="USW16" s="1229"/>
      <c r="USX16" s="1229"/>
      <c r="USY16" s="1229"/>
      <c r="USZ16" s="1229"/>
      <c r="UTA16" s="1229"/>
      <c r="UTB16" s="1229"/>
      <c r="UTC16" s="1229"/>
      <c r="UTD16" s="1229"/>
      <c r="UTE16" s="1229"/>
      <c r="UTF16" s="1229"/>
      <c r="UTG16" s="1229"/>
      <c r="UTH16" s="1229"/>
      <c r="UTI16" s="1229"/>
      <c r="UTJ16" s="1229"/>
      <c r="UTK16" s="1229"/>
      <c r="UTL16" s="1229"/>
      <c r="UTM16" s="1229"/>
      <c r="UTN16" s="1229"/>
      <c r="UTO16" s="1229"/>
      <c r="UTP16" s="1229"/>
      <c r="UTQ16" s="1229"/>
      <c r="UTR16" s="1229"/>
      <c r="UTS16" s="1229"/>
      <c r="UTT16" s="1229"/>
      <c r="UTU16" s="1229"/>
      <c r="UTV16" s="1229"/>
      <c r="UTW16" s="1229"/>
      <c r="UTX16" s="1229"/>
      <c r="UTY16" s="1229"/>
      <c r="UTZ16" s="1229"/>
      <c r="UUA16" s="1229"/>
      <c r="UUB16" s="1229"/>
      <c r="UUC16" s="1229"/>
      <c r="UUD16" s="1229"/>
      <c r="UUE16" s="1229"/>
      <c r="UUF16" s="1229"/>
      <c r="UUG16" s="1229"/>
      <c r="UUH16" s="1229"/>
      <c r="UUI16" s="1229"/>
      <c r="UUJ16" s="1229"/>
      <c r="UUK16" s="1229"/>
      <c r="UUL16" s="1229"/>
      <c r="UUM16" s="1229"/>
      <c r="UUN16" s="1229"/>
      <c r="UUO16" s="1229"/>
      <c r="UUP16" s="1229"/>
      <c r="UUQ16" s="1229"/>
      <c r="UUR16" s="1229"/>
      <c r="UUS16" s="1229"/>
      <c r="UUT16" s="1229"/>
      <c r="UUU16" s="1229"/>
      <c r="UUV16" s="1229"/>
      <c r="UUW16" s="1229"/>
      <c r="UUX16" s="1229"/>
      <c r="UUY16" s="1229"/>
      <c r="UUZ16" s="1229"/>
      <c r="UVA16" s="1229"/>
      <c r="UVB16" s="1229"/>
      <c r="UVC16" s="1229"/>
      <c r="UVD16" s="1229"/>
      <c r="UVE16" s="1229"/>
      <c r="UVF16" s="1229"/>
      <c r="UVG16" s="1229"/>
      <c r="UVH16" s="1229"/>
      <c r="UVI16" s="1229"/>
      <c r="UVJ16" s="1229"/>
      <c r="UVK16" s="1229"/>
      <c r="UVL16" s="1229"/>
      <c r="UVM16" s="1229"/>
      <c r="UVN16" s="1229"/>
      <c r="UVO16" s="1229"/>
      <c r="UVP16" s="1229"/>
      <c r="UVQ16" s="1229"/>
      <c r="UVR16" s="1229"/>
      <c r="UVS16" s="1229"/>
      <c r="UVT16" s="1229"/>
      <c r="UVU16" s="1229"/>
      <c r="UVV16" s="1229"/>
      <c r="UVW16" s="1229"/>
      <c r="UVX16" s="1229"/>
      <c r="UVY16" s="1229"/>
      <c r="UVZ16" s="1229"/>
      <c r="UWA16" s="1229"/>
      <c r="UWB16" s="1229"/>
      <c r="UWC16" s="1229"/>
      <c r="UWD16" s="1229"/>
      <c r="UWE16" s="1229"/>
      <c r="UWF16" s="1229"/>
      <c r="UWG16" s="1229"/>
      <c r="UWH16" s="1229"/>
      <c r="UWI16" s="1229"/>
      <c r="UWJ16" s="1229"/>
      <c r="UWK16" s="1229"/>
      <c r="UWL16" s="1229"/>
      <c r="UWM16" s="1229"/>
      <c r="UWN16" s="1229"/>
      <c r="UWO16" s="1229"/>
      <c r="UWP16" s="1229"/>
      <c r="UWQ16" s="1229"/>
      <c r="UWR16" s="1229"/>
      <c r="UWS16" s="1229"/>
      <c r="UWT16" s="1229"/>
      <c r="UWU16" s="1229"/>
      <c r="UWV16" s="1229"/>
      <c r="UWW16" s="1229"/>
      <c r="UWX16" s="1229"/>
      <c r="UWY16" s="1229"/>
      <c r="UWZ16" s="1229"/>
      <c r="UXA16" s="1229"/>
      <c r="UXB16" s="1229"/>
      <c r="UXC16" s="1229"/>
      <c r="UXD16" s="1229"/>
      <c r="UXE16" s="1229"/>
      <c r="UXF16" s="1229"/>
      <c r="UXG16" s="1229"/>
      <c r="UXH16" s="1229"/>
      <c r="UXI16" s="1229"/>
      <c r="UXJ16" s="1229"/>
      <c r="UXK16" s="1229"/>
      <c r="UXL16" s="1229"/>
      <c r="UXM16" s="1229"/>
      <c r="UXN16" s="1229"/>
      <c r="UXO16" s="1229"/>
      <c r="UXP16" s="1229"/>
      <c r="UXQ16" s="1229"/>
      <c r="UXR16" s="1229"/>
      <c r="UXS16" s="1229"/>
      <c r="UXT16" s="1229"/>
      <c r="UXU16" s="1229"/>
      <c r="UXV16" s="1229"/>
      <c r="UXW16" s="1229"/>
      <c r="UXX16" s="1229"/>
      <c r="UXY16" s="1229"/>
      <c r="UXZ16" s="1229"/>
      <c r="UYA16" s="1229"/>
      <c r="UYB16" s="1229"/>
      <c r="UYC16" s="1229"/>
      <c r="UYD16" s="1229"/>
      <c r="UYE16" s="1229"/>
      <c r="UYF16" s="1229"/>
      <c r="UYG16" s="1229"/>
      <c r="UYH16" s="1229"/>
      <c r="UYI16" s="1229"/>
      <c r="UYJ16" s="1229"/>
      <c r="UYK16" s="1229"/>
      <c r="UYL16" s="1229"/>
      <c r="UYM16" s="1229"/>
      <c r="UYN16" s="1229"/>
      <c r="UYO16" s="1229"/>
      <c r="UYP16" s="1229"/>
      <c r="UYQ16" s="1229"/>
      <c r="UYR16" s="1229"/>
      <c r="UYS16" s="1229"/>
      <c r="UYT16" s="1229"/>
      <c r="UYU16" s="1229"/>
      <c r="UYV16" s="1229"/>
      <c r="UYW16" s="1229"/>
      <c r="UYX16" s="1229"/>
      <c r="UYY16" s="1229"/>
      <c r="UYZ16" s="1229"/>
      <c r="UZA16" s="1229"/>
      <c r="UZB16" s="1229"/>
      <c r="UZC16" s="1229"/>
      <c r="UZD16" s="1229"/>
      <c r="UZE16" s="1229"/>
      <c r="UZF16" s="1229"/>
      <c r="UZG16" s="1229"/>
      <c r="UZH16" s="1229"/>
      <c r="UZI16" s="1229"/>
      <c r="UZJ16" s="1229"/>
      <c r="UZK16" s="1229"/>
      <c r="UZL16" s="1229"/>
      <c r="UZM16" s="1229"/>
      <c r="UZN16" s="1229"/>
      <c r="UZO16" s="1229"/>
      <c r="UZP16" s="1229"/>
      <c r="UZQ16" s="1229"/>
      <c r="UZR16" s="1229"/>
      <c r="UZS16" s="1229"/>
      <c r="UZT16" s="1229"/>
      <c r="UZU16" s="1229"/>
      <c r="UZV16" s="1229"/>
      <c r="UZW16" s="1229"/>
      <c r="UZX16" s="1229"/>
      <c r="UZY16" s="1229"/>
      <c r="UZZ16" s="1229"/>
      <c r="VAA16" s="1229"/>
      <c r="VAB16" s="1229"/>
      <c r="VAC16" s="1229"/>
      <c r="VAD16" s="1229"/>
      <c r="VAE16" s="1229"/>
      <c r="VAF16" s="1229"/>
      <c r="VAG16" s="1229"/>
      <c r="VAH16" s="1229"/>
      <c r="VAI16" s="1229"/>
      <c r="VAJ16" s="1229"/>
      <c r="VAK16" s="1229"/>
      <c r="VAL16" s="1229"/>
      <c r="VAM16" s="1229"/>
      <c r="VAN16" s="1229"/>
      <c r="VAO16" s="1229"/>
      <c r="VAP16" s="1229"/>
      <c r="VAQ16" s="1229"/>
      <c r="VAR16" s="1229"/>
      <c r="VAS16" s="1229"/>
      <c r="VAT16" s="1229"/>
      <c r="VAU16" s="1229"/>
      <c r="VAV16" s="1229"/>
      <c r="VAW16" s="1229"/>
      <c r="VAX16" s="1229"/>
      <c r="VAY16" s="1229"/>
      <c r="VAZ16" s="1229"/>
      <c r="VBA16" s="1229"/>
      <c r="VBB16" s="1229"/>
      <c r="VBC16" s="1229"/>
      <c r="VBD16" s="1229"/>
      <c r="VBE16" s="1229"/>
      <c r="VBF16" s="1229"/>
      <c r="VBG16" s="1229"/>
      <c r="VBH16" s="1229"/>
      <c r="VBI16" s="1229"/>
      <c r="VBJ16" s="1229"/>
      <c r="VBK16" s="1229"/>
      <c r="VBL16" s="1229"/>
      <c r="VBM16" s="1229"/>
      <c r="VBN16" s="1229"/>
      <c r="VBO16" s="1229"/>
      <c r="VBP16" s="1229"/>
      <c r="VBQ16" s="1229"/>
      <c r="VBR16" s="1229"/>
      <c r="VBS16" s="1229"/>
      <c r="VBT16" s="1229"/>
      <c r="VBU16" s="1229"/>
      <c r="VBV16" s="1229"/>
      <c r="VBW16" s="1229"/>
      <c r="VBX16" s="1229"/>
      <c r="VBY16" s="1229"/>
      <c r="VBZ16" s="1229"/>
      <c r="VCA16" s="1229"/>
      <c r="VCB16" s="1229"/>
      <c r="VCC16" s="1229"/>
      <c r="VCD16" s="1229"/>
      <c r="VCE16" s="1229"/>
      <c r="VCF16" s="1229"/>
      <c r="VCG16" s="1229"/>
      <c r="VCH16" s="1229"/>
      <c r="VCI16" s="1229"/>
      <c r="VCJ16" s="1229"/>
      <c r="VCK16" s="1229"/>
      <c r="VCL16" s="1229"/>
      <c r="VCM16" s="1229"/>
      <c r="VCN16" s="1229"/>
      <c r="VCO16" s="1229"/>
      <c r="VCP16" s="1229"/>
      <c r="VCQ16" s="1229"/>
      <c r="VCR16" s="1229"/>
      <c r="VCS16" s="1229"/>
      <c r="VCT16" s="1229"/>
      <c r="VCU16" s="1229"/>
      <c r="VCV16" s="1229"/>
      <c r="VCW16" s="1229"/>
      <c r="VCX16" s="1229"/>
      <c r="VCY16" s="1229"/>
      <c r="VCZ16" s="1229"/>
      <c r="VDA16" s="1229"/>
      <c r="VDB16" s="1229"/>
      <c r="VDC16" s="1229"/>
      <c r="VDD16" s="1229"/>
      <c r="VDE16" s="1229"/>
      <c r="VDF16" s="1229"/>
      <c r="VDG16" s="1229"/>
      <c r="VDH16" s="1229"/>
      <c r="VDI16" s="1229"/>
      <c r="VDJ16" s="1229"/>
      <c r="VDK16" s="1229"/>
      <c r="VDL16" s="1229"/>
      <c r="VDM16" s="1229"/>
      <c r="VDN16" s="1229"/>
      <c r="VDO16" s="1229"/>
      <c r="VDP16" s="1229"/>
      <c r="VDQ16" s="1229"/>
      <c r="VDR16" s="1229"/>
      <c r="VDS16" s="1229"/>
      <c r="VDT16" s="1229"/>
      <c r="VDU16" s="1229"/>
      <c r="VDV16" s="1229"/>
      <c r="VDW16" s="1229"/>
      <c r="VDX16" s="1229"/>
      <c r="VDY16" s="1229"/>
      <c r="VDZ16" s="1229"/>
      <c r="VEA16" s="1229"/>
      <c r="VEB16" s="1229"/>
      <c r="VEC16" s="1229"/>
      <c r="VED16" s="1229"/>
      <c r="VEE16" s="1229"/>
      <c r="VEF16" s="1229"/>
      <c r="VEG16" s="1229"/>
      <c r="VEH16" s="1229"/>
      <c r="VEI16" s="1229"/>
      <c r="VEJ16" s="1229"/>
      <c r="VEK16" s="1229"/>
      <c r="VEL16" s="1229"/>
      <c r="VEM16" s="1229"/>
      <c r="VEN16" s="1229"/>
      <c r="VEO16" s="1229"/>
      <c r="VEP16" s="1229"/>
      <c r="VEQ16" s="1229"/>
      <c r="VER16" s="1229"/>
      <c r="VES16" s="1229"/>
      <c r="VET16" s="1229"/>
      <c r="VEU16" s="1229"/>
      <c r="VEV16" s="1229"/>
      <c r="VEW16" s="1229"/>
      <c r="VEX16" s="1229"/>
      <c r="VEY16" s="1229"/>
      <c r="VEZ16" s="1229"/>
      <c r="VFA16" s="1229"/>
      <c r="VFB16" s="1229"/>
      <c r="VFC16" s="1229"/>
      <c r="VFD16" s="1229"/>
      <c r="VFE16" s="1229"/>
      <c r="VFF16" s="1229"/>
      <c r="VFG16" s="1229"/>
      <c r="VFH16" s="1229"/>
      <c r="VFI16" s="1229"/>
      <c r="VFJ16" s="1229"/>
      <c r="VFK16" s="1229"/>
      <c r="VFL16" s="1229"/>
      <c r="VFM16" s="1229"/>
      <c r="VFN16" s="1229"/>
      <c r="VFO16" s="1229"/>
      <c r="VFP16" s="1229"/>
      <c r="VFQ16" s="1229"/>
      <c r="VFR16" s="1229"/>
      <c r="VFS16" s="1229"/>
      <c r="VFT16" s="1229"/>
      <c r="VFU16" s="1229"/>
      <c r="VFV16" s="1229"/>
      <c r="VFW16" s="1229"/>
      <c r="VFX16" s="1229"/>
      <c r="VFY16" s="1229"/>
      <c r="VFZ16" s="1229"/>
      <c r="VGA16" s="1229"/>
      <c r="VGB16" s="1229"/>
      <c r="VGC16" s="1229"/>
      <c r="VGD16" s="1229"/>
      <c r="VGE16" s="1229"/>
      <c r="VGF16" s="1229"/>
      <c r="VGG16" s="1229"/>
      <c r="VGH16" s="1229"/>
      <c r="VGI16" s="1229"/>
      <c r="VGJ16" s="1229"/>
      <c r="VGK16" s="1229"/>
      <c r="VGL16" s="1229"/>
      <c r="VGM16" s="1229"/>
      <c r="VGN16" s="1229"/>
      <c r="VGO16" s="1229"/>
      <c r="VGP16" s="1229"/>
      <c r="VGQ16" s="1229"/>
      <c r="VGR16" s="1229"/>
      <c r="VGS16" s="1229"/>
      <c r="VGT16" s="1229"/>
      <c r="VGU16" s="1229"/>
      <c r="VGV16" s="1229"/>
      <c r="VGW16" s="1229"/>
      <c r="VGX16" s="1229"/>
      <c r="VGY16" s="1229"/>
      <c r="VGZ16" s="1229"/>
      <c r="VHA16" s="1229"/>
      <c r="VHB16" s="1229"/>
      <c r="VHC16" s="1229"/>
      <c r="VHD16" s="1229"/>
      <c r="VHE16" s="1229"/>
      <c r="VHF16" s="1229"/>
      <c r="VHG16" s="1229"/>
      <c r="VHH16" s="1229"/>
      <c r="VHI16" s="1229"/>
      <c r="VHJ16" s="1229"/>
      <c r="VHK16" s="1229"/>
      <c r="VHL16" s="1229"/>
      <c r="VHM16" s="1229"/>
      <c r="VHN16" s="1229"/>
      <c r="VHO16" s="1229"/>
      <c r="VHP16" s="1229"/>
      <c r="VHQ16" s="1229"/>
      <c r="VHR16" s="1229"/>
      <c r="VHS16" s="1229"/>
      <c r="VHT16" s="1229"/>
      <c r="VHU16" s="1229"/>
      <c r="VHV16" s="1229"/>
      <c r="VHW16" s="1229"/>
      <c r="VHX16" s="1229"/>
      <c r="VHY16" s="1229"/>
      <c r="VHZ16" s="1229"/>
      <c r="VIA16" s="1229"/>
      <c r="VIB16" s="1229"/>
      <c r="VIC16" s="1229"/>
      <c r="VID16" s="1229"/>
      <c r="VIE16" s="1229"/>
      <c r="VIF16" s="1229"/>
      <c r="VIG16" s="1229"/>
      <c r="VIH16" s="1229"/>
      <c r="VII16" s="1229"/>
      <c r="VIJ16" s="1229"/>
      <c r="VIK16" s="1229"/>
      <c r="VIL16" s="1229"/>
      <c r="VIM16" s="1229"/>
      <c r="VIN16" s="1229"/>
      <c r="VIO16" s="1229"/>
      <c r="VIP16" s="1229"/>
      <c r="VIQ16" s="1229"/>
      <c r="VIR16" s="1229"/>
      <c r="VIS16" s="1229"/>
      <c r="VIT16" s="1229"/>
      <c r="VIU16" s="1229"/>
      <c r="VIV16" s="1229"/>
      <c r="VIW16" s="1229"/>
      <c r="VIX16" s="1229"/>
      <c r="VIY16" s="1229"/>
      <c r="VIZ16" s="1229"/>
      <c r="VJA16" s="1229"/>
      <c r="VJB16" s="1229"/>
      <c r="VJC16" s="1229"/>
      <c r="VJD16" s="1229"/>
      <c r="VJE16" s="1229"/>
      <c r="VJF16" s="1229"/>
      <c r="VJG16" s="1229"/>
      <c r="VJH16" s="1229"/>
      <c r="VJI16" s="1229"/>
      <c r="VJJ16" s="1229"/>
      <c r="VJK16" s="1229"/>
      <c r="VJL16" s="1229"/>
      <c r="VJM16" s="1229"/>
      <c r="VJN16" s="1229"/>
      <c r="VJO16" s="1229"/>
      <c r="VJP16" s="1229"/>
      <c r="VJQ16" s="1229"/>
      <c r="VJR16" s="1229"/>
      <c r="VJS16" s="1229"/>
      <c r="VJT16" s="1229"/>
      <c r="VJU16" s="1229"/>
      <c r="VJV16" s="1229"/>
      <c r="VJW16" s="1229"/>
      <c r="VJX16" s="1229"/>
      <c r="VJY16" s="1229"/>
      <c r="VJZ16" s="1229"/>
      <c r="VKA16" s="1229"/>
      <c r="VKB16" s="1229"/>
      <c r="VKC16" s="1229"/>
      <c r="VKD16" s="1229"/>
      <c r="VKE16" s="1229"/>
      <c r="VKF16" s="1229"/>
      <c r="VKG16" s="1229"/>
      <c r="VKH16" s="1229"/>
      <c r="VKI16" s="1229"/>
      <c r="VKJ16" s="1229"/>
      <c r="VKK16" s="1229"/>
      <c r="VKL16" s="1229"/>
      <c r="VKM16" s="1229"/>
      <c r="VKN16" s="1229"/>
      <c r="VKO16" s="1229"/>
      <c r="VKP16" s="1229"/>
      <c r="VKQ16" s="1229"/>
      <c r="VKR16" s="1229"/>
      <c r="VKS16" s="1229"/>
      <c r="VKT16" s="1229"/>
      <c r="VKU16" s="1229"/>
      <c r="VKV16" s="1229"/>
      <c r="VKW16" s="1229"/>
      <c r="VKX16" s="1229"/>
      <c r="VKY16" s="1229"/>
      <c r="VKZ16" s="1229"/>
      <c r="VLA16" s="1229"/>
      <c r="VLB16" s="1229"/>
      <c r="VLC16" s="1229"/>
      <c r="VLD16" s="1229"/>
      <c r="VLE16" s="1229"/>
      <c r="VLF16" s="1229"/>
      <c r="VLG16" s="1229"/>
      <c r="VLH16" s="1229"/>
      <c r="VLI16" s="1229"/>
      <c r="VLJ16" s="1229"/>
      <c r="VLK16" s="1229"/>
      <c r="VLL16" s="1229"/>
      <c r="VLM16" s="1229"/>
      <c r="VLN16" s="1229"/>
      <c r="VLO16" s="1229"/>
      <c r="VLP16" s="1229"/>
      <c r="VLQ16" s="1229"/>
      <c r="VLR16" s="1229"/>
      <c r="VLS16" s="1229"/>
      <c r="VLT16" s="1229"/>
      <c r="VLU16" s="1229"/>
      <c r="VLV16" s="1229"/>
      <c r="VLW16" s="1229"/>
      <c r="VLX16" s="1229"/>
      <c r="VLY16" s="1229"/>
      <c r="VLZ16" s="1229"/>
      <c r="VMA16" s="1229"/>
      <c r="VMB16" s="1229"/>
      <c r="VMC16" s="1229"/>
      <c r="VMD16" s="1229"/>
      <c r="VME16" s="1229"/>
      <c r="VMF16" s="1229"/>
      <c r="VMG16" s="1229"/>
      <c r="VMH16" s="1229"/>
      <c r="VMI16" s="1229"/>
      <c r="VMJ16" s="1229"/>
      <c r="VMK16" s="1229"/>
      <c r="VML16" s="1229"/>
      <c r="VMM16" s="1229"/>
      <c r="VMN16" s="1229"/>
      <c r="VMO16" s="1229"/>
      <c r="VMP16" s="1229"/>
      <c r="VMQ16" s="1229"/>
      <c r="VMR16" s="1229"/>
      <c r="VMS16" s="1229"/>
      <c r="VMT16" s="1229"/>
      <c r="VMU16" s="1229"/>
      <c r="VMV16" s="1229"/>
      <c r="VMW16" s="1229"/>
      <c r="VMX16" s="1229"/>
      <c r="VMY16" s="1229"/>
      <c r="VMZ16" s="1229"/>
      <c r="VNA16" s="1229"/>
      <c r="VNB16" s="1229"/>
      <c r="VNC16" s="1229"/>
      <c r="VND16" s="1229"/>
      <c r="VNE16" s="1229"/>
      <c r="VNF16" s="1229"/>
      <c r="VNG16" s="1229"/>
      <c r="VNH16" s="1229"/>
      <c r="VNI16" s="1229"/>
      <c r="VNJ16" s="1229"/>
      <c r="VNK16" s="1229"/>
      <c r="VNL16" s="1229"/>
      <c r="VNM16" s="1229"/>
      <c r="VNN16" s="1229"/>
      <c r="VNO16" s="1229"/>
      <c r="VNP16" s="1229"/>
      <c r="VNQ16" s="1229"/>
      <c r="VNR16" s="1229"/>
      <c r="VNS16" s="1229"/>
      <c r="VNT16" s="1229"/>
      <c r="VNU16" s="1229"/>
      <c r="VNV16" s="1229"/>
      <c r="VNW16" s="1229"/>
      <c r="VNX16" s="1229"/>
      <c r="VNY16" s="1229"/>
      <c r="VNZ16" s="1229"/>
      <c r="VOA16" s="1229"/>
      <c r="VOB16" s="1229"/>
      <c r="VOC16" s="1229"/>
      <c r="VOD16" s="1229"/>
      <c r="VOE16" s="1229"/>
      <c r="VOF16" s="1229"/>
      <c r="VOG16" s="1229"/>
      <c r="VOH16" s="1229"/>
      <c r="VOI16" s="1229"/>
      <c r="VOJ16" s="1229"/>
      <c r="VOK16" s="1229"/>
      <c r="VOL16" s="1229"/>
      <c r="VOM16" s="1229"/>
      <c r="VON16" s="1229"/>
      <c r="VOO16" s="1229"/>
      <c r="VOP16" s="1229"/>
      <c r="VOQ16" s="1229"/>
      <c r="VOR16" s="1229"/>
      <c r="VOS16" s="1229"/>
      <c r="VOT16" s="1229"/>
      <c r="VOU16" s="1229"/>
      <c r="VOV16" s="1229"/>
      <c r="VOW16" s="1229"/>
      <c r="VOX16" s="1229"/>
      <c r="VOY16" s="1229"/>
      <c r="VOZ16" s="1229"/>
      <c r="VPA16" s="1229"/>
      <c r="VPB16" s="1229"/>
      <c r="VPC16" s="1229"/>
      <c r="VPD16" s="1229"/>
      <c r="VPE16" s="1229"/>
      <c r="VPF16" s="1229"/>
      <c r="VPG16" s="1229"/>
      <c r="VPH16" s="1229"/>
      <c r="VPI16" s="1229"/>
      <c r="VPJ16" s="1229"/>
      <c r="VPK16" s="1229"/>
      <c r="VPL16" s="1229"/>
      <c r="VPM16" s="1229"/>
      <c r="VPN16" s="1229"/>
      <c r="VPO16" s="1229"/>
      <c r="VPP16" s="1229"/>
      <c r="VPQ16" s="1229"/>
      <c r="VPR16" s="1229"/>
      <c r="VPS16" s="1229"/>
      <c r="VPT16" s="1229"/>
      <c r="VPU16" s="1229"/>
      <c r="VPV16" s="1229"/>
      <c r="VPW16" s="1229"/>
      <c r="VPX16" s="1229"/>
      <c r="VPY16" s="1229"/>
      <c r="VPZ16" s="1229"/>
      <c r="VQA16" s="1229"/>
      <c r="VQB16" s="1229"/>
      <c r="VQC16" s="1229"/>
      <c r="VQD16" s="1229"/>
      <c r="VQE16" s="1229"/>
      <c r="VQF16" s="1229"/>
      <c r="VQG16" s="1229"/>
      <c r="VQH16" s="1229"/>
      <c r="VQI16" s="1229"/>
      <c r="VQJ16" s="1229"/>
      <c r="VQK16" s="1229"/>
      <c r="VQL16" s="1229"/>
      <c r="VQM16" s="1229"/>
      <c r="VQN16" s="1229"/>
      <c r="VQO16" s="1229"/>
      <c r="VQP16" s="1229"/>
      <c r="VQQ16" s="1229"/>
      <c r="VQR16" s="1229"/>
      <c r="VQS16" s="1229"/>
      <c r="VQT16" s="1229"/>
      <c r="VQU16" s="1229"/>
      <c r="VQV16" s="1229"/>
      <c r="VQW16" s="1229"/>
      <c r="VQX16" s="1229"/>
      <c r="VQY16" s="1229"/>
      <c r="VQZ16" s="1229"/>
      <c r="VRA16" s="1229"/>
      <c r="VRB16" s="1229"/>
      <c r="VRC16" s="1229"/>
      <c r="VRD16" s="1229"/>
      <c r="VRE16" s="1229"/>
      <c r="VRF16" s="1229"/>
      <c r="VRG16" s="1229"/>
      <c r="VRH16" s="1229"/>
      <c r="VRI16" s="1229"/>
      <c r="VRJ16" s="1229"/>
      <c r="VRK16" s="1229"/>
      <c r="VRL16" s="1229"/>
      <c r="VRM16" s="1229"/>
      <c r="VRN16" s="1229"/>
      <c r="VRO16" s="1229"/>
      <c r="VRP16" s="1229"/>
      <c r="VRQ16" s="1229"/>
      <c r="VRR16" s="1229"/>
      <c r="VRS16" s="1229"/>
      <c r="VRT16" s="1229"/>
      <c r="VRU16" s="1229"/>
      <c r="VRV16" s="1229"/>
      <c r="VRW16" s="1229"/>
      <c r="VRX16" s="1229"/>
      <c r="VRY16" s="1229"/>
      <c r="VRZ16" s="1229"/>
      <c r="VSA16" s="1229"/>
      <c r="VSB16" s="1229"/>
      <c r="VSC16" s="1229"/>
      <c r="VSD16" s="1229"/>
      <c r="VSE16" s="1229"/>
      <c r="VSF16" s="1229"/>
      <c r="VSG16" s="1229"/>
      <c r="VSH16" s="1229"/>
      <c r="VSI16" s="1229"/>
      <c r="VSJ16" s="1229"/>
      <c r="VSK16" s="1229"/>
      <c r="VSL16" s="1229"/>
      <c r="VSM16" s="1229"/>
      <c r="VSN16" s="1229"/>
      <c r="VSO16" s="1229"/>
      <c r="VSP16" s="1229"/>
      <c r="VSQ16" s="1229"/>
      <c r="VSR16" s="1229"/>
      <c r="VSS16" s="1229"/>
      <c r="VST16" s="1229"/>
      <c r="VSU16" s="1229"/>
      <c r="VSV16" s="1229"/>
      <c r="VSW16" s="1229"/>
      <c r="VSX16" s="1229"/>
      <c r="VSY16" s="1229"/>
      <c r="VSZ16" s="1229"/>
      <c r="VTA16" s="1229"/>
      <c r="VTB16" s="1229"/>
      <c r="VTC16" s="1229"/>
      <c r="VTD16" s="1229"/>
      <c r="VTE16" s="1229"/>
      <c r="VTF16" s="1229"/>
      <c r="VTG16" s="1229"/>
      <c r="VTH16" s="1229"/>
      <c r="VTI16" s="1229"/>
      <c r="VTJ16" s="1229"/>
      <c r="VTK16" s="1229"/>
      <c r="VTL16" s="1229"/>
      <c r="VTM16" s="1229"/>
      <c r="VTN16" s="1229"/>
      <c r="VTO16" s="1229"/>
      <c r="VTP16" s="1229"/>
      <c r="VTQ16" s="1229"/>
      <c r="VTR16" s="1229"/>
      <c r="VTS16" s="1229"/>
      <c r="VTT16" s="1229"/>
      <c r="VTU16" s="1229"/>
      <c r="VTV16" s="1229"/>
      <c r="VTW16" s="1229"/>
      <c r="VTX16" s="1229"/>
      <c r="VTY16" s="1229"/>
      <c r="VTZ16" s="1229"/>
      <c r="VUA16" s="1229"/>
      <c r="VUB16" s="1229"/>
      <c r="VUC16" s="1229"/>
      <c r="VUD16" s="1229"/>
      <c r="VUE16" s="1229"/>
      <c r="VUF16" s="1229"/>
      <c r="VUG16" s="1229"/>
      <c r="VUH16" s="1229"/>
      <c r="VUI16" s="1229"/>
      <c r="VUJ16" s="1229"/>
      <c r="VUK16" s="1229"/>
      <c r="VUL16" s="1229"/>
      <c r="VUM16" s="1229"/>
      <c r="VUN16" s="1229"/>
      <c r="VUO16" s="1229"/>
      <c r="VUP16" s="1229"/>
      <c r="VUQ16" s="1229"/>
      <c r="VUR16" s="1229"/>
      <c r="VUS16" s="1229"/>
      <c r="VUT16" s="1229"/>
      <c r="VUU16" s="1229"/>
      <c r="VUV16" s="1229"/>
      <c r="VUW16" s="1229"/>
      <c r="VUX16" s="1229"/>
      <c r="VUY16" s="1229"/>
      <c r="VUZ16" s="1229"/>
      <c r="VVA16" s="1229"/>
      <c r="VVB16" s="1229"/>
      <c r="VVC16" s="1229"/>
      <c r="VVD16" s="1229"/>
      <c r="VVE16" s="1229"/>
      <c r="VVF16" s="1229"/>
      <c r="VVG16" s="1229"/>
      <c r="VVH16" s="1229"/>
      <c r="VVI16" s="1229"/>
      <c r="VVJ16" s="1229"/>
      <c r="VVK16" s="1229"/>
      <c r="VVL16" s="1229"/>
      <c r="VVM16" s="1229"/>
      <c r="VVN16" s="1229"/>
      <c r="VVO16" s="1229"/>
      <c r="VVP16" s="1229"/>
      <c r="VVQ16" s="1229"/>
      <c r="VVR16" s="1229"/>
      <c r="VVS16" s="1229"/>
      <c r="VVT16" s="1229"/>
      <c r="VVU16" s="1229"/>
      <c r="VVV16" s="1229"/>
      <c r="VVW16" s="1229"/>
      <c r="VVX16" s="1229"/>
      <c r="VVY16" s="1229"/>
      <c r="VVZ16" s="1229"/>
      <c r="VWA16" s="1229"/>
      <c r="VWB16" s="1229"/>
      <c r="VWC16" s="1229"/>
      <c r="VWD16" s="1229"/>
      <c r="VWE16" s="1229"/>
      <c r="VWF16" s="1229"/>
      <c r="VWG16" s="1229"/>
      <c r="VWH16" s="1229"/>
      <c r="VWI16" s="1229"/>
      <c r="VWJ16" s="1229"/>
      <c r="VWK16" s="1229"/>
      <c r="VWL16" s="1229"/>
      <c r="VWM16" s="1229"/>
      <c r="VWN16" s="1229"/>
      <c r="VWO16" s="1229"/>
      <c r="VWP16" s="1229"/>
      <c r="VWQ16" s="1229"/>
      <c r="VWR16" s="1229"/>
      <c r="VWS16" s="1229"/>
      <c r="VWT16" s="1229"/>
      <c r="VWU16" s="1229"/>
      <c r="VWV16" s="1229"/>
      <c r="VWW16" s="1229"/>
      <c r="VWX16" s="1229"/>
      <c r="VWY16" s="1229"/>
      <c r="VWZ16" s="1229"/>
      <c r="VXA16" s="1229"/>
      <c r="VXB16" s="1229"/>
      <c r="VXC16" s="1229"/>
      <c r="VXD16" s="1229"/>
      <c r="VXE16" s="1229"/>
      <c r="VXF16" s="1229"/>
      <c r="VXG16" s="1229"/>
      <c r="VXH16" s="1229"/>
      <c r="VXI16" s="1229"/>
      <c r="VXJ16" s="1229"/>
      <c r="VXK16" s="1229"/>
      <c r="VXL16" s="1229"/>
      <c r="VXM16" s="1229"/>
      <c r="VXN16" s="1229"/>
      <c r="VXO16" s="1229"/>
      <c r="VXP16" s="1229"/>
      <c r="VXQ16" s="1229"/>
      <c r="VXR16" s="1229"/>
      <c r="VXS16" s="1229"/>
      <c r="VXT16" s="1229"/>
      <c r="VXU16" s="1229"/>
      <c r="VXV16" s="1229"/>
      <c r="VXW16" s="1229"/>
      <c r="VXX16" s="1229"/>
      <c r="VXY16" s="1229"/>
      <c r="VXZ16" s="1229"/>
      <c r="VYA16" s="1229"/>
      <c r="VYB16" s="1229"/>
      <c r="VYC16" s="1229"/>
      <c r="VYD16" s="1229"/>
      <c r="VYE16" s="1229"/>
      <c r="VYF16" s="1229"/>
      <c r="VYG16" s="1229"/>
      <c r="VYH16" s="1229"/>
      <c r="VYI16" s="1229"/>
      <c r="VYJ16" s="1229"/>
      <c r="VYK16" s="1229"/>
      <c r="VYL16" s="1229"/>
      <c r="VYM16" s="1229"/>
      <c r="VYN16" s="1229"/>
      <c r="VYO16" s="1229"/>
      <c r="VYP16" s="1229"/>
      <c r="VYQ16" s="1229"/>
      <c r="VYR16" s="1229"/>
      <c r="VYS16" s="1229"/>
      <c r="VYT16" s="1229"/>
      <c r="VYU16" s="1229"/>
      <c r="VYV16" s="1229"/>
      <c r="VYW16" s="1229"/>
      <c r="VYX16" s="1229"/>
      <c r="VYY16" s="1229"/>
      <c r="VYZ16" s="1229"/>
      <c r="VZA16" s="1229"/>
      <c r="VZB16" s="1229"/>
      <c r="VZC16" s="1229"/>
      <c r="VZD16" s="1229"/>
      <c r="VZE16" s="1229"/>
      <c r="VZF16" s="1229"/>
      <c r="VZG16" s="1229"/>
      <c r="VZH16" s="1229"/>
      <c r="VZI16" s="1229"/>
      <c r="VZJ16" s="1229"/>
      <c r="VZK16" s="1229"/>
      <c r="VZL16" s="1229"/>
      <c r="VZM16" s="1229"/>
      <c r="VZN16" s="1229"/>
      <c r="VZO16" s="1229"/>
      <c r="VZP16" s="1229"/>
      <c r="VZQ16" s="1229"/>
      <c r="VZR16" s="1229"/>
      <c r="VZS16" s="1229"/>
      <c r="VZT16" s="1229"/>
      <c r="VZU16" s="1229"/>
      <c r="VZV16" s="1229"/>
      <c r="VZW16" s="1229"/>
      <c r="VZX16" s="1229"/>
      <c r="VZY16" s="1229"/>
      <c r="VZZ16" s="1229"/>
      <c r="WAA16" s="1229"/>
      <c r="WAB16" s="1229"/>
      <c r="WAC16" s="1229"/>
      <c r="WAD16" s="1229"/>
      <c r="WAE16" s="1229"/>
      <c r="WAF16" s="1229"/>
      <c r="WAG16" s="1229"/>
      <c r="WAH16" s="1229"/>
      <c r="WAI16" s="1229"/>
      <c r="WAJ16" s="1229"/>
      <c r="WAK16" s="1229"/>
      <c r="WAL16" s="1229"/>
      <c r="WAM16" s="1229"/>
      <c r="WAN16" s="1229"/>
      <c r="WAO16" s="1229"/>
      <c r="WAP16" s="1229"/>
      <c r="WAQ16" s="1229"/>
      <c r="WAR16" s="1229"/>
      <c r="WAS16" s="1229"/>
      <c r="WAT16" s="1229"/>
      <c r="WAU16" s="1229"/>
      <c r="WAV16" s="1229"/>
      <c r="WAW16" s="1229"/>
      <c r="WAX16" s="1229"/>
      <c r="WAY16" s="1229"/>
      <c r="WAZ16" s="1229"/>
      <c r="WBA16" s="1229"/>
      <c r="WBB16" s="1229"/>
      <c r="WBC16" s="1229"/>
      <c r="WBD16" s="1229"/>
      <c r="WBE16" s="1229"/>
      <c r="WBF16" s="1229"/>
      <c r="WBG16" s="1229"/>
      <c r="WBH16" s="1229"/>
      <c r="WBI16" s="1229"/>
      <c r="WBJ16" s="1229"/>
      <c r="WBK16" s="1229"/>
      <c r="WBL16" s="1229"/>
      <c r="WBM16" s="1229"/>
      <c r="WBN16" s="1229"/>
      <c r="WBO16" s="1229"/>
      <c r="WBP16" s="1229"/>
      <c r="WBQ16" s="1229"/>
      <c r="WBR16" s="1229"/>
      <c r="WBS16" s="1229"/>
      <c r="WBT16" s="1229"/>
      <c r="WBU16" s="1229"/>
      <c r="WBV16" s="1229"/>
      <c r="WBW16" s="1229"/>
      <c r="WBX16" s="1229"/>
      <c r="WBY16" s="1229"/>
      <c r="WBZ16" s="1229"/>
      <c r="WCA16" s="1229"/>
      <c r="WCB16" s="1229"/>
      <c r="WCC16" s="1229"/>
      <c r="WCD16" s="1229"/>
      <c r="WCE16" s="1229"/>
      <c r="WCF16" s="1229"/>
      <c r="WCG16" s="1229"/>
      <c r="WCH16" s="1229"/>
      <c r="WCI16" s="1229"/>
      <c r="WCJ16" s="1229"/>
      <c r="WCK16" s="1229"/>
      <c r="WCL16" s="1229"/>
      <c r="WCM16" s="1229"/>
      <c r="WCN16" s="1229"/>
      <c r="WCO16" s="1229"/>
      <c r="WCP16" s="1229"/>
      <c r="WCQ16" s="1229"/>
      <c r="WCR16" s="1229"/>
      <c r="WCS16" s="1229"/>
      <c r="WCT16" s="1229"/>
      <c r="WCU16" s="1229"/>
      <c r="WCV16" s="1229"/>
      <c r="WCW16" s="1229"/>
      <c r="WCX16" s="1229"/>
      <c r="WCY16" s="1229"/>
      <c r="WCZ16" s="1229"/>
      <c r="WDA16" s="1229"/>
      <c r="WDB16" s="1229"/>
      <c r="WDC16" s="1229"/>
      <c r="WDD16" s="1229"/>
      <c r="WDE16" s="1229"/>
      <c r="WDF16" s="1229"/>
      <c r="WDG16" s="1229"/>
      <c r="WDH16" s="1229"/>
      <c r="WDI16" s="1229"/>
      <c r="WDJ16" s="1229"/>
      <c r="WDK16" s="1229"/>
      <c r="WDL16" s="1229"/>
      <c r="WDM16" s="1229"/>
      <c r="WDN16" s="1229"/>
      <c r="WDO16" s="1229"/>
      <c r="WDP16" s="1229"/>
      <c r="WDQ16" s="1229"/>
      <c r="WDR16" s="1229"/>
      <c r="WDS16" s="1229"/>
      <c r="WDT16" s="1229"/>
      <c r="WDU16" s="1229"/>
      <c r="WDV16" s="1229"/>
      <c r="WDW16" s="1229"/>
      <c r="WDX16" s="1229"/>
      <c r="WDY16" s="1229"/>
      <c r="WDZ16" s="1229"/>
      <c r="WEA16" s="1229"/>
      <c r="WEB16" s="1229"/>
      <c r="WEC16" s="1229"/>
      <c r="WED16" s="1229"/>
      <c r="WEE16" s="1229"/>
      <c r="WEF16" s="1229"/>
      <c r="WEG16" s="1229"/>
      <c r="WEH16" s="1229"/>
      <c r="WEI16" s="1229"/>
      <c r="WEJ16" s="1229"/>
      <c r="WEK16" s="1229"/>
      <c r="WEL16" s="1229"/>
      <c r="WEM16" s="1229"/>
      <c r="WEN16" s="1229"/>
      <c r="WEO16" s="1229"/>
      <c r="WEP16" s="1229"/>
      <c r="WEQ16" s="1229"/>
      <c r="WER16" s="1229"/>
      <c r="WES16" s="1229"/>
      <c r="WET16" s="1229"/>
      <c r="WEU16" s="1229"/>
      <c r="WEV16" s="1229"/>
      <c r="WEW16" s="1229"/>
      <c r="WEX16" s="1229"/>
      <c r="WEY16" s="1229"/>
      <c r="WEZ16" s="1229"/>
      <c r="WFA16" s="1229"/>
      <c r="WFB16" s="1229"/>
      <c r="WFC16" s="1229"/>
      <c r="WFD16" s="1229"/>
      <c r="WFE16" s="1229"/>
      <c r="WFF16" s="1229"/>
      <c r="WFG16" s="1229"/>
      <c r="WFH16" s="1229"/>
      <c r="WFI16" s="1229"/>
      <c r="WFJ16" s="1229"/>
      <c r="WFK16" s="1229"/>
      <c r="WFL16" s="1229"/>
      <c r="WFM16" s="1229"/>
      <c r="WFN16" s="1229"/>
      <c r="WFO16" s="1229"/>
      <c r="WFP16" s="1229"/>
      <c r="WFQ16" s="1229"/>
      <c r="WFR16" s="1229"/>
      <c r="WFS16" s="1229"/>
      <c r="WFT16" s="1229"/>
      <c r="WFU16" s="1229"/>
      <c r="WFV16" s="1229"/>
      <c r="WFW16" s="1229"/>
      <c r="WFX16" s="1229"/>
      <c r="WFY16" s="1229"/>
      <c r="WFZ16" s="1229"/>
      <c r="WGA16" s="1229"/>
      <c r="WGB16" s="1229"/>
      <c r="WGC16" s="1229"/>
      <c r="WGD16" s="1229"/>
      <c r="WGE16" s="1229"/>
      <c r="WGF16" s="1229"/>
      <c r="WGG16" s="1229"/>
      <c r="WGH16" s="1229"/>
      <c r="WGI16" s="1229"/>
      <c r="WGJ16" s="1229"/>
      <c r="WGK16" s="1229"/>
      <c r="WGL16" s="1229"/>
      <c r="WGM16" s="1229"/>
      <c r="WGN16" s="1229"/>
      <c r="WGO16" s="1229"/>
      <c r="WGP16" s="1229"/>
      <c r="WGQ16" s="1229"/>
      <c r="WGR16" s="1229"/>
      <c r="WGS16" s="1229"/>
      <c r="WGT16" s="1229"/>
      <c r="WGU16" s="1229"/>
      <c r="WGV16" s="1229"/>
      <c r="WGW16" s="1229"/>
      <c r="WGX16" s="1229"/>
      <c r="WGY16" s="1229"/>
      <c r="WGZ16" s="1229"/>
      <c r="WHA16" s="1229"/>
      <c r="WHB16" s="1229"/>
      <c r="WHC16" s="1229"/>
      <c r="WHD16" s="1229"/>
      <c r="WHE16" s="1229"/>
      <c r="WHF16" s="1229"/>
      <c r="WHG16" s="1229"/>
      <c r="WHH16" s="1229"/>
      <c r="WHI16" s="1229"/>
      <c r="WHJ16" s="1229"/>
      <c r="WHK16" s="1229"/>
      <c r="WHL16" s="1229"/>
      <c r="WHM16" s="1229"/>
      <c r="WHN16" s="1229"/>
      <c r="WHO16" s="1229"/>
      <c r="WHP16" s="1229"/>
      <c r="WHQ16" s="1229"/>
      <c r="WHR16" s="1229"/>
      <c r="WHS16" s="1229"/>
      <c r="WHT16" s="1229"/>
      <c r="WHU16" s="1229"/>
      <c r="WHV16" s="1229"/>
      <c r="WHW16" s="1229"/>
      <c r="WHX16" s="1229"/>
      <c r="WHY16" s="1229"/>
      <c r="WHZ16" s="1229"/>
      <c r="WIA16" s="1229"/>
      <c r="WIB16" s="1229"/>
      <c r="WIC16" s="1229"/>
      <c r="WID16" s="1229"/>
      <c r="WIE16" s="1229"/>
      <c r="WIF16" s="1229"/>
      <c r="WIG16" s="1229"/>
      <c r="WIH16" s="1229"/>
      <c r="WII16" s="1229"/>
      <c r="WIJ16" s="1229"/>
      <c r="WIK16" s="1229"/>
      <c r="WIL16" s="1229"/>
      <c r="WIM16" s="1229"/>
      <c r="WIN16" s="1229"/>
      <c r="WIO16" s="1229"/>
      <c r="WIP16" s="1229"/>
      <c r="WIQ16" s="1229"/>
      <c r="WIR16" s="1229"/>
      <c r="WIS16" s="1229"/>
      <c r="WIT16" s="1229"/>
      <c r="WIU16" s="1229"/>
      <c r="WIV16" s="1229"/>
      <c r="WIW16" s="1229"/>
      <c r="WIX16" s="1229"/>
      <c r="WIY16" s="1229"/>
      <c r="WIZ16" s="1229"/>
      <c r="WJA16" s="1229"/>
      <c r="WJB16" s="1229"/>
      <c r="WJC16" s="1229"/>
      <c r="WJD16" s="1229"/>
      <c r="WJE16" s="1229"/>
      <c r="WJF16" s="1229"/>
      <c r="WJG16" s="1229"/>
      <c r="WJH16" s="1229"/>
      <c r="WJI16" s="1229"/>
      <c r="WJJ16" s="1229"/>
      <c r="WJK16" s="1229"/>
      <c r="WJL16" s="1229"/>
      <c r="WJM16" s="1229"/>
      <c r="WJN16" s="1229"/>
      <c r="WJO16" s="1229"/>
      <c r="WJP16" s="1229"/>
      <c r="WJQ16" s="1229"/>
      <c r="WJR16" s="1229"/>
      <c r="WJS16" s="1229"/>
      <c r="WJT16" s="1229"/>
      <c r="WJU16" s="1229"/>
      <c r="WJV16" s="1229"/>
      <c r="WJW16" s="1229"/>
      <c r="WJX16" s="1229"/>
      <c r="WJY16" s="1229"/>
      <c r="WJZ16" s="1229"/>
      <c r="WKA16" s="1229"/>
      <c r="WKB16" s="1229"/>
      <c r="WKC16" s="1229"/>
      <c r="WKD16" s="1229"/>
      <c r="WKE16" s="1229"/>
      <c r="WKF16" s="1229"/>
      <c r="WKG16" s="1229"/>
      <c r="WKH16" s="1229"/>
      <c r="WKI16" s="1229"/>
      <c r="WKJ16" s="1229"/>
      <c r="WKK16" s="1229"/>
      <c r="WKL16" s="1229"/>
      <c r="WKM16" s="1229"/>
      <c r="WKN16" s="1229"/>
      <c r="WKO16" s="1229"/>
      <c r="WKP16" s="1229"/>
      <c r="WKQ16" s="1229"/>
      <c r="WKR16" s="1229"/>
      <c r="WKS16" s="1229"/>
      <c r="WKT16" s="1229"/>
      <c r="WKU16" s="1229"/>
      <c r="WKV16" s="1229"/>
      <c r="WKW16" s="1229"/>
      <c r="WKX16" s="1229"/>
      <c r="WKY16" s="1229"/>
      <c r="WKZ16" s="1229"/>
      <c r="WLA16" s="1229"/>
      <c r="WLB16" s="1229"/>
      <c r="WLC16" s="1229"/>
      <c r="WLD16" s="1229"/>
      <c r="WLE16" s="1229"/>
      <c r="WLF16" s="1229"/>
      <c r="WLG16" s="1229"/>
      <c r="WLH16" s="1229"/>
      <c r="WLI16" s="1229"/>
      <c r="WLJ16" s="1229"/>
      <c r="WLK16" s="1229"/>
      <c r="WLL16" s="1229"/>
      <c r="WLM16" s="1229"/>
      <c r="WLN16" s="1229"/>
      <c r="WLO16" s="1229"/>
      <c r="WLP16" s="1229"/>
      <c r="WLQ16" s="1229"/>
      <c r="WLR16" s="1229"/>
      <c r="WLS16" s="1229"/>
      <c r="WLT16" s="1229"/>
      <c r="WLU16" s="1229"/>
      <c r="WLV16" s="1229"/>
      <c r="WLW16" s="1229"/>
      <c r="WLX16" s="1229"/>
      <c r="WLY16" s="1229"/>
      <c r="WLZ16" s="1229"/>
      <c r="WMA16" s="1229"/>
      <c r="WMB16" s="1229"/>
      <c r="WMC16" s="1229"/>
      <c r="WMD16" s="1229"/>
      <c r="WME16" s="1229"/>
      <c r="WMF16" s="1229"/>
      <c r="WMG16" s="1229"/>
      <c r="WMH16" s="1229"/>
      <c r="WMI16" s="1229"/>
      <c r="WMJ16" s="1229"/>
      <c r="WMK16" s="1229"/>
      <c r="WML16" s="1229"/>
      <c r="WMM16" s="1229"/>
      <c r="WMN16" s="1229"/>
      <c r="WMO16" s="1229"/>
      <c r="WMP16" s="1229"/>
      <c r="WMQ16" s="1229"/>
      <c r="WMR16" s="1229"/>
      <c r="WMS16" s="1229"/>
      <c r="WMT16" s="1229"/>
      <c r="WMU16" s="1229"/>
      <c r="WMV16" s="1229"/>
      <c r="WMW16" s="1229"/>
      <c r="WMX16" s="1229"/>
      <c r="WMY16" s="1229"/>
      <c r="WMZ16" s="1229"/>
      <c r="WNA16" s="1229"/>
      <c r="WNB16" s="1229"/>
      <c r="WNC16" s="1229"/>
      <c r="WND16" s="1229"/>
      <c r="WNE16" s="1229"/>
      <c r="WNF16" s="1229"/>
      <c r="WNG16" s="1229"/>
      <c r="WNH16" s="1229"/>
      <c r="WNI16" s="1229"/>
      <c r="WNJ16" s="1229"/>
      <c r="WNK16" s="1229"/>
      <c r="WNL16" s="1229"/>
      <c r="WNM16" s="1229"/>
      <c r="WNN16" s="1229"/>
      <c r="WNO16" s="1229"/>
      <c r="WNP16" s="1229"/>
      <c r="WNQ16" s="1229"/>
      <c r="WNR16" s="1229"/>
      <c r="WNS16" s="1229"/>
      <c r="WNT16" s="1229"/>
      <c r="WNU16" s="1229"/>
      <c r="WNV16" s="1229"/>
      <c r="WNW16" s="1229"/>
      <c r="WNX16" s="1229"/>
      <c r="WNY16" s="1229"/>
      <c r="WNZ16" s="1229"/>
      <c r="WOA16" s="1229"/>
      <c r="WOB16" s="1229"/>
      <c r="WOC16" s="1229"/>
      <c r="WOD16" s="1229"/>
      <c r="WOE16" s="1229"/>
      <c r="WOF16" s="1229"/>
      <c r="WOG16" s="1229"/>
      <c r="WOH16" s="1229"/>
      <c r="WOI16" s="1229"/>
      <c r="WOJ16" s="1229"/>
      <c r="WOK16" s="1229"/>
      <c r="WOL16" s="1229"/>
      <c r="WOM16" s="1229"/>
      <c r="WON16" s="1229"/>
      <c r="WOO16" s="1229"/>
      <c r="WOP16" s="1229"/>
      <c r="WOQ16" s="1229"/>
      <c r="WOR16" s="1229"/>
      <c r="WOS16" s="1229"/>
      <c r="WOT16" s="1229"/>
      <c r="WOU16" s="1229"/>
      <c r="WOV16" s="1229"/>
      <c r="WOW16" s="1229"/>
      <c r="WOX16" s="1229"/>
      <c r="WOY16" s="1229"/>
      <c r="WOZ16" s="1229"/>
      <c r="WPA16" s="1229"/>
      <c r="WPB16" s="1229"/>
      <c r="WPC16" s="1229"/>
      <c r="WPD16" s="1229"/>
      <c r="WPE16" s="1229"/>
      <c r="WPF16" s="1229"/>
      <c r="WPG16" s="1229"/>
      <c r="WPH16" s="1229"/>
      <c r="WPI16" s="1229"/>
      <c r="WPJ16" s="1229"/>
      <c r="WPK16" s="1229"/>
      <c r="WPL16" s="1229"/>
      <c r="WPM16" s="1229"/>
      <c r="WPN16" s="1229"/>
      <c r="WPO16" s="1229"/>
      <c r="WPP16" s="1229"/>
      <c r="WPQ16" s="1229"/>
      <c r="WPR16" s="1229"/>
      <c r="WPS16" s="1229"/>
      <c r="WPT16" s="1229"/>
      <c r="WPU16" s="1229"/>
      <c r="WPV16" s="1229"/>
      <c r="WPW16" s="1229"/>
      <c r="WPX16" s="1229"/>
      <c r="WPY16" s="1229"/>
      <c r="WPZ16" s="1229"/>
      <c r="WQA16" s="1229"/>
      <c r="WQB16" s="1229"/>
      <c r="WQC16" s="1229"/>
      <c r="WQD16" s="1229"/>
      <c r="WQE16" s="1229"/>
      <c r="WQF16" s="1229"/>
      <c r="WQG16" s="1229"/>
      <c r="WQH16" s="1229"/>
      <c r="WQI16" s="1229"/>
      <c r="WQJ16" s="1229"/>
      <c r="WQK16" s="1229"/>
      <c r="WQL16" s="1229"/>
      <c r="WQM16" s="1229"/>
      <c r="WQN16" s="1229"/>
      <c r="WQO16" s="1229"/>
      <c r="WQP16" s="1229"/>
      <c r="WQQ16" s="1229"/>
      <c r="WQR16" s="1229"/>
      <c r="WQS16" s="1229"/>
      <c r="WQT16" s="1229"/>
      <c r="WQU16" s="1229"/>
      <c r="WQV16" s="1229"/>
      <c r="WQW16" s="1229"/>
      <c r="WQX16" s="1229"/>
      <c r="WQY16" s="1229"/>
      <c r="WQZ16" s="1229"/>
      <c r="WRA16" s="1229"/>
      <c r="WRB16" s="1229"/>
      <c r="WRC16" s="1229"/>
      <c r="WRD16" s="1229"/>
      <c r="WRE16" s="1229"/>
      <c r="WRF16" s="1229"/>
      <c r="WRG16" s="1229"/>
      <c r="WRH16" s="1229"/>
      <c r="WRI16" s="1229"/>
      <c r="WRJ16" s="1229"/>
      <c r="WRK16" s="1229"/>
      <c r="WRL16" s="1229"/>
      <c r="WRM16" s="1229"/>
      <c r="WRN16" s="1229"/>
      <c r="WRO16" s="1229"/>
      <c r="WRP16" s="1229"/>
      <c r="WRQ16" s="1229"/>
      <c r="WRR16" s="1229"/>
      <c r="WRS16" s="1229"/>
      <c r="WRT16" s="1229"/>
      <c r="WRU16" s="1229"/>
      <c r="WRV16" s="1229"/>
      <c r="WRW16" s="1229"/>
      <c r="WRX16" s="1229"/>
      <c r="WRY16" s="1229"/>
      <c r="WRZ16" s="1229"/>
      <c r="WSA16" s="1229"/>
      <c r="WSB16" s="1229"/>
      <c r="WSC16" s="1229"/>
      <c r="WSD16" s="1229"/>
      <c r="WSE16" s="1229"/>
      <c r="WSF16" s="1229"/>
      <c r="WSG16" s="1229"/>
      <c r="WSH16" s="1229"/>
      <c r="WSI16" s="1229"/>
      <c r="WSJ16" s="1229"/>
      <c r="WSK16" s="1229"/>
      <c r="WSL16" s="1229"/>
      <c r="WSM16" s="1229"/>
      <c r="WSN16" s="1229"/>
      <c r="WSO16" s="1229"/>
      <c r="WSP16" s="1229"/>
      <c r="WSQ16" s="1229"/>
      <c r="WSR16" s="1229"/>
      <c r="WSS16" s="1229"/>
      <c r="WST16" s="1229"/>
      <c r="WSU16" s="1229"/>
      <c r="WSV16" s="1229"/>
      <c r="WSW16" s="1229"/>
      <c r="WSX16" s="1229"/>
      <c r="WSY16" s="1229"/>
      <c r="WSZ16" s="1229"/>
      <c r="WTA16" s="1229"/>
      <c r="WTB16" s="1229"/>
      <c r="WTC16" s="1229"/>
      <c r="WTD16" s="1229"/>
      <c r="WTE16" s="1229"/>
      <c r="WTF16" s="1229"/>
      <c r="WTG16" s="1229"/>
      <c r="WTH16" s="1229"/>
      <c r="WTI16" s="1229"/>
      <c r="WTJ16" s="1229"/>
      <c r="WTK16" s="1229"/>
      <c r="WTL16" s="1229"/>
      <c r="WTM16" s="1229"/>
      <c r="WTN16" s="1229"/>
      <c r="WTO16" s="1229"/>
      <c r="WTP16" s="1229"/>
      <c r="WTQ16" s="1229"/>
      <c r="WTR16" s="1229"/>
      <c r="WTS16" s="1229"/>
      <c r="WTT16" s="1229"/>
      <c r="WTU16" s="1229"/>
      <c r="WTV16" s="1229"/>
      <c r="WTW16" s="1229"/>
      <c r="WTX16" s="1229"/>
      <c r="WTY16" s="1229"/>
      <c r="WTZ16" s="1229"/>
      <c r="WUA16" s="1229"/>
      <c r="WUB16" s="1229"/>
      <c r="WUC16" s="1229"/>
      <c r="WUD16" s="1229"/>
      <c r="WUE16" s="1229"/>
      <c r="WUF16" s="1229"/>
      <c r="WUG16" s="1229"/>
      <c r="WUH16" s="1229"/>
      <c r="WUI16" s="1229"/>
      <c r="WUJ16" s="1229"/>
      <c r="WUK16" s="1229"/>
      <c r="WUL16" s="1229"/>
      <c r="WUM16" s="1229"/>
      <c r="WUN16" s="1229"/>
      <c r="WUO16" s="1229"/>
      <c r="WUP16" s="1229"/>
      <c r="WUQ16" s="1229"/>
      <c r="WUR16" s="1229"/>
      <c r="WUS16" s="1229"/>
      <c r="WUT16" s="1229"/>
      <c r="WUU16" s="1229"/>
      <c r="WUV16" s="1229"/>
      <c r="WUW16" s="1229"/>
      <c r="WUX16" s="1229"/>
      <c r="WUY16" s="1229"/>
      <c r="WUZ16" s="1229"/>
      <c r="WVA16" s="1229"/>
      <c r="WVB16" s="1229"/>
      <c r="WVC16" s="1229"/>
      <c r="WVD16" s="1229"/>
      <c r="WVE16" s="1229"/>
      <c r="WVF16" s="1229"/>
      <c r="WVG16" s="1229"/>
      <c r="WVH16" s="1229"/>
      <c r="WVI16" s="1229"/>
      <c r="WVJ16" s="1229"/>
      <c r="WVK16" s="1229"/>
      <c r="WVL16" s="1229"/>
      <c r="WVM16" s="1229"/>
      <c r="WVN16" s="1229"/>
      <c r="WVO16" s="1229"/>
      <c r="WVP16" s="1229"/>
      <c r="WVQ16" s="1229"/>
      <c r="WVR16" s="1229"/>
      <c r="WVS16" s="1229"/>
      <c r="WVT16" s="1229"/>
      <c r="WVU16" s="1229"/>
      <c r="WVV16" s="1229"/>
      <c r="WVW16" s="1229"/>
      <c r="WVX16" s="1229"/>
      <c r="WVY16" s="1229"/>
      <c r="WVZ16" s="1229"/>
      <c r="WWA16" s="1229"/>
      <c r="WWB16" s="1229"/>
      <c r="WWC16" s="1229"/>
      <c r="WWD16" s="1229"/>
      <c r="WWE16" s="1229"/>
      <c r="WWF16" s="1229"/>
      <c r="WWG16" s="1229"/>
      <c r="WWH16" s="1229"/>
      <c r="WWI16" s="1229"/>
      <c r="WWJ16" s="1229"/>
      <c r="WWK16" s="1229"/>
      <c r="WWL16" s="1229"/>
      <c r="WWM16" s="1229"/>
      <c r="WWN16" s="1229"/>
      <c r="WWO16" s="1229"/>
      <c r="WWP16" s="1229"/>
      <c r="WWQ16" s="1229"/>
      <c r="WWR16" s="1229"/>
      <c r="WWS16" s="1229"/>
      <c r="WWT16" s="1229"/>
      <c r="WWU16" s="1229"/>
      <c r="WWV16" s="1229"/>
      <c r="WWW16" s="1229"/>
      <c r="WWX16" s="1229"/>
      <c r="WWY16" s="1229"/>
      <c r="WWZ16" s="1229"/>
      <c r="WXA16" s="1229"/>
      <c r="WXB16" s="1229"/>
      <c r="WXC16" s="1229"/>
      <c r="WXD16" s="1229"/>
      <c r="WXE16" s="1229"/>
      <c r="WXF16" s="1229"/>
      <c r="WXG16" s="1229"/>
      <c r="WXH16" s="1229"/>
      <c r="WXI16" s="1229"/>
      <c r="WXJ16" s="1229"/>
      <c r="WXK16" s="1229"/>
      <c r="WXL16" s="1229"/>
      <c r="WXM16" s="1229"/>
      <c r="WXN16" s="1229"/>
      <c r="WXO16" s="1229"/>
      <c r="WXP16" s="1229"/>
      <c r="WXQ16" s="1229"/>
      <c r="WXR16" s="1229"/>
      <c r="WXS16" s="1229"/>
      <c r="WXT16" s="1229"/>
      <c r="WXU16" s="1229"/>
      <c r="WXV16" s="1229"/>
      <c r="WXW16" s="1229"/>
      <c r="WXX16" s="1229"/>
      <c r="WXY16" s="1229"/>
      <c r="WXZ16" s="1229"/>
      <c r="WYA16" s="1229"/>
      <c r="WYB16" s="1229"/>
      <c r="WYC16" s="1229"/>
      <c r="WYD16" s="1229"/>
      <c r="WYE16" s="1229"/>
      <c r="WYF16" s="1229"/>
      <c r="WYG16" s="1229"/>
      <c r="WYH16" s="1229"/>
      <c r="WYI16" s="1229"/>
      <c r="WYJ16" s="1229"/>
      <c r="WYK16" s="1229"/>
      <c r="WYL16" s="1229"/>
      <c r="WYM16" s="1229"/>
      <c r="WYN16" s="1229"/>
      <c r="WYO16" s="1229"/>
      <c r="WYP16" s="1229"/>
      <c r="WYQ16" s="1229"/>
      <c r="WYR16" s="1229"/>
      <c r="WYS16" s="1229"/>
      <c r="WYT16" s="1229"/>
      <c r="WYU16" s="1229"/>
      <c r="WYV16" s="1229"/>
      <c r="WYW16" s="1229"/>
      <c r="WYX16" s="1229"/>
      <c r="WYY16" s="1229"/>
      <c r="WYZ16" s="1229"/>
      <c r="WZA16" s="1229"/>
      <c r="WZB16" s="1229"/>
      <c r="WZC16" s="1229"/>
      <c r="WZD16" s="1229"/>
      <c r="WZE16" s="1229"/>
      <c r="WZF16" s="1229"/>
      <c r="WZG16" s="1229"/>
      <c r="WZH16" s="1229"/>
      <c r="WZI16" s="1229"/>
      <c r="WZJ16" s="1229"/>
      <c r="WZK16" s="1229"/>
      <c r="WZL16" s="1229"/>
      <c r="WZM16" s="1229"/>
      <c r="WZN16" s="1229"/>
      <c r="WZO16" s="1229"/>
      <c r="WZP16" s="1229"/>
      <c r="WZQ16" s="1229"/>
      <c r="WZR16" s="1229"/>
      <c r="WZS16" s="1229"/>
      <c r="WZT16" s="1229"/>
      <c r="WZU16" s="1229"/>
      <c r="WZV16" s="1229"/>
      <c r="WZW16" s="1229"/>
      <c r="WZX16" s="1229"/>
      <c r="WZY16" s="1229"/>
      <c r="WZZ16" s="1229"/>
      <c r="XAA16" s="1229"/>
      <c r="XAB16" s="1229"/>
      <c r="XAC16" s="1229"/>
      <c r="XAD16" s="1229"/>
      <c r="XAE16" s="1229"/>
      <c r="XAF16" s="1229"/>
      <c r="XAG16" s="1229"/>
      <c r="XAH16" s="1229"/>
      <c r="XAI16" s="1229"/>
      <c r="XAJ16" s="1229"/>
      <c r="XAK16" s="1229"/>
      <c r="XAL16" s="1229"/>
      <c r="XAM16" s="1229"/>
      <c r="XAN16" s="1229"/>
      <c r="XAO16" s="1229"/>
      <c r="XAP16" s="1229"/>
      <c r="XAQ16" s="1229"/>
      <c r="XAR16" s="1229"/>
      <c r="XAS16" s="1229"/>
      <c r="XAT16" s="1229"/>
      <c r="XAU16" s="1229"/>
      <c r="XAV16" s="1229"/>
      <c r="XAW16" s="1229"/>
      <c r="XAX16" s="1229"/>
      <c r="XAY16" s="1229"/>
      <c r="XAZ16" s="1229"/>
      <c r="XBA16" s="1229"/>
      <c r="XBB16" s="1229"/>
      <c r="XBC16" s="1229"/>
      <c r="XBD16" s="1229"/>
      <c r="XBE16" s="1229"/>
      <c r="XBF16" s="1229"/>
      <c r="XBG16" s="1229"/>
      <c r="XBH16" s="1229"/>
      <c r="XBI16" s="1229"/>
      <c r="XBJ16" s="1229"/>
      <c r="XBK16" s="1229"/>
      <c r="XBL16" s="1229"/>
      <c r="XBM16" s="1229"/>
      <c r="XBN16" s="1229"/>
      <c r="XBO16" s="1229"/>
      <c r="XBP16" s="1229"/>
      <c r="XBQ16" s="1229"/>
      <c r="XBR16" s="1229"/>
      <c r="XBS16" s="1229"/>
      <c r="XBT16" s="1229"/>
      <c r="XBU16" s="1229"/>
      <c r="XBV16" s="1229"/>
      <c r="XBW16" s="1229"/>
      <c r="XBX16" s="1229"/>
      <c r="XBY16" s="1229"/>
      <c r="XBZ16" s="1229"/>
      <c r="XCA16" s="1229"/>
      <c r="XCB16" s="1229"/>
      <c r="XCC16" s="1229"/>
      <c r="XCD16" s="1229"/>
      <c r="XCE16" s="1229"/>
      <c r="XCF16" s="1229"/>
      <c r="XCG16" s="1229"/>
      <c r="XCH16" s="1229"/>
      <c r="XCI16" s="1229"/>
      <c r="XCJ16" s="1229"/>
      <c r="XCK16" s="1229"/>
      <c r="XCL16" s="1229"/>
      <c r="XCM16" s="1229"/>
      <c r="XCN16" s="1229"/>
      <c r="XCO16" s="1229"/>
      <c r="XCP16" s="1229"/>
      <c r="XCQ16" s="1229"/>
      <c r="XCR16" s="1229"/>
      <c r="XCS16" s="1229"/>
      <c r="XCT16" s="1229"/>
      <c r="XCU16" s="1229"/>
      <c r="XCV16" s="1229"/>
      <c r="XCW16" s="1229"/>
      <c r="XCX16" s="1229"/>
      <c r="XCY16" s="1229"/>
      <c r="XCZ16" s="1229"/>
      <c r="XDA16" s="1229"/>
      <c r="XDB16" s="1229"/>
      <c r="XDC16" s="1229"/>
      <c r="XDD16" s="1229"/>
      <c r="XDE16" s="1229"/>
      <c r="XDF16" s="1229"/>
      <c r="XDG16" s="1229"/>
      <c r="XDH16" s="1229"/>
      <c r="XDI16" s="1229"/>
      <c r="XDJ16" s="1229"/>
      <c r="XDK16" s="1229"/>
      <c r="XDL16" s="1229"/>
      <c r="XDM16" s="1229"/>
      <c r="XDN16" s="1229"/>
      <c r="XDO16" s="1229"/>
      <c r="XDP16" s="1229"/>
      <c r="XDQ16" s="1229"/>
      <c r="XDR16" s="1229"/>
      <c r="XDS16" s="1229"/>
      <c r="XDT16" s="1229"/>
      <c r="XDU16" s="1229"/>
      <c r="XDV16" s="1229"/>
      <c r="XDW16" s="1229"/>
      <c r="XDX16" s="1229"/>
      <c r="XDY16" s="1229"/>
      <c r="XDZ16" s="1229"/>
      <c r="XEA16" s="1229"/>
      <c r="XEB16" s="1229"/>
      <c r="XEC16" s="1229"/>
      <c r="XED16" s="1229"/>
      <c r="XEE16" s="1229"/>
      <c r="XEF16" s="1229"/>
      <c r="XEG16" s="1229"/>
      <c r="XEH16" s="1229"/>
      <c r="XEI16" s="1229"/>
      <c r="XEJ16" s="1229"/>
      <c r="XEK16" s="1229"/>
      <c r="XEL16" s="1229"/>
      <c r="XEM16" s="1229"/>
      <c r="XEN16" s="1229"/>
      <c r="XEO16" s="1229"/>
      <c r="XEP16" s="1229"/>
      <c r="XEQ16" s="1229"/>
      <c r="XER16" s="1229"/>
      <c r="XES16" s="1229"/>
      <c r="XET16" s="1229"/>
      <c r="XEU16" s="1229"/>
      <c r="XEV16" s="1229"/>
      <c r="XEW16" s="1229"/>
      <c r="XEX16" s="1229"/>
      <c r="XEY16" s="1229"/>
      <c r="XEZ16" s="1229"/>
      <c r="XFA16" s="1229"/>
      <c r="XFB16" s="1229"/>
      <c r="XFC16" s="1229"/>
    </row>
    <row r="17" spans="1:16383" ht="16.5" customHeight="1" x14ac:dyDescent="0.25">
      <c r="A17" s="777"/>
      <c r="B17" s="776"/>
      <c r="C17" s="776"/>
      <c r="D17" s="776"/>
      <c r="E17" s="776"/>
      <c r="F17" s="776"/>
      <c r="G17" s="776"/>
      <c r="H17" s="776"/>
      <c r="I17" s="772"/>
      <c r="J17" s="772"/>
      <c r="K17" s="772"/>
      <c r="L17" s="772"/>
      <c r="M17" s="772"/>
      <c r="N17" s="772"/>
    </row>
    <row r="18" spans="1:16383" ht="16.5" customHeight="1" x14ac:dyDescent="0.25">
      <c r="A18" s="777"/>
      <c r="B18" s="776"/>
      <c r="C18" s="776"/>
      <c r="D18" s="776"/>
      <c r="E18" s="776"/>
      <c r="F18" s="776"/>
      <c r="G18" s="776"/>
      <c r="H18" s="776"/>
      <c r="I18" s="772"/>
      <c r="J18" s="772"/>
      <c r="K18" s="772"/>
      <c r="L18" s="772"/>
      <c r="M18" s="772"/>
      <c r="N18" s="772"/>
    </row>
    <row r="19" spans="1:16383" ht="16.5" customHeight="1" x14ac:dyDescent="0.25">
      <c r="A19" s="777"/>
      <c r="B19" s="776"/>
      <c r="C19" s="776"/>
      <c r="D19" s="776"/>
      <c r="E19" s="776"/>
      <c r="F19" s="776"/>
      <c r="G19" s="776"/>
      <c r="H19" s="776"/>
      <c r="I19" s="772"/>
      <c r="J19" s="772"/>
      <c r="K19" s="772"/>
      <c r="L19" s="772"/>
      <c r="M19" s="772"/>
      <c r="N19" s="772"/>
    </row>
    <row r="20" spans="1:16383" ht="16.5" customHeight="1" x14ac:dyDescent="0.25">
      <c r="A20" s="777"/>
      <c r="B20" s="776"/>
      <c r="C20" s="776"/>
      <c r="D20" s="776"/>
      <c r="E20" s="776"/>
      <c r="F20" s="776"/>
      <c r="G20" s="776"/>
      <c r="H20" s="776"/>
      <c r="I20" s="772"/>
      <c r="J20" s="772"/>
      <c r="K20" s="772"/>
      <c r="L20" s="772"/>
      <c r="M20" s="772"/>
      <c r="N20" s="772"/>
    </row>
    <row r="21" spans="1:16383" ht="16.5" customHeight="1" x14ac:dyDescent="0.25">
      <c r="A21" s="777"/>
      <c r="B21" s="776"/>
      <c r="C21" s="776"/>
      <c r="D21" s="776"/>
      <c r="E21" s="776"/>
      <c r="F21" s="776"/>
      <c r="G21" s="776"/>
      <c r="H21" s="776"/>
      <c r="I21" s="772"/>
      <c r="J21" s="772"/>
      <c r="K21" s="772"/>
      <c r="L21" s="772"/>
      <c r="M21" s="772"/>
      <c r="N21" s="772"/>
    </row>
    <row r="22" spans="1:16383" ht="16.5" customHeight="1" x14ac:dyDescent="0.25">
      <c r="A22" s="777"/>
      <c r="B22" s="776"/>
      <c r="C22" s="776"/>
      <c r="D22" s="776"/>
      <c r="E22" s="776"/>
      <c r="F22" s="776"/>
      <c r="G22" s="776"/>
      <c r="H22" s="776"/>
      <c r="I22" s="772"/>
      <c r="J22" s="772"/>
      <c r="K22" s="772"/>
      <c r="L22" s="772"/>
      <c r="M22" s="772"/>
      <c r="N22" s="772"/>
    </row>
    <row r="23" spans="1:16383" ht="15.75" customHeight="1" x14ac:dyDescent="0.25">
      <c r="A23" s="774" t="s">
        <v>1804</v>
      </c>
      <c r="B23" s="774" t="s">
        <v>1804</v>
      </c>
      <c r="C23" s="774" t="s">
        <v>1804</v>
      </c>
      <c r="D23" s="774" t="s">
        <v>1804</v>
      </c>
      <c r="E23" s="774" t="s">
        <v>1804</v>
      </c>
      <c r="F23" s="774" t="s">
        <v>1803</v>
      </c>
      <c r="G23" s="774" t="s">
        <v>1803</v>
      </c>
      <c r="H23" s="774" t="s">
        <v>1803</v>
      </c>
      <c r="I23" s="774" t="s">
        <v>1803</v>
      </c>
      <c r="J23" s="774" t="s">
        <v>1803</v>
      </c>
      <c r="K23" s="774" t="s">
        <v>1777</v>
      </c>
      <c r="L23" s="774" t="s">
        <v>1777</v>
      </c>
      <c r="M23" s="774" t="s">
        <v>1777</v>
      </c>
      <c r="N23" s="774" t="s">
        <v>1777</v>
      </c>
    </row>
    <row r="24" spans="1:16383" ht="23.25" customHeight="1" x14ac:dyDescent="0.25">
      <c r="A24" s="1211" t="s">
        <v>1802</v>
      </c>
      <c r="B24" s="1211"/>
      <c r="C24" s="1211"/>
      <c r="D24" s="1211"/>
      <c r="E24" s="1211"/>
      <c r="F24" s="1211"/>
      <c r="G24" s="1211"/>
      <c r="H24" s="1211"/>
      <c r="I24" s="1211"/>
      <c r="J24" s="1211"/>
      <c r="K24" s="1211"/>
      <c r="L24" s="1211"/>
      <c r="M24" s="1211"/>
      <c r="N24" s="1211"/>
      <c r="O24" s="775"/>
      <c r="P24" s="775"/>
      <c r="Q24" s="775"/>
      <c r="R24" s="775"/>
      <c r="S24" s="775"/>
      <c r="T24" s="1229"/>
      <c r="U24" s="1229"/>
      <c r="V24" s="1229"/>
      <c r="W24" s="1229"/>
      <c r="X24" s="1229"/>
      <c r="Y24" s="1229"/>
      <c r="Z24" s="1229"/>
      <c r="AA24" s="1229"/>
      <c r="AB24" s="1229"/>
      <c r="AC24" s="1229"/>
      <c r="AD24" s="1229"/>
      <c r="AE24" s="1229"/>
      <c r="AF24" s="1229"/>
      <c r="AG24" s="1229"/>
      <c r="AH24" s="1229"/>
      <c r="AI24" s="1229"/>
      <c r="AJ24" s="1229"/>
      <c r="AK24" s="1229"/>
      <c r="AL24" s="1229"/>
      <c r="AM24" s="1229"/>
      <c r="AN24" s="1229"/>
      <c r="AO24" s="1229"/>
      <c r="AP24" s="1229"/>
      <c r="AQ24" s="1229"/>
      <c r="AR24" s="1229"/>
      <c r="AS24" s="1229"/>
      <c r="AT24" s="1229"/>
      <c r="AU24" s="1229"/>
      <c r="AV24" s="1229"/>
      <c r="AW24" s="1229"/>
      <c r="AX24" s="1229"/>
      <c r="AY24" s="1229"/>
      <c r="AZ24" s="1229"/>
      <c r="BA24" s="1229"/>
      <c r="BB24" s="1229"/>
      <c r="BC24" s="1229"/>
      <c r="BD24" s="1229"/>
      <c r="BE24" s="1229"/>
      <c r="BF24" s="1229"/>
      <c r="BG24" s="1229"/>
      <c r="BH24" s="1229"/>
      <c r="BI24" s="1229"/>
      <c r="BJ24" s="1229"/>
      <c r="BK24" s="1229"/>
      <c r="BL24" s="1229"/>
      <c r="BM24" s="1229"/>
      <c r="BN24" s="1229"/>
      <c r="BO24" s="1229"/>
      <c r="BP24" s="1229"/>
      <c r="BQ24" s="1229"/>
      <c r="BR24" s="1229"/>
      <c r="BS24" s="1229"/>
      <c r="BT24" s="1229"/>
      <c r="BU24" s="1229"/>
      <c r="BV24" s="1229"/>
      <c r="BW24" s="1229"/>
      <c r="BX24" s="1229"/>
      <c r="BY24" s="1229"/>
      <c r="BZ24" s="1229"/>
      <c r="CA24" s="1229"/>
      <c r="CB24" s="1229"/>
      <c r="CC24" s="1229"/>
      <c r="CD24" s="1229"/>
      <c r="CE24" s="1229"/>
      <c r="CF24" s="1229"/>
      <c r="CG24" s="1229"/>
      <c r="CH24" s="1229"/>
      <c r="CI24" s="1229"/>
      <c r="CJ24" s="1229"/>
      <c r="CK24" s="1229"/>
      <c r="CL24" s="1229"/>
      <c r="CM24" s="1229"/>
      <c r="CN24" s="1229"/>
      <c r="CO24" s="1229"/>
      <c r="CP24" s="1229"/>
      <c r="CQ24" s="1229"/>
      <c r="CR24" s="1229"/>
      <c r="CS24" s="1229"/>
      <c r="CT24" s="1229"/>
      <c r="CU24" s="1229"/>
      <c r="CV24" s="1229"/>
      <c r="CW24" s="1229"/>
      <c r="CX24" s="1229"/>
      <c r="CY24" s="1229"/>
      <c r="CZ24" s="1229"/>
      <c r="DA24" s="1229"/>
      <c r="DB24" s="1229"/>
      <c r="DC24" s="1229"/>
      <c r="DD24" s="1229"/>
      <c r="DE24" s="1229"/>
      <c r="DF24" s="1229"/>
      <c r="DG24" s="1229"/>
      <c r="DH24" s="1229"/>
      <c r="DI24" s="1229"/>
      <c r="DJ24" s="1229"/>
      <c r="DK24" s="1229"/>
      <c r="DL24" s="1229"/>
      <c r="DM24" s="1229"/>
      <c r="DN24" s="1229"/>
      <c r="DO24" s="1229"/>
      <c r="DP24" s="1229"/>
      <c r="DQ24" s="1229"/>
      <c r="DR24" s="1229"/>
      <c r="DS24" s="1229"/>
      <c r="DT24" s="1229"/>
      <c r="DU24" s="1229"/>
      <c r="DV24" s="1229"/>
      <c r="DW24" s="1229"/>
      <c r="DX24" s="1229"/>
      <c r="DY24" s="1229"/>
      <c r="DZ24" s="1229"/>
      <c r="EA24" s="1229"/>
      <c r="EB24" s="1229"/>
      <c r="EC24" s="1229"/>
      <c r="ED24" s="1229"/>
      <c r="EE24" s="1229"/>
      <c r="EF24" s="1229"/>
      <c r="EG24" s="1229"/>
      <c r="EH24" s="1229"/>
      <c r="EI24" s="1229"/>
      <c r="EJ24" s="1229"/>
      <c r="EK24" s="1229"/>
      <c r="EL24" s="1229"/>
      <c r="EM24" s="1229"/>
      <c r="EN24" s="1229"/>
      <c r="EO24" s="1229"/>
      <c r="EP24" s="1229"/>
      <c r="EQ24" s="1229"/>
      <c r="ER24" s="1229"/>
      <c r="ES24" s="1229"/>
      <c r="ET24" s="1229"/>
      <c r="EU24" s="1229"/>
      <c r="EV24" s="1229"/>
      <c r="EW24" s="1229"/>
      <c r="EX24" s="1229"/>
      <c r="EY24" s="1229"/>
      <c r="EZ24" s="1229"/>
      <c r="FA24" s="1229"/>
      <c r="FB24" s="1229"/>
      <c r="FC24" s="1229"/>
      <c r="FD24" s="1229"/>
      <c r="FE24" s="1229"/>
      <c r="FF24" s="1229"/>
      <c r="FG24" s="1229"/>
      <c r="FH24" s="1229"/>
      <c r="FI24" s="1229"/>
      <c r="FJ24" s="1229"/>
      <c r="FK24" s="1229"/>
      <c r="FL24" s="1229"/>
      <c r="FM24" s="1229"/>
      <c r="FN24" s="1229"/>
      <c r="FO24" s="1229"/>
      <c r="FP24" s="1229"/>
      <c r="FQ24" s="1229"/>
      <c r="FR24" s="1229"/>
      <c r="FS24" s="1229"/>
      <c r="FT24" s="1229"/>
      <c r="FU24" s="1229"/>
      <c r="FV24" s="1229"/>
      <c r="FW24" s="1229"/>
      <c r="FX24" s="1229"/>
      <c r="FY24" s="1229"/>
      <c r="FZ24" s="1229"/>
      <c r="GA24" s="1229"/>
      <c r="GB24" s="1229"/>
      <c r="GC24" s="1229"/>
      <c r="GD24" s="1229"/>
      <c r="GE24" s="1229"/>
      <c r="GF24" s="1229"/>
      <c r="GG24" s="1229"/>
      <c r="GH24" s="1229"/>
      <c r="GI24" s="1229"/>
      <c r="GJ24" s="1229"/>
      <c r="GK24" s="1229"/>
      <c r="GL24" s="1229"/>
      <c r="GM24" s="1229"/>
      <c r="GN24" s="1229"/>
      <c r="GO24" s="1229"/>
      <c r="GP24" s="1229"/>
      <c r="GQ24" s="1229"/>
      <c r="GR24" s="1229"/>
      <c r="GS24" s="1229"/>
      <c r="GT24" s="1229"/>
      <c r="GU24" s="1229"/>
      <c r="GV24" s="1229"/>
      <c r="GW24" s="1229"/>
      <c r="GX24" s="1229"/>
      <c r="GY24" s="1229"/>
      <c r="GZ24" s="1229"/>
      <c r="HA24" s="1229"/>
      <c r="HB24" s="1229"/>
      <c r="HC24" s="1229"/>
      <c r="HD24" s="1229"/>
      <c r="HE24" s="1229"/>
      <c r="HF24" s="1229"/>
      <c r="HG24" s="1229"/>
      <c r="HH24" s="1229"/>
      <c r="HI24" s="1229"/>
      <c r="HJ24" s="1229"/>
      <c r="HK24" s="1229"/>
      <c r="HL24" s="1229"/>
      <c r="HM24" s="1229"/>
      <c r="HN24" s="1229"/>
      <c r="HO24" s="1229"/>
      <c r="HP24" s="1229"/>
      <c r="HQ24" s="1229"/>
      <c r="HR24" s="1229"/>
      <c r="HS24" s="1229"/>
      <c r="HT24" s="1229"/>
      <c r="HU24" s="1229"/>
      <c r="HV24" s="1229"/>
      <c r="HW24" s="1229"/>
      <c r="HX24" s="1229"/>
      <c r="HY24" s="1229"/>
      <c r="HZ24" s="1229"/>
      <c r="IA24" s="1229"/>
      <c r="IB24" s="1229"/>
      <c r="IC24" s="1229"/>
      <c r="ID24" s="1229"/>
      <c r="IE24" s="1229"/>
      <c r="IF24" s="1229"/>
      <c r="IG24" s="1229"/>
      <c r="IH24" s="1229"/>
      <c r="II24" s="1229"/>
      <c r="IJ24" s="1229"/>
      <c r="IK24" s="1229"/>
      <c r="IL24" s="1229"/>
      <c r="IM24" s="1229"/>
      <c r="IN24" s="1229"/>
      <c r="IO24" s="1229"/>
      <c r="IP24" s="1229"/>
      <c r="IQ24" s="1229"/>
      <c r="IR24" s="1229"/>
      <c r="IS24" s="1229"/>
      <c r="IT24" s="1229"/>
      <c r="IU24" s="1229"/>
      <c r="IV24" s="1229"/>
      <c r="IW24" s="1229"/>
      <c r="IX24" s="1229"/>
      <c r="IY24" s="1229"/>
      <c r="IZ24" s="1229"/>
      <c r="JA24" s="1229"/>
      <c r="JB24" s="1229"/>
      <c r="JC24" s="1229"/>
      <c r="JD24" s="1229"/>
      <c r="JE24" s="1229"/>
      <c r="JF24" s="1229"/>
      <c r="JG24" s="1229"/>
      <c r="JH24" s="1229"/>
      <c r="JI24" s="1229"/>
      <c r="JJ24" s="1229"/>
      <c r="JK24" s="1229"/>
      <c r="JL24" s="1229"/>
      <c r="JM24" s="1229"/>
      <c r="JN24" s="1229"/>
      <c r="JO24" s="1229"/>
      <c r="JP24" s="1229"/>
      <c r="JQ24" s="1229"/>
      <c r="JR24" s="1229"/>
      <c r="JS24" s="1229"/>
      <c r="JT24" s="1229"/>
      <c r="JU24" s="1229"/>
      <c r="JV24" s="1229"/>
      <c r="JW24" s="1229"/>
      <c r="JX24" s="1229"/>
      <c r="JY24" s="1229"/>
      <c r="JZ24" s="1229"/>
      <c r="KA24" s="1229"/>
      <c r="KB24" s="1229"/>
      <c r="KC24" s="1229"/>
      <c r="KD24" s="1229"/>
      <c r="KE24" s="1229"/>
      <c r="KF24" s="1229"/>
      <c r="KG24" s="1229"/>
      <c r="KH24" s="1229"/>
      <c r="KI24" s="1229"/>
      <c r="KJ24" s="1229"/>
      <c r="KK24" s="1229"/>
      <c r="KL24" s="1229"/>
      <c r="KM24" s="1229"/>
      <c r="KN24" s="1229"/>
      <c r="KO24" s="1229"/>
      <c r="KP24" s="1229"/>
      <c r="KQ24" s="1229"/>
      <c r="KR24" s="1229"/>
      <c r="KS24" s="1229"/>
      <c r="KT24" s="1229"/>
      <c r="KU24" s="1229"/>
      <c r="KV24" s="1229"/>
      <c r="KW24" s="1229"/>
      <c r="KX24" s="1229"/>
      <c r="KY24" s="1229"/>
      <c r="KZ24" s="1229"/>
      <c r="LA24" s="1229"/>
      <c r="LB24" s="1229"/>
      <c r="LC24" s="1229"/>
      <c r="LD24" s="1229"/>
      <c r="LE24" s="1229"/>
      <c r="LF24" s="1229"/>
      <c r="LG24" s="1229"/>
      <c r="LH24" s="1229"/>
      <c r="LI24" s="1229"/>
      <c r="LJ24" s="1229"/>
      <c r="LK24" s="1229"/>
      <c r="LL24" s="1229"/>
      <c r="LM24" s="1229"/>
      <c r="LN24" s="1229"/>
      <c r="LO24" s="1229"/>
      <c r="LP24" s="1229"/>
      <c r="LQ24" s="1229"/>
      <c r="LR24" s="1229"/>
      <c r="LS24" s="1229"/>
      <c r="LT24" s="1229"/>
      <c r="LU24" s="1229"/>
      <c r="LV24" s="1229"/>
      <c r="LW24" s="1229"/>
      <c r="LX24" s="1229"/>
      <c r="LY24" s="1229"/>
      <c r="LZ24" s="1229"/>
      <c r="MA24" s="1229"/>
      <c r="MB24" s="1229"/>
      <c r="MC24" s="1229"/>
      <c r="MD24" s="1229"/>
      <c r="ME24" s="1229"/>
      <c r="MF24" s="1229"/>
      <c r="MG24" s="1229"/>
      <c r="MH24" s="1229"/>
      <c r="MI24" s="1229"/>
      <c r="MJ24" s="1229"/>
      <c r="MK24" s="1229"/>
      <c r="ML24" s="1229"/>
      <c r="MM24" s="1229"/>
      <c r="MN24" s="1229"/>
      <c r="MO24" s="1229"/>
      <c r="MP24" s="1229"/>
      <c r="MQ24" s="1229"/>
      <c r="MR24" s="1229"/>
      <c r="MS24" s="1229"/>
      <c r="MT24" s="1229"/>
      <c r="MU24" s="1229"/>
      <c r="MV24" s="1229"/>
      <c r="MW24" s="1229"/>
      <c r="MX24" s="1229"/>
      <c r="MY24" s="1229"/>
      <c r="MZ24" s="1229"/>
      <c r="NA24" s="1229"/>
      <c r="NB24" s="1229"/>
      <c r="NC24" s="1229"/>
      <c r="ND24" s="1229"/>
      <c r="NE24" s="1229"/>
      <c r="NF24" s="1229"/>
      <c r="NG24" s="1229"/>
      <c r="NH24" s="1229"/>
      <c r="NI24" s="1229"/>
      <c r="NJ24" s="1229"/>
      <c r="NK24" s="1229"/>
      <c r="NL24" s="1229"/>
      <c r="NM24" s="1229"/>
      <c r="NN24" s="1229"/>
      <c r="NO24" s="1229"/>
      <c r="NP24" s="1229"/>
      <c r="NQ24" s="1229"/>
      <c r="NR24" s="1229"/>
      <c r="NS24" s="1229"/>
      <c r="NT24" s="1229"/>
      <c r="NU24" s="1229"/>
      <c r="NV24" s="1229"/>
      <c r="NW24" s="1229"/>
      <c r="NX24" s="1229"/>
      <c r="NY24" s="1229"/>
      <c r="NZ24" s="1229"/>
      <c r="OA24" s="1229"/>
      <c r="OB24" s="1229"/>
      <c r="OC24" s="1229"/>
      <c r="OD24" s="1229"/>
      <c r="OE24" s="1229"/>
      <c r="OF24" s="1229"/>
      <c r="OG24" s="1229"/>
      <c r="OH24" s="1229"/>
      <c r="OI24" s="1229"/>
      <c r="OJ24" s="1229"/>
      <c r="OK24" s="1229"/>
      <c r="OL24" s="1229"/>
      <c r="OM24" s="1229"/>
      <c r="ON24" s="1229"/>
      <c r="OO24" s="1229"/>
      <c r="OP24" s="1229"/>
      <c r="OQ24" s="1229"/>
      <c r="OR24" s="1229"/>
      <c r="OS24" s="1229"/>
      <c r="OT24" s="1229"/>
      <c r="OU24" s="1229"/>
      <c r="OV24" s="1229"/>
      <c r="OW24" s="1229"/>
      <c r="OX24" s="1229"/>
      <c r="OY24" s="1229"/>
      <c r="OZ24" s="1229"/>
      <c r="PA24" s="1229"/>
      <c r="PB24" s="1229"/>
      <c r="PC24" s="1229"/>
      <c r="PD24" s="1229"/>
      <c r="PE24" s="1229"/>
      <c r="PF24" s="1229"/>
      <c r="PG24" s="1229"/>
      <c r="PH24" s="1229"/>
      <c r="PI24" s="1229"/>
      <c r="PJ24" s="1229"/>
      <c r="PK24" s="1229"/>
      <c r="PL24" s="1229"/>
      <c r="PM24" s="1229"/>
      <c r="PN24" s="1229"/>
      <c r="PO24" s="1229"/>
      <c r="PP24" s="1229"/>
      <c r="PQ24" s="1229"/>
      <c r="PR24" s="1229"/>
      <c r="PS24" s="1229"/>
      <c r="PT24" s="1229"/>
      <c r="PU24" s="1229"/>
      <c r="PV24" s="1229"/>
      <c r="PW24" s="1229"/>
      <c r="PX24" s="1229"/>
      <c r="PY24" s="1229"/>
      <c r="PZ24" s="1229"/>
      <c r="QA24" s="1229"/>
      <c r="QB24" s="1229"/>
      <c r="QC24" s="1229"/>
      <c r="QD24" s="1229"/>
      <c r="QE24" s="1229"/>
      <c r="QF24" s="1229"/>
      <c r="QG24" s="1229"/>
      <c r="QH24" s="1229"/>
      <c r="QI24" s="1229"/>
      <c r="QJ24" s="1229"/>
      <c r="QK24" s="1229"/>
      <c r="QL24" s="1229"/>
      <c r="QM24" s="1229"/>
      <c r="QN24" s="1229"/>
      <c r="QO24" s="1229"/>
      <c r="QP24" s="1229"/>
      <c r="QQ24" s="1229"/>
      <c r="QR24" s="1229"/>
      <c r="QS24" s="1229"/>
      <c r="QT24" s="1229"/>
      <c r="QU24" s="1229"/>
      <c r="QV24" s="1229"/>
      <c r="QW24" s="1229"/>
      <c r="QX24" s="1229"/>
      <c r="QY24" s="1229"/>
      <c r="QZ24" s="1229"/>
      <c r="RA24" s="1229"/>
      <c r="RB24" s="1229"/>
      <c r="RC24" s="1229"/>
      <c r="RD24" s="1229"/>
      <c r="RE24" s="1229"/>
      <c r="RF24" s="1229"/>
      <c r="RG24" s="1229"/>
      <c r="RH24" s="1229"/>
      <c r="RI24" s="1229"/>
      <c r="RJ24" s="1229"/>
      <c r="RK24" s="1229"/>
      <c r="RL24" s="1229"/>
      <c r="RM24" s="1229"/>
      <c r="RN24" s="1229"/>
      <c r="RO24" s="1229"/>
      <c r="RP24" s="1229"/>
      <c r="RQ24" s="1229"/>
      <c r="RR24" s="1229"/>
      <c r="RS24" s="1229"/>
      <c r="RT24" s="1229"/>
      <c r="RU24" s="1229"/>
      <c r="RV24" s="1229"/>
      <c r="RW24" s="1229"/>
      <c r="RX24" s="1229"/>
      <c r="RY24" s="1229"/>
      <c r="RZ24" s="1229"/>
      <c r="SA24" s="1229"/>
      <c r="SB24" s="1229"/>
      <c r="SC24" s="1229"/>
      <c r="SD24" s="1229"/>
      <c r="SE24" s="1229"/>
      <c r="SF24" s="1229"/>
      <c r="SG24" s="1229"/>
      <c r="SH24" s="1229"/>
      <c r="SI24" s="1229"/>
      <c r="SJ24" s="1229"/>
      <c r="SK24" s="1229"/>
      <c r="SL24" s="1229"/>
      <c r="SM24" s="1229"/>
      <c r="SN24" s="1229"/>
      <c r="SO24" s="1229"/>
      <c r="SP24" s="1229"/>
      <c r="SQ24" s="1229"/>
      <c r="SR24" s="1229"/>
      <c r="SS24" s="1229"/>
      <c r="ST24" s="1229"/>
      <c r="SU24" s="1229"/>
      <c r="SV24" s="1229"/>
      <c r="SW24" s="1229"/>
      <c r="SX24" s="1229"/>
      <c r="SY24" s="1229"/>
      <c r="SZ24" s="1229"/>
      <c r="TA24" s="1229"/>
      <c r="TB24" s="1229"/>
      <c r="TC24" s="1229"/>
      <c r="TD24" s="1229"/>
      <c r="TE24" s="1229"/>
      <c r="TF24" s="1229"/>
      <c r="TG24" s="1229"/>
      <c r="TH24" s="1229"/>
      <c r="TI24" s="1229"/>
      <c r="TJ24" s="1229"/>
      <c r="TK24" s="1229"/>
      <c r="TL24" s="1229"/>
      <c r="TM24" s="1229"/>
      <c r="TN24" s="1229"/>
      <c r="TO24" s="1229"/>
      <c r="TP24" s="1229"/>
      <c r="TQ24" s="1229"/>
      <c r="TR24" s="1229"/>
      <c r="TS24" s="1229"/>
      <c r="TT24" s="1229"/>
      <c r="TU24" s="1229"/>
      <c r="TV24" s="1229"/>
      <c r="TW24" s="1229"/>
      <c r="TX24" s="1229"/>
      <c r="TY24" s="1229"/>
      <c r="TZ24" s="1229"/>
      <c r="UA24" s="1229"/>
      <c r="UB24" s="1229"/>
      <c r="UC24" s="1229"/>
      <c r="UD24" s="1229"/>
      <c r="UE24" s="1229"/>
      <c r="UF24" s="1229"/>
      <c r="UG24" s="1229"/>
      <c r="UH24" s="1229"/>
      <c r="UI24" s="1229"/>
      <c r="UJ24" s="1229"/>
      <c r="UK24" s="1229"/>
      <c r="UL24" s="1229"/>
      <c r="UM24" s="1229"/>
      <c r="UN24" s="1229"/>
      <c r="UO24" s="1229"/>
      <c r="UP24" s="1229"/>
      <c r="UQ24" s="1229"/>
      <c r="UR24" s="1229"/>
      <c r="US24" s="1229"/>
      <c r="UT24" s="1229"/>
      <c r="UU24" s="1229"/>
      <c r="UV24" s="1229"/>
      <c r="UW24" s="1229"/>
      <c r="UX24" s="1229"/>
      <c r="UY24" s="1229"/>
      <c r="UZ24" s="1229"/>
      <c r="VA24" s="1229"/>
      <c r="VB24" s="1229"/>
      <c r="VC24" s="1229"/>
      <c r="VD24" s="1229"/>
      <c r="VE24" s="1229"/>
      <c r="VF24" s="1229"/>
      <c r="VG24" s="1229"/>
      <c r="VH24" s="1229"/>
      <c r="VI24" s="1229"/>
      <c r="VJ24" s="1229"/>
      <c r="VK24" s="1229"/>
      <c r="VL24" s="1229"/>
      <c r="VM24" s="1229"/>
      <c r="VN24" s="1229"/>
      <c r="VO24" s="1229"/>
      <c r="VP24" s="1229"/>
      <c r="VQ24" s="1229"/>
      <c r="VR24" s="1229"/>
      <c r="VS24" s="1229"/>
      <c r="VT24" s="1229"/>
      <c r="VU24" s="1229"/>
      <c r="VV24" s="1229"/>
      <c r="VW24" s="1229"/>
      <c r="VX24" s="1229"/>
      <c r="VY24" s="1229"/>
      <c r="VZ24" s="1229"/>
      <c r="WA24" s="1229"/>
      <c r="WB24" s="1229"/>
      <c r="WC24" s="1229"/>
      <c r="WD24" s="1229"/>
      <c r="WE24" s="1229"/>
      <c r="WF24" s="1229"/>
      <c r="WG24" s="1229"/>
      <c r="WH24" s="1229"/>
      <c r="WI24" s="1229"/>
      <c r="WJ24" s="1229"/>
      <c r="WK24" s="1229"/>
      <c r="WL24" s="1229"/>
      <c r="WM24" s="1229"/>
      <c r="WN24" s="1229"/>
      <c r="WO24" s="1229"/>
      <c r="WP24" s="1229"/>
      <c r="WQ24" s="1229"/>
      <c r="WR24" s="1229"/>
      <c r="WS24" s="1229"/>
      <c r="WT24" s="1229"/>
      <c r="WU24" s="1229"/>
      <c r="WV24" s="1229"/>
      <c r="WW24" s="1229"/>
      <c r="WX24" s="1229"/>
      <c r="WY24" s="1229"/>
      <c r="WZ24" s="1229"/>
      <c r="XA24" s="1229"/>
      <c r="XB24" s="1229"/>
      <c r="XC24" s="1229"/>
      <c r="XD24" s="1229"/>
      <c r="XE24" s="1229"/>
      <c r="XF24" s="1229"/>
      <c r="XG24" s="1229"/>
      <c r="XH24" s="1229"/>
      <c r="XI24" s="1229"/>
      <c r="XJ24" s="1229"/>
      <c r="XK24" s="1229"/>
      <c r="XL24" s="1229"/>
      <c r="XM24" s="1229"/>
      <c r="XN24" s="1229"/>
      <c r="XO24" s="1229"/>
      <c r="XP24" s="1229"/>
      <c r="XQ24" s="1229"/>
      <c r="XR24" s="1229"/>
      <c r="XS24" s="1229"/>
      <c r="XT24" s="1229"/>
      <c r="XU24" s="1229"/>
      <c r="XV24" s="1229"/>
      <c r="XW24" s="1229"/>
      <c r="XX24" s="1229"/>
      <c r="XY24" s="1229"/>
      <c r="XZ24" s="1229"/>
      <c r="YA24" s="1229"/>
      <c r="YB24" s="1229"/>
      <c r="YC24" s="1229"/>
      <c r="YD24" s="1229"/>
      <c r="YE24" s="1229"/>
      <c r="YF24" s="1229"/>
      <c r="YG24" s="1229"/>
      <c r="YH24" s="1229"/>
      <c r="YI24" s="1229"/>
      <c r="YJ24" s="1229"/>
      <c r="YK24" s="1229"/>
      <c r="YL24" s="1229"/>
      <c r="YM24" s="1229"/>
      <c r="YN24" s="1229"/>
      <c r="YO24" s="1229"/>
      <c r="YP24" s="1229"/>
      <c r="YQ24" s="1229"/>
      <c r="YR24" s="1229"/>
      <c r="YS24" s="1229"/>
      <c r="YT24" s="1229"/>
      <c r="YU24" s="1229"/>
      <c r="YV24" s="1229"/>
      <c r="YW24" s="1229"/>
      <c r="YX24" s="1229"/>
      <c r="YY24" s="1229"/>
      <c r="YZ24" s="1229"/>
      <c r="ZA24" s="1229"/>
      <c r="ZB24" s="1229"/>
      <c r="ZC24" s="1229"/>
      <c r="ZD24" s="1229"/>
      <c r="ZE24" s="1229"/>
      <c r="ZF24" s="1229"/>
      <c r="ZG24" s="1229"/>
      <c r="ZH24" s="1229"/>
      <c r="ZI24" s="1229"/>
      <c r="ZJ24" s="1229"/>
      <c r="ZK24" s="1229"/>
      <c r="ZL24" s="1229"/>
      <c r="ZM24" s="1229"/>
      <c r="ZN24" s="1229"/>
      <c r="ZO24" s="1229"/>
      <c r="ZP24" s="1229"/>
      <c r="ZQ24" s="1229"/>
      <c r="ZR24" s="1229"/>
      <c r="ZS24" s="1229"/>
      <c r="ZT24" s="1229"/>
      <c r="ZU24" s="1229"/>
      <c r="ZV24" s="1229"/>
      <c r="ZW24" s="1229"/>
      <c r="ZX24" s="1229"/>
      <c r="ZY24" s="1229"/>
      <c r="ZZ24" s="1229"/>
      <c r="AAA24" s="1229"/>
      <c r="AAB24" s="1229"/>
      <c r="AAC24" s="1229"/>
      <c r="AAD24" s="1229"/>
      <c r="AAE24" s="1229"/>
      <c r="AAF24" s="1229"/>
      <c r="AAG24" s="1229"/>
      <c r="AAH24" s="1229"/>
      <c r="AAI24" s="1229"/>
      <c r="AAJ24" s="1229"/>
      <c r="AAK24" s="1229"/>
      <c r="AAL24" s="1229"/>
      <c r="AAM24" s="1229"/>
      <c r="AAN24" s="1229"/>
      <c r="AAO24" s="1229"/>
      <c r="AAP24" s="1229"/>
      <c r="AAQ24" s="1229"/>
      <c r="AAR24" s="1229"/>
      <c r="AAS24" s="1229"/>
      <c r="AAT24" s="1229"/>
      <c r="AAU24" s="1229"/>
      <c r="AAV24" s="1229"/>
      <c r="AAW24" s="1229"/>
      <c r="AAX24" s="1229"/>
      <c r="AAY24" s="1229"/>
      <c r="AAZ24" s="1229"/>
      <c r="ABA24" s="1229"/>
      <c r="ABB24" s="1229"/>
      <c r="ABC24" s="1229"/>
      <c r="ABD24" s="1229"/>
      <c r="ABE24" s="1229"/>
      <c r="ABF24" s="1229"/>
      <c r="ABG24" s="1229"/>
      <c r="ABH24" s="1229"/>
      <c r="ABI24" s="1229"/>
      <c r="ABJ24" s="1229"/>
      <c r="ABK24" s="1229"/>
      <c r="ABL24" s="1229"/>
      <c r="ABM24" s="1229"/>
      <c r="ABN24" s="1229"/>
      <c r="ABO24" s="1229"/>
      <c r="ABP24" s="1229"/>
      <c r="ABQ24" s="1229"/>
      <c r="ABR24" s="1229"/>
      <c r="ABS24" s="1229"/>
      <c r="ABT24" s="1229"/>
      <c r="ABU24" s="1229"/>
      <c r="ABV24" s="1229"/>
      <c r="ABW24" s="1229"/>
      <c r="ABX24" s="1229"/>
      <c r="ABY24" s="1229"/>
      <c r="ABZ24" s="1229"/>
      <c r="ACA24" s="1229"/>
      <c r="ACB24" s="1229"/>
      <c r="ACC24" s="1229"/>
      <c r="ACD24" s="1229"/>
      <c r="ACE24" s="1229"/>
      <c r="ACF24" s="1229"/>
      <c r="ACG24" s="1229"/>
      <c r="ACH24" s="1229"/>
      <c r="ACI24" s="1229"/>
      <c r="ACJ24" s="1229"/>
      <c r="ACK24" s="1229"/>
      <c r="ACL24" s="1229"/>
      <c r="ACM24" s="1229"/>
      <c r="ACN24" s="1229"/>
      <c r="ACO24" s="1229"/>
      <c r="ACP24" s="1229"/>
      <c r="ACQ24" s="1229"/>
      <c r="ACR24" s="1229"/>
      <c r="ACS24" s="1229"/>
      <c r="ACT24" s="1229"/>
      <c r="ACU24" s="1229"/>
      <c r="ACV24" s="1229"/>
      <c r="ACW24" s="1229"/>
      <c r="ACX24" s="1229"/>
      <c r="ACY24" s="1229"/>
      <c r="ACZ24" s="1229"/>
      <c r="ADA24" s="1229"/>
      <c r="ADB24" s="1229"/>
      <c r="ADC24" s="1229"/>
      <c r="ADD24" s="1229"/>
      <c r="ADE24" s="1229"/>
      <c r="ADF24" s="1229"/>
      <c r="ADG24" s="1229"/>
      <c r="ADH24" s="1229"/>
      <c r="ADI24" s="1229"/>
      <c r="ADJ24" s="1229"/>
      <c r="ADK24" s="1229"/>
      <c r="ADL24" s="1229"/>
      <c r="ADM24" s="1229"/>
      <c r="ADN24" s="1229"/>
      <c r="ADO24" s="1229"/>
      <c r="ADP24" s="1229"/>
      <c r="ADQ24" s="1229"/>
      <c r="ADR24" s="1229"/>
      <c r="ADS24" s="1229"/>
      <c r="ADT24" s="1229"/>
      <c r="ADU24" s="1229"/>
      <c r="ADV24" s="1229"/>
      <c r="ADW24" s="1229"/>
      <c r="ADX24" s="1229"/>
      <c r="ADY24" s="1229"/>
      <c r="ADZ24" s="1229"/>
      <c r="AEA24" s="1229"/>
      <c r="AEB24" s="1229"/>
      <c r="AEC24" s="1229"/>
      <c r="AED24" s="1229"/>
      <c r="AEE24" s="1229"/>
      <c r="AEF24" s="1229"/>
      <c r="AEG24" s="1229"/>
      <c r="AEH24" s="1229"/>
      <c r="AEI24" s="1229"/>
      <c r="AEJ24" s="1229"/>
      <c r="AEK24" s="1229"/>
      <c r="AEL24" s="1229"/>
      <c r="AEM24" s="1229"/>
      <c r="AEN24" s="1229"/>
      <c r="AEO24" s="1229"/>
      <c r="AEP24" s="1229"/>
      <c r="AEQ24" s="1229"/>
      <c r="AER24" s="1229"/>
      <c r="AES24" s="1229"/>
      <c r="AET24" s="1229"/>
      <c r="AEU24" s="1229"/>
      <c r="AEV24" s="1229"/>
      <c r="AEW24" s="1229"/>
      <c r="AEX24" s="1229"/>
      <c r="AEY24" s="1229"/>
      <c r="AEZ24" s="1229"/>
      <c r="AFA24" s="1229"/>
      <c r="AFB24" s="1229"/>
      <c r="AFC24" s="1229"/>
      <c r="AFD24" s="1229"/>
      <c r="AFE24" s="1229"/>
      <c r="AFF24" s="1229"/>
      <c r="AFG24" s="1229"/>
      <c r="AFH24" s="1229"/>
      <c r="AFI24" s="1229"/>
      <c r="AFJ24" s="1229"/>
      <c r="AFK24" s="1229"/>
      <c r="AFL24" s="1229"/>
      <c r="AFM24" s="1229"/>
      <c r="AFN24" s="1229"/>
      <c r="AFO24" s="1229"/>
      <c r="AFP24" s="1229"/>
      <c r="AFQ24" s="1229"/>
      <c r="AFR24" s="1229"/>
      <c r="AFS24" s="1229"/>
      <c r="AFT24" s="1229"/>
      <c r="AFU24" s="1229"/>
      <c r="AFV24" s="1229"/>
      <c r="AFW24" s="1229"/>
      <c r="AFX24" s="1229"/>
      <c r="AFY24" s="1229"/>
      <c r="AFZ24" s="1229"/>
      <c r="AGA24" s="1229"/>
      <c r="AGB24" s="1229"/>
      <c r="AGC24" s="1229"/>
      <c r="AGD24" s="1229"/>
      <c r="AGE24" s="1229"/>
      <c r="AGF24" s="1229"/>
      <c r="AGG24" s="1229"/>
      <c r="AGH24" s="1229"/>
      <c r="AGI24" s="1229"/>
      <c r="AGJ24" s="1229"/>
      <c r="AGK24" s="1229"/>
      <c r="AGL24" s="1229"/>
      <c r="AGM24" s="1229"/>
      <c r="AGN24" s="1229"/>
      <c r="AGO24" s="1229"/>
      <c r="AGP24" s="1229"/>
      <c r="AGQ24" s="1229"/>
      <c r="AGR24" s="1229"/>
      <c r="AGS24" s="1229"/>
      <c r="AGT24" s="1229"/>
      <c r="AGU24" s="1229"/>
      <c r="AGV24" s="1229"/>
      <c r="AGW24" s="1229"/>
      <c r="AGX24" s="1229"/>
      <c r="AGY24" s="1229"/>
      <c r="AGZ24" s="1229"/>
      <c r="AHA24" s="1229"/>
      <c r="AHB24" s="1229"/>
      <c r="AHC24" s="1229"/>
      <c r="AHD24" s="1229"/>
      <c r="AHE24" s="1229"/>
      <c r="AHF24" s="1229"/>
      <c r="AHG24" s="1229"/>
      <c r="AHH24" s="1229"/>
      <c r="AHI24" s="1229"/>
      <c r="AHJ24" s="1229"/>
      <c r="AHK24" s="1229"/>
      <c r="AHL24" s="1229"/>
      <c r="AHM24" s="1229"/>
      <c r="AHN24" s="1229"/>
      <c r="AHO24" s="1229"/>
      <c r="AHP24" s="1229"/>
      <c r="AHQ24" s="1229"/>
      <c r="AHR24" s="1229"/>
      <c r="AHS24" s="1229"/>
      <c r="AHT24" s="1229"/>
      <c r="AHU24" s="1229"/>
      <c r="AHV24" s="1229"/>
      <c r="AHW24" s="1229"/>
      <c r="AHX24" s="1229"/>
      <c r="AHY24" s="1229"/>
      <c r="AHZ24" s="1229"/>
      <c r="AIA24" s="1229"/>
      <c r="AIB24" s="1229"/>
      <c r="AIC24" s="1229"/>
      <c r="AID24" s="1229"/>
      <c r="AIE24" s="1229"/>
      <c r="AIF24" s="1229"/>
      <c r="AIG24" s="1229"/>
      <c r="AIH24" s="1229"/>
      <c r="AII24" s="1229"/>
      <c r="AIJ24" s="1229"/>
      <c r="AIK24" s="1229"/>
      <c r="AIL24" s="1229"/>
      <c r="AIM24" s="1229"/>
      <c r="AIN24" s="1229"/>
      <c r="AIO24" s="1229"/>
      <c r="AIP24" s="1229"/>
      <c r="AIQ24" s="1229"/>
      <c r="AIR24" s="1229"/>
      <c r="AIS24" s="1229"/>
      <c r="AIT24" s="1229"/>
      <c r="AIU24" s="1229"/>
      <c r="AIV24" s="1229"/>
      <c r="AIW24" s="1229"/>
      <c r="AIX24" s="1229"/>
      <c r="AIY24" s="1229"/>
      <c r="AIZ24" s="1229"/>
      <c r="AJA24" s="1229"/>
      <c r="AJB24" s="1229"/>
      <c r="AJC24" s="1229"/>
      <c r="AJD24" s="1229"/>
      <c r="AJE24" s="1229"/>
      <c r="AJF24" s="1229"/>
      <c r="AJG24" s="1229"/>
      <c r="AJH24" s="1229"/>
      <c r="AJI24" s="1229"/>
      <c r="AJJ24" s="1229"/>
      <c r="AJK24" s="1229"/>
      <c r="AJL24" s="1229"/>
      <c r="AJM24" s="1229"/>
      <c r="AJN24" s="1229"/>
      <c r="AJO24" s="1229"/>
      <c r="AJP24" s="1229"/>
      <c r="AJQ24" s="1229"/>
      <c r="AJR24" s="1229"/>
      <c r="AJS24" s="1229"/>
      <c r="AJT24" s="1229"/>
      <c r="AJU24" s="1229"/>
      <c r="AJV24" s="1229"/>
      <c r="AJW24" s="1229"/>
      <c r="AJX24" s="1229"/>
      <c r="AJY24" s="1229"/>
      <c r="AJZ24" s="1229"/>
      <c r="AKA24" s="1229"/>
      <c r="AKB24" s="1229"/>
      <c r="AKC24" s="1229"/>
      <c r="AKD24" s="1229"/>
      <c r="AKE24" s="1229"/>
      <c r="AKF24" s="1229"/>
      <c r="AKG24" s="1229"/>
      <c r="AKH24" s="1229"/>
      <c r="AKI24" s="1229"/>
      <c r="AKJ24" s="1229"/>
      <c r="AKK24" s="1229"/>
      <c r="AKL24" s="1229"/>
      <c r="AKM24" s="1229"/>
      <c r="AKN24" s="1229"/>
      <c r="AKO24" s="1229"/>
      <c r="AKP24" s="1229"/>
      <c r="AKQ24" s="1229"/>
      <c r="AKR24" s="1229"/>
      <c r="AKS24" s="1229"/>
      <c r="AKT24" s="1229"/>
      <c r="AKU24" s="1229"/>
      <c r="AKV24" s="1229"/>
      <c r="AKW24" s="1229"/>
      <c r="AKX24" s="1229"/>
      <c r="AKY24" s="1229"/>
      <c r="AKZ24" s="1229"/>
      <c r="ALA24" s="1229"/>
      <c r="ALB24" s="1229"/>
      <c r="ALC24" s="1229"/>
      <c r="ALD24" s="1229"/>
      <c r="ALE24" s="1229"/>
      <c r="ALF24" s="1229"/>
      <c r="ALG24" s="1229"/>
      <c r="ALH24" s="1229"/>
      <c r="ALI24" s="1229"/>
      <c r="ALJ24" s="1229"/>
      <c r="ALK24" s="1229"/>
      <c r="ALL24" s="1229"/>
      <c r="ALM24" s="1229"/>
      <c r="ALN24" s="1229"/>
      <c r="ALO24" s="1229"/>
      <c r="ALP24" s="1229"/>
      <c r="ALQ24" s="1229"/>
      <c r="ALR24" s="1229"/>
      <c r="ALS24" s="1229"/>
      <c r="ALT24" s="1229"/>
      <c r="ALU24" s="1229"/>
      <c r="ALV24" s="1229"/>
      <c r="ALW24" s="1229"/>
      <c r="ALX24" s="1229"/>
      <c r="ALY24" s="1229"/>
      <c r="ALZ24" s="1229"/>
      <c r="AMA24" s="1229"/>
      <c r="AMB24" s="1229"/>
      <c r="AMC24" s="1229"/>
      <c r="AMD24" s="1229"/>
      <c r="AME24" s="1229"/>
      <c r="AMF24" s="1229"/>
      <c r="AMG24" s="1229"/>
      <c r="AMH24" s="1229"/>
      <c r="AMI24" s="1229"/>
      <c r="AMJ24" s="1229"/>
      <c r="AMK24" s="1229"/>
      <c r="AML24" s="1229"/>
      <c r="AMM24" s="1229"/>
      <c r="AMN24" s="1229"/>
      <c r="AMO24" s="1229"/>
      <c r="AMP24" s="1229"/>
      <c r="AMQ24" s="1229"/>
      <c r="AMR24" s="1229"/>
      <c r="AMS24" s="1229"/>
      <c r="AMT24" s="1229"/>
      <c r="AMU24" s="1229"/>
      <c r="AMV24" s="1229"/>
      <c r="AMW24" s="1229"/>
      <c r="AMX24" s="1229"/>
      <c r="AMY24" s="1229"/>
      <c r="AMZ24" s="1229"/>
      <c r="ANA24" s="1229"/>
      <c r="ANB24" s="1229"/>
      <c r="ANC24" s="1229"/>
      <c r="AND24" s="1229"/>
      <c r="ANE24" s="1229"/>
      <c r="ANF24" s="1229"/>
      <c r="ANG24" s="1229"/>
      <c r="ANH24" s="1229"/>
      <c r="ANI24" s="1229"/>
      <c r="ANJ24" s="1229"/>
      <c r="ANK24" s="1229"/>
      <c r="ANL24" s="1229"/>
      <c r="ANM24" s="1229"/>
      <c r="ANN24" s="1229"/>
      <c r="ANO24" s="1229"/>
      <c r="ANP24" s="1229"/>
      <c r="ANQ24" s="1229"/>
      <c r="ANR24" s="1229"/>
      <c r="ANS24" s="1229"/>
      <c r="ANT24" s="1229"/>
      <c r="ANU24" s="1229"/>
      <c r="ANV24" s="1229"/>
      <c r="ANW24" s="1229"/>
      <c r="ANX24" s="1229"/>
      <c r="ANY24" s="1229"/>
      <c r="ANZ24" s="1229"/>
      <c r="AOA24" s="1229"/>
      <c r="AOB24" s="1229"/>
      <c r="AOC24" s="1229"/>
      <c r="AOD24" s="1229"/>
      <c r="AOE24" s="1229"/>
      <c r="AOF24" s="1229"/>
      <c r="AOG24" s="1229"/>
      <c r="AOH24" s="1229"/>
      <c r="AOI24" s="1229"/>
      <c r="AOJ24" s="1229"/>
      <c r="AOK24" s="1229"/>
      <c r="AOL24" s="1229"/>
      <c r="AOM24" s="1229"/>
      <c r="AON24" s="1229"/>
      <c r="AOO24" s="1229"/>
      <c r="AOP24" s="1229"/>
      <c r="AOQ24" s="1229"/>
      <c r="AOR24" s="1229"/>
      <c r="AOS24" s="1229"/>
      <c r="AOT24" s="1229"/>
      <c r="AOU24" s="1229"/>
      <c r="AOV24" s="1229"/>
      <c r="AOW24" s="1229"/>
      <c r="AOX24" s="1229"/>
      <c r="AOY24" s="1229"/>
      <c r="AOZ24" s="1229"/>
      <c r="APA24" s="1229"/>
      <c r="APB24" s="1229"/>
      <c r="APC24" s="1229"/>
      <c r="APD24" s="1229"/>
      <c r="APE24" s="1229"/>
      <c r="APF24" s="1229"/>
      <c r="APG24" s="1229"/>
      <c r="APH24" s="1229"/>
      <c r="API24" s="1229"/>
      <c r="APJ24" s="1229"/>
      <c r="APK24" s="1229"/>
      <c r="APL24" s="1229"/>
      <c r="APM24" s="1229"/>
      <c r="APN24" s="1229"/>
      <c r="APO24" s="1229"/>
      <c r="APP24" s="1229"/>
      <c r="APQ24" s="1229"/>
      <c r="APR24" s="1229"/>
      <c r="APS24" s="1229"/>
      <c r="APT24" s="1229"/>
      <c r="APU24" s="1229"/>
      <c r="APV24" s="1229"/>
      <c r="APW24" s="1229"/>
      <c r="APX24" s="1229"/>
      <c r="APY24" s="1229"/>
      <c r="APZ24" s="1229"/>
      <c r="AQA24" s="1229"/>
      <c r="AQB24" s="1229"/>
      <c r="AQC24" s="1229"/>
      <c r="AQD24" s="1229"/>
      <c r="AQE24" s="1229"/>
      <c r="AQF24" s="1229"/>
      <c r="AQG24" s="1229"/>
      <c r="AQH24" s="1229"/>
      <c r="AQI24" s="1229"/>
      <c r="AQJ24" s="1229"/>
      <c r="AQK24" s="1229"/>
      <c r="AQL24" s="1229"/>
      <c r="AQM24" s="1229"/>
      <c r="AQN24" s="1229"/>
      <c r="AQO24" s="1229"/>
      <c r="AQP24" s="1229"/>
      <c r="AQQ24" s="1229"/>
      <c r="AQR24" s="1229"/>
      <c r="AQS24" s="1229"/>
      <c r="AQT24" s="1229"/>
      <c r="AQU24" s="1229"/>
      <c r="AQV24" s="1229"/>
      <c r="AQW24" s="1229"/>
      <c r="AQX24" s="1229"/>
      <c r="AQY24" s="1229"/>
      <c r="AQZ24" s="1229"/>
      <c r="ARA24" s="1229"/>
      <c r="ARB24" s="1229"/>
      <c r="ARC24" s="1229"/>
      <c r="ARD24" s="1229"/>
      <c r="ARE24" s="1229"/>
      <c r="ARF24" s="1229"/>
      <c r="ARG24" s="1229"/>
      <c r="ARH24" s="1229"/>
      <c r="ARI24" s="1229"/>
      <c r="ARJ24" s="1229"/>
      <c r="ARK24" s="1229"/>
      <c r="ARL24" s="1229"/>
      <c r="ARM24" s="1229"/>
      <c r="ARN24" s="1229"/>
      <c r="ARO24" s="1229"/>
      <c r="ARP24" s="1229"/>
      <c r="ARQ24" s="1229"/>
      <c r="ARR24" s="1229"/>
      <c r="ARS24" s="1229"/>
      <c r="ART24" s="1229"/>
      <c r="ARU24" s="1229"/>
      <c r="ARV24" s="1229"/>
      <c r="ARW24" s="1229"/>
      <c r="ARX24" s="1229"/>
      <c r="ARY24" s="1229"/>
      <c r="ARZ24" s="1229"/>
      <c r="ASA24" s="1229"/>
      <c r="ASB24" s="1229"/>
      <c r="ASC24" s="1229"/>
      <c r="ASD24" s="1229"/>
      <c r="ASE24" s="1229"/>
      <c r="ASF24" s="1229"/>
      <c r="ASG24" s="1229"/>
      <c r="ASH24" s="1229"/>
      <c r="ASI24" s="1229"/>
      <c r="ASJ24" s="1229"/>
      <c r="ASK24" s="1229"/>
      <c r="ASL24" s="1229"/>
      <c r="ASM24" s="1229"/>
      <c r="ASN24" s="1229"/>
      <c r="ASO24" s="1229"/>
      <c r="ASP24" s="1229"/>
      <c r="ASQ24" s="1229"/>
      <c r="ASR24" s="1229"/>
      <c r="ASS24" s="1229"/>
      <c r="AST24" s="1229"/>
      <c r="ASU24" s="1229"/>
      <c r="ASV24" s="1229"/>
      <c r="ASW24" s="1229"/>
      <c r="ASX24" s="1229"/>
      <c r="ASY24" s="1229"/>
      <c r="ASZ24" s="1229"/>
      <c r="ATA24" s="1229"/>
      <c r="ATB24" s="1229"/>
      <c r="ATC24" s="1229"/>
      <c r="ATD24" s="1229"/>
      <c r="ATE24" s="1229"/>
      <c r="ATF24" s="1229"/>
      <c r="ATG24" s="1229"/>
      <c r="ATH24" s="1229"/>
      <c r="ATI24" s="1229"/>
      <c r="ATJ24" s="1229"/>
      <c r="ATK24" s="1229"/>
      <c r="ATL24" s="1229"/>
      <c r="ATM24" s="1229"/>
      <c r="ATN24" s="1229"/>
      <c r="ATO24" s="1229"/>
      <c r="ATP24" s="1229"/>
      <c r="ATQ24" s="1229"/>
      <c r="ATR24" s="1229"/>
      <c r="ATS24" s="1229"/>
      <c r="ATT24" s="1229"/>
      <c r="ATU24" s="1229"/>
      <c r="ATV24" s="1229"/>
      <c r="ATW24" s="1229"/>
      <c r="ATX24" s="1229"/>
      <c r="ATY24" s="1229"/>
      <c r="ATZ24" s="1229"/>
      <c r="AUA24" s="1229"/>
      <c r="AUB24" s="1229"/>
      <c r="AUC24" s="1229"/>
      <c r="AUD24" s="1229"/>
      <c r="AUE24" s="1229"/>
      <c r="AUF24" s="1229"/>
      <c r="AUG24" s="1229"/>
      <c r="AUH24" s="1229"/>
      <c r="AUI24" s="1229"/>
      <c r="AUJ24" s="1229"/>
      <c r="AUK24" s="1229"/>
      <c r="AUL24" s="1229"/>
      <c r="AUM24" s="1229"/>
      <c r="AUN24" s="1229"/>
      <c r="AUO24" s="1229"/>
      <c r="AUP24" s="1229"/>
      <c r="AUQ24" s="1229"/>
      <c r="AUR24" s="1229"/>
      <c r="AUS24" s="1229"/>
      <c r="AUT24" s="1229"/>
      <c r="AUU24" s="1229"/>
      <c r="AUV24" s="1229"/>
      <c r="AUW24" s="1229"/>
      <c r="AUX24" s="1229"/>
      <c r="AUY24" s="1229"/>
      <c r="AUZ24" s="1229"/>
      <c r="AVA24" s="1229"/>
      <c r="AVB24" s="1229"/>
      <c r="AVC24" s="1229"/>
      <c r="AVD24" s="1229"/>
      <c r="AVE24" s="1229"/>
      <c r="AVF24" s="1229"/>
      <c r="AVG24" s="1229"/>
      <c r="AVH24" s="1229"/>
      <c r="AVI24" s="1229"/>
      <c r="AVJ24" s="1229"/>
      <c r="AVK24" s="1229"/>
      <c r="AVL24" s="1229"/>
      <c r="AVM24" s="1229"/>
      <c r="AVN24" s="1229"/>
      <c r="AVO24" s="1229"/>
      <c r="AVP24" s="1229"/>
      <c r="AVQ24" s="1229"/>
      <c r="AVR24" s="1229"/>
      <c r="AVS24" s="1229"/>
      <c r="AVT24" s="1229"/>
      <c r="AVU24" s="1229"/>
      <c r="AVV24" s="1229"/>
      <c r="AVW24" s="1229"/>
      <c r="AVX24" s="1229"/>
      <c r="AVY24" s="1229"/>
      <c r="AVZ24" s="1229"/>
      <c r="AWA24" s="1229"/>
      <c r="AWB24" s="1229"/>
      <c r="AWC24" s="1229"/>
      <c r="AWD24" s="1229"/>
      <c r="AWE24" s="1229"/>
      <c r="AWF24" s="1229"/>
      <c r="AWG24" s="1229"/>
      <c r="AWH24" s="1229"/>
      <c r="AWI24" s="1229"/>
      <c r="AWJ24" s="1229"/>
      <c r="AWK24" s="1229"/>
      <c r="AWL24" s="1229"/>
      <c r="AWM24" s="1229"/>
      <c r="AWN24" s="1229"/>
      <c r="AWO24" s="1229"/>
      <c r="AWP24" s="1229"/>
      <c r="AWQ24" s="1229"/>
      <c r="AWR24" s="1229"/>
      <c r="AWS24" s="1229"/>
      <c r="AWT24" s="1229"/>
      <c r="AWU24" s="1229"/>
      <c r="AWV24" s="1229"/>
      <c r="AWW24" s="1229"/>
      <c r="AWX24" s="1229"/>
      <c r="AWY24" s="1229"/>
      <c r="AWZ24" s="1229"/>
      <c r="AXA24" s="1229"/>
      <c r="AXB24" s="1229"/>
      <c r="AXC24" s="1229"/>
      <c r="AXD24" s="1229"/>
      <c r="AXE24" s="1229"/>
      <c r="AXF24" s="1229"/>
      <c r="AXG24" s="1229"/>
      <c r="AXH24" s="1229"/>
      <c r="AXI24" s="1229"/>
      <c r="AXJ24" s="1229"/>
      <c r="AXK24" s="1229"/>
      <c r="AXL24" s="1229"/>
      <c r="AXM24" s="1229"/>
      <c r="AXN24" s="1229"/>
      <c r="AXO24" s="1229"/>
      <c r="AXP24" s="1229"/>
      <c r="AXQ24" s="1229"/>
      <c r="AXR24" s="1229"/>
      <c r="AXS24" s="1229"/>
      <c r="AXT24" s="1229"/>
      <c r="AXU24" s="1229"/>
      <c r="AXV24" s="1229"/>
      <c r="AXW24" s="1229"/>
      <c r="AXX24" s="1229"/>
      <c r="AXY24" s="1229"/>
      <c r="AXZ24" s="1229"/>
      <c r="AYA24" s="1229"/>
      <c r="AYB24" s="1229"/>
      <c r="AYC24" s="1229"/>
      <c r="AYD24" s="1229"/>
      <c r="AYE24" s="1229"/>
      <c r="AYF24" s="1229"/>
      <c r="AYG24" s="1229"/>
      <c r="AYH24" s="1229"/>
      <c r="AYI24" s="1229"/>
      <c r="AYJ24" s="1229"/>
      <c r="AYK24" s="1229"/>
      <c r="AYL24" s="1229"/>
      <c r="AYM24" s="1229"/>
      <c r="AYN24" s="1229"/>
      <c r="AYO24" s="1229"/>
      <c r="AYP24" s="1229"/>
      <c r="AYQ24" s="1229"/>
      <c r="AYR24" s="1229"/>
      <c r="AYS24" s="1229"/>
      <c r="AYT24" s="1229"/>
      <c r="AYU24" s="1229"/>
      <c r="AYV24" s="1229"/>
      <c r="AYW24" s="1229"/>
      <c r="AYX24" s="1229"/>
      <c r="AYY24" s="1229"/>
      <c r="AYZ24" s="1229"/>
      <c r="AZA24" s="1229"/>
      <c r="AZB24" s="1229"/>
      <c r="AZC24" s="1229"/>
      <c r="AZD24" s="1229"/>
      <c r="AZE24" s="1229"/>
      <c r="AZF24" s="1229"/>
      <c r="AZG24" s="1229"/>
      <c r="AZH24" s="1229"/>
      <c r="AZI24" s="1229"/>
      <c r="AZJ24" s="1229"/>
      <c r="AZK24" s="1229"/>
      <c r="AZL24" s="1229"/>
      <c r="AZM24" s="1229"/>
      <c r="AZN24" s="1229"/>
      <c r="AZO24" s="1229"/>
      <c r="AZP24" s="1229"/>
      <c r="AZQ24" s="1229"/>
      <c r="AZR24" s="1229"/>
      <c r="AZS24" s="1229"/>
      <c r="AZT24" s="1229"/>
      <c r="AZU24" s="1229"/>
      <c r="AZV24" s="1229"/>
      <c r="AZW24" s="1229"/>
      <c r="AZX24" s="1229"/>
      <c r="AZY24" s="1229"/>
      <c r="AZZ24" s="1229"/>
      <c r="BAA24" s="1229"/>
      <c r="BAB24" s="1229"/>
      <c r="BAC24" s="1229"/>
      <c r="BAD24" s="1229"/>
      <c r="BAE24" s="1229"/>
      <c r="BAF24" s="1229"/>
      <c r="BAG24" s="1229"/>
      <c r="BAH24" s="1229"/>
      <c r="BAI24" s="1229"/>
      <c r="BAJ24" s="1229"/>
      <c r="BAK24" s="1229"/>
      <c r="BAL24" s="1229"/>
      <c r="BAM24" s="1229"/>
      <c r="BAN24" s="1229"/>
      <c r="BAO24" s="1229"/>
      <c r="BAP24" s="1229"/>
      <c r="BAQ24" s="1229"/>
      <c r="BAR24" s="1229"/>
      <c r="BAS24" s="1229"/>
      <c r="BAT24" s="1229"/>
      <c r="BAU24" s="1229"/>
      <c r="BAV24" s="1229"/>
      <c r="BAW24" s="1229"/>
      <c r="BAX24" s="1229"/>
      <c r="BAY24" s="1229"/>
      <c r="BAZ24" s="1229"/>
      <c r="BBA24" s="1229"/>
      <c r="BBB24" s="1229"/>
      <c r="BBC24" s="1229"/>
      <c r="BBD24" s="1229"/>
      <c r="BBE24" s="1229"/>
      <c r="BBF24" s="1229"/>
      <c r="BBG24" s="1229"/>
      <c r="BBH24" s="1229"/>
      <c r="BBI24" s="1229"/>
      <c r="BBJ24" s="1229"/>
      <c r="BBK24" s="1229"/>
      <c r="BBL24" s="1229"/>
      <c r="BBM24" s="1229"/>
      <c r="BBN24" s="1229"/>
      <c r="BBO24" s="1229"/>
      <c r="BBP24" s="1229"/>
      <c r="BBQ24" s="1229"/>
      <c r="BBR24" s="1229"/>
      <c r="BBS24" s="1229"/>
      <c r="BBT24" s="1229"/>
      <c r="BBU24" s="1229"/>
      <c r="BBV24" s="1229"/>
      <c r="BBW24" s="1229"/>
      <c r="BBX24" s="1229"/>
      <c r="BBY24" s="1229"/>
      <c r="BBZ24" s="1229"/>
      <c r="BCA24" s="1229"/>
      <c r="BCB24" s="1229"/>
      <c r="BCC24" s="1229"/>
      <c r="BCD24" s="1229"/>
      <c r="BCE24" s="1229"/>
      <c r="BCF24" s="1229"/>
      <c r="BCG24" s="1229"/>
      <c r="BCH24" s="1229"/>
      <c r="BCI24" s="1229"/>
      <c r="BCJ24" s="1229"/>
      <c r="BCK24" s="1229"/>
      <c r="BCL24" s="1229"/>
      <c r="BCM24" s="1229"/>
      <c r="BCN24" s="1229"/>
      <c r="BCO24" s="1229"/>
      <c r="BCP24" s="1229"/>
      <c r="BCQ24" s="1229"/>
      <c r="BCR24" s="1229"/>
      <c r="BCS24" s="1229"/>
      <c r="BCT24" s="1229"/>
      <c r="BCU24" s="1229"/>
      <c r="BCV24" s="1229"/>
      <c r="BCW24" s="1229"/>
      <c r="BCX24" s="1229"/>
      <c r="BCY24" s="1229"/>
      <c r="BCZ24" s="1229"/>
      <c r="BDA24" s="1229"/>
      <c r="BDB24" s="1229"/>
      <c r="BDC24" s="1229"/>
      <c r="BDD24" s="1229"/>
      <c r="BDE24" s="1229"/>
      <c r="BDF24" s="1229"/>
      <c r="BDG24" s="1229"/>
      <c r="BDH24" s="1229"/>
      <c r="BDI24" s="1229"/>
      <c r="BDJ24" s="1229"/>
      <c r="BDK24" s="1229"/>
      <c r="BDL24" s="1229"/>
      <c r="BDM24" s="1229"/>
      <c r="BDN24" s="1229"/>
      <c r="BDO24" s="1229"/>
      <c r="BDP24" s="1229"/>
      <c r="BDQ24" s="1229"/>
      <c r="BDR24" s="1229"/>
      <c r="BDS24" s="1229"/>
      <c r="BDT24" s="1229"/>
      <c r="BDU24" s="1229"/>
      <c r="BDV24" s="1229"/>
      <c r="BDW24" s="1229"/>
      <c r="BDX24" s="1229"/>
      <c r="BDY24" s="1229"/>
      <c r="BDZ24" s="1229"/>
      <c r="BEA24" s="1229"/>
      <c r="BEB24" s="1229"/>
      <c r="BEC24" s="1229"/>
      <c r="BED24" s="1229"/>
      <c r="BEE24" s="1229"/>
      <c r="BEF24" s="1229"/>
      <c r="BEG24" s="1229"/>
      <c r="BEH24" s="1229"/>
      <c r="BEI24" s="1229"/>
      <c r="BEJ24" s="1229"/>
      <c r="BEK24" s="1229"/>
      <c r="BEL24" s="1229"/>
      <c r="BEM24" s="1229"/>
      <c r="BEN24" s="1229"/>
      <c r="BEO24" s="1229"/>
      <c r="BEP24" s="1229"/>
      <c r="BEQ24" s="1229"/>
      <c r="BER24" s="1229"/>
      <c r="BES24" s="1229"/>
      <c r="BET24" s="1229"/>
      <c r="BEU24" s="1229"/>
      <c r="BEV24" s="1229"/>
      <c r="BEW24" s="1229"/>
      <c r="BEX24" s="1229"/>
      <c r="BEY24" s="1229"/>
      <c r="BEZ24" s="1229"/>
      <c r="BFA24" s="1229"/>
      <c r="BFB24" s="1229"/>
      <c r="BFC24" s="1229"/>
      <c r="BFD24" s="1229"/>
      <c r="BFE24" s="1229"/>
      <c r="BFF24" s="1229"/>
      <c r="BFG24" s="1229"/>
      <c r="BFH24" s="1229"/>
      <c r="BFI24" s="1229"/>
      <c r="BFJ24" s="1229"/>
      <c r="BFK24" s="1229"/>
      <c r="BFL24" s="1229"/>
      <c r="BFM24" s="1229"/>
      <c r="BFN24" s="1229"/>
      <c r="BFO24" s="1229"/>
      <c r="BFP24" s="1229"/>
      <c r="BFQ24" s="1229"/>
      <c r="BFR24" s="1229"/>
      <c r="BFS24" s="1229"/>
      <c r="BFT24" s="1229"/>
      <c r="BFU24" s="1229"/>
      <c r="BFV24" s="1229"/>
      <c r="BFW24" s="1229"/>
      <c r="BFX24" s="1229"/>
      <c r="BFY24" s="1229"/>
      <c r="BFZ24" s="1229"/>
      <c r="BGA24" s="1229"/>
      <c r="BGB24" s="1229"/>
      <c r="BGC24" s="1229"/>
      <c r="BGD24" s="1229"/>
      <c r="BGE24" s="1229"/>
      <c r="BGF24" s="1229"/>
      <c r="BGG24" s="1229"/>
      <c r="BGH24" s="1229"/>
      <c r="BGI24" s="1229"/>
      <c r="BGJ24" s="1229"/>
      <c r="BGK24" s="1229"/>
      <c r="BGL24" s="1229"/>
      <c r="BGM24" s="1229"/>
      <c r="BGN24" s="1229"/>
      <c r="BGO24" s="1229"/>
      <c r="BGP24" s="1229"/>
      <c r="BGQ24" s="1229"/>
      <c r="BGR24" s="1229"/>
      <c r="BGS24" s="1229"/>
      <c r="BGT24" s="1229"/>
      <c r="BGU24" s="1229"/>
      <c r="BGV24" s="1229"/>
      <c r="BGW24" s="1229"/>
      <c r="BGX24" s="1229"/>
      <c r="BGY24" s="1229"/>
      <c r="BGZ24" s="1229"/>
      <c r="BHA24" s="1229"/>
      <c r="BHB24" s="1229"/>
      <c r="BHC24" s="1229"/>
      <c r="BHD24" s="1229"/>
      <c r="BHE24" s="1229"/>
      <c r="BHF24" s="1229"/>
      <c r="BHG24" s="1229"/>
      <c r="BHH24" s="1229"/>
      <c r="BHI24" s="1229"/>
      <c r="BHJ24" s="1229"/>
      <c r="BHK24" s="1229"/>
      <c r="BHL24" s="1229"/>
      <c r="BHM24" s="1229"/>
      <c r="BHN24" s="1229"/>
      <c r="BHO24" s="1229"/>
      <c r="BHP24" s="1229"/>
      <c r="BHQ24" s="1229"/>
      <c r="BHR24" s="1229"/>
      <c r="BHS24" s="1229"/>
      <c r="BHT24" s="1229"/>
      <c r="BHU24" s="1229"/>
      <c r="BHV24" s="1229"/>
      <c r="BHW24" s="1229"/>
      <c r="BHX24" s="1229"/>
      <c r="BHY24" s="1229"/>
      <c r="BHZ24" s="1229"/>
      <c r="BIA24" s="1229"/>
      <c r="BIB24" s="1229"/>
      <c r="BIC24" s="1229"/>
      <c r="BID24" s="1229"/>
      <c r="BIE24" s="1229"/>
      <c r="BIF24" s="1229"/>
      <c r="BIG24" s="1229"/>
      <c r="BIH24" s="1229"/>
      <c r="BII24" s="1229"/>
      <c r="BIJ24" s="1229"/>
      <c r="BIK24" s="1229"/>
      <c r="BIL24" s="1229"/>
      <c r="BIM24" s="1229"/>
      <c r="BIN24" s="1229"/>
      <c r="BIO24" s="1229"/>
      <c r="BIP24" s="1229"/>
      <c r="BIQ24" s="1229"/>
      <c r="BIR24" s="1229"/>
      <c r="BIS24" s="1229"/>
      <c r="BIT24" s="1229"/>
      <c r="BIU24" s="1229"/>
      <c r="BIV24" s="1229"/>
      <c r="BIW24" s="1229"/>
      <c r="BIX24" s="1229"/>
      <c r="BIY24" s="1229"/>
      <c r="BIZ24" s="1229"/>
      <c r="BJA24" s="1229"/>
      <c r="BJB24" s="1229"/>
      <c r="BJC24" s="1229"/>
      <c r="BJD24" s="1229"/>
      <c r="BJE24" s="1229"/>
      <c r="BJF24" s="1229"/>
      <c r="BJG24" s="1229"/>
      <c r="BJH24" s="1229"/>
      <c r="BJI24" s="1229"/>
      <c r="BJJ24" s="1229"/>
      <c r="BJK24" s="1229"/>
      <c r="BJL24" s="1229"/>
      <c r="BJM24" s="1229"/>
      <c r="BJN24" s="1229"/>
      <c r="BJO24" s="1229"/>
      <c r="BJP24" s="1229"/>
      <c r="BJQ24" s="1229"/>
      <c r="BJR24" s="1229"/>
      <c r="BJS24" s="1229"/>
      <c r="BJT24" s="1229"/>
      <c r="BJU24" s="1229"/>
      <c r="BJV24" s="1229"/>
      <c r="BJW24" s="1229"/>
      <c r="BJX24" s="1229"/>
      <c r="BJY24" s="1229"/>
      <c r="BJZ24" s="1229"/>
      <c r="BKA24" s="1229"/>
      <c r="BKB24" s="1229"/>
      <c r="BKC24" s="1229"/>
      <c r="BKD24" s="1229"/>
      <c r="BKE24" s="1229"/>
      <c r="BKF24" s="1229"/>
      <c r="BKG24" s="1229"/>
      <c r="BKH24" s="1229"/>
      <c r="BKI24" s="1229"/>
      <c r="BKJ24" s="1229"/>
      <c r="BKK24" s="1229"/>
      <c r="BKL24" s="1229"/>
      <c r="BKM24" s="1229"/>
      <c r="BKN24" s="1229"/>
      <c r="BKO24" s="1229"/>
      <c r="BKP24" s="1229"/>
      <c r="BKQ24" s="1229"/>
      <c r="BKR24" s="1229"/>
      <c r="BKS24" s="1229"/>
      <c r="BKT24" s="1229"/>
      <c r="BKU24" s="1229"/>
      <c r="BKV24" s="1229"/>
      <c r="BKW24" s="1229"/>
      <c r="BKX24" s="1229"/>
      <c r="BKY24" s="1229"/>
      <c r="BKZ24" s="1229"/>
      <c r="BLA24" s="1229"/>
      <c r="BLB24" s="1229"/>
      <c r="BLC24" s="1229"/>
      <c r="BLD24" s="1229"/>
      <c r="BLE24" s="1229"/>
      <c r="BLF24" s="1229"/>
      <c r="BLG24" s="1229"/>
      <c r="BLH24" s="1229"/>
      <c r="BLI24" s="1229"/>
      <c r="BLJ24" s="1229"/>
      <c r="BLK24" s="1229"/>
      <c r="BLL24" s="1229"/>
      <c r="BLM24" s="1229"/>
      <c r="BLN24" s="1229"/>
      <c r="BLO24" s="1229"/>
      <c r="BLP24" s="1229"/>
      <c r="BLQ24" s="1229"/>
      <c r="BLR24" s="1229"/>
      <c r="BLS24" s="1229"/>
      <c r="BLT24" s="1229"/>
      <c r="BLU24" s="1229"/>
      <c r="BLV24" s="1229"/>
      <c r="BLW24" s="1229"/>
      <c r="BLX24" s="1229"/>
      <c r="BLY24" s="1229"/>
      <c r="BLZ24" s="1229"/>
      <c r="BMA24" s="1229"/>
      <c r="BMB24" s="1229"/>
      <c r="BMC24" s="1229"/>
      <c r="BMD24" s="1229"/>
      <c r="BME24" s="1229"/>
      <c r="BMF24" s="1229"/>
      <c r="BMG24" s="1229"/>
      <c r="BMH24" s="1229"/>
      <c r="BMI24" s="1229"/>
      <c r="BMJ24" s="1229"/>
      <c r="BMK24" s="1229"/>
      <c r="BML24" s="1229"/>
      <c r="BMM24" s="1229"/>
      <c r="BMN24" s="1229"/>
      <c r="BMO24" s="1229"/>
      <c r="BMP24" s="1229"/>
      <c r="BMQ24" s="1229"/>
      <c r="BMR24" s="1229"/>
      <c r="BMS24" s="1229"/>
      <c r="BMT24" s="1229"/>
      <c r="BMU24" s="1229"/>
      <c r="BMV24" s="1229"/>
      <c r="BMW24" s="1229"/>
      <c r="BMX24" s="1229"/>
      <c r="BMY24" s="1229"/>
      <c r="BMZ24" s="1229"/>
      <c r="BNA24" s="1229"/>
      <c r="BNB24" s="1229"/>
      <c r="BNC24" s="1229"/>
      <c r="BND24" s="1229"/>
      <c r="BNE24" s="1229"/>
      <c r="BNF24" s="1229"/>
      <c r="BNG24" s="1229"/>
      <c r="BNH24" s="1229"/>
      <c r="BNI24" s="1229"/>
      <c r="BNJ24" s="1229"/>
      <c r="BNK24" s="1229"/>
      <c r="BNL24" s="1229"/>
      <c r="BNM24" s="1229"/>
      <c r="BNN24" s="1229"/>
      <c r="BNO24" s="1229"/>
      <c r="BNP24" s="1229"/>
      <c r="BNQ24" s="1229"/>
      <c r="BNR24" s="1229"/>
      <c r="BNS24" s="1229"/>
      <c r="BNT24" s="1229"/>
      <c r="BNU24" s="1229"/>
      <c r="BNV24" s="1229"/>
      <c r="BNW24" s="1229"/>
      <c r="BNX24" s="1229"/>
      <c r="BNY24" s="1229"/>
      <c r="BNZ24" s="1229"/>
      <c r="BOA24" s="1229"/>
      <c r="BOB24" s="1229"/>
      <c r="BOC24" s="1229"/>
      <c r="BOD24" s="1229"/>
      <c r="BOE24" s="1229"/>
      <c r="BOF24" s="1229"/>
      <c r="BOG24" s="1229"/>
      <c r="BOH24" s="1229"/>
      <c r="BOI24" s="1229"/>
      <c r="BOJ24" s="1229"/>
      <c r="BOK24" s="1229"/>
      <c r="BOL24" s="1229"/>
      <c r="BOM24" s="1229"/>
      <c r="BON24" s="1229"/>
      <c r="BOO24" s="1229"/>
      <c r="BOP24" s="1229"/>
      <c r="BOQ24" s="1229"/>
      <c r="BOR24" s="1229"/>
      <c r="BOS24" s="1229"/>
      <c r="BOT24" s="1229"/>
      <c r="BOU24" s="1229"/>
      <c r="BOV24" s="1229"/>
      <c r="BOW24" s="1229"/>
      <c r="BOX24" s="1229"/>
      <c r="BOY24" s="1229"/>
      <c r="BOZ24" s="1229"/>
      <c r="BPA24" s="1229"/>
      <c r="BPB24" s="1229"/>
      <c r="BPC24" s="1229"/>
      <c r="BPD24" s="1229"/>
      <c r="BPE24" s="1229"/>
      <c r="BPF24" s="1229"/>
      <c r="BPG24" s="1229"/>
      <c r="BPH24" s="1229"/>
      <c r="BPI24" s="1229"/>
      <c r="BPJ24" s="1229"/>
      <c r="BPK24" s="1229"/>
      <c r="BPL24" s="1229"/>
      <c r="BPM24" s="1229"/>
      <c r="BPN24" s="1229"/>
      <c r="BPO24" s="1229"/>
      <c r="BPP24" s="1229"/>
      <c r="BPQ24" s="1229"/>
      <c r="BPR24" s="1229"/>
      <c r="BPS24" s="1229"/>
      <c r="BPT24" s="1229"/>
      <c r="BPU24" s="1229"/>
      <c r="BPV24" s="1229"/>
      <c r="BPW24" s="1229"/>
      <c r="BPX24" s="1229"/>
      <c r="BPY24" s="1229"/>
      <c r="BPZ24" s="1229"/>
      <c r="BQA24" s="1229"/>
      <c r="BQB24" s="1229"/>
      <c r="BQC24" s="1229"/>
      <c r="BQD24" s="1229"/>
      <c r="BQE24" s="1229"/>
      <c r="BQF24" s="1229"/>
      <c r="BQG24" s="1229"/>
      <c r="BQH24" s="1229"/>
      <c r="BQI24" s="1229"/>
      <c r="BQJ24" s="1229"/>
      <c r="BQK24" s="1229"/>
      <c r="BQL24" s="1229"/>
      <c r="BQM24" s="1229"/>
      <c r="BQN24" s="1229"/>
      <c r="BQO24" s="1229"/>
      <c r="BQP24" s="1229"/>
      <c r="BQQ24" s="1229"/>
      <c r="BQR24" s="1229"/>
      <c r="BQS24" s="1229"/>
      <c r="BQT24" s="1229"/>
      <c r="BQU24" s="1229"/>
      <c r="BQV24" s="1229"/>
      <c r="BQW24" s="1229"/>
      <c r="BQX24" s="1229"/>
      <c r="BQY24" s="1229"/>
      <c r="BQZ24" s="1229"/>
      <c r="BRA24" s="1229"/>
      <c r="BRB24" s="1229"/>
      <c r="BRC24" s="1229"/>
      <c r="BRD24" s="1229"/>
      <c r="BRE24" s="1229"/>
      <c r="BRF24" s="1229"/>
      <c r="BRG24" s="1229"/>
      <c r="BRH24" s="1229"/>
      <c r="BRI24" s="1229"/>
      <c r="BRJ24" s="1229"/>
      <c r="BRK24" s="1229"/>
      <c r="BRL24" s="1229"/>
      <c r="BRM24" s="1229"/>
      <c r="BRN24" s="1229"/>
      <c r="BRO24" s="1229"/>
      <c r="BRP24" s="1229"/>
      <c r="BRQ24" s="1229"/>
      <c r="BRR24" s="1229"/>
      <c r="BRS24" s="1229"/>
      <c r="BRT24" s="1229"/>
      <c r="BRU24" s="1229"/>
      <c r="BRV24" s="1229"/>
      <c r="BRW24" s="1229"/>
      <c r="BRX24" s="1229"/>
      <c r="BRY24" s="1229"/>
      <c r="BRZ24" s="1229"/>
      <c r="BSA24" s="1229"/>
      <c r="BSB24" s="1229"/>
      <c r="BSC24" s="1229"/>
      <c r="BSD24" s="1229"/>
      <c r="BSE24" s="1229"/>
      <c r="BSF24" s="1229"/>
      <c r="BSG24" s="1229"/>
      <c r="BSH24" s="1229"/>
      <c r="BSI24" s="1229"/>
      <c r="BSJ24" s="1229"/>
      <c r="BSK24" s="1229"/>
      <c r="BSL24" s="1229"/>
      <c r="BSM24" s="1229"/>
      <c r="BSN24" s="1229"/>
      <c r="BSO24" s="1229"/>
      <c r="BSP24" s="1229"/>
      <c r="BSQ24" s="1229"/>
      <c r="BSR24" s="1229"/>
      <c r="BSS24" s="1229"/>
      <c r="BST24" s="1229"/>
      <c r="BSU24" s="1229"/>
      <c r="BSV24" s="1229"/>
      <c r="BSW24" s="1229"/>
      <c r="BSX24" s="1229"/>
      <c r="BSY24" s="1229"/>
      <c r="BSZ24" s="1229"/>
      <c r="BTA24" s="1229"/>
      <c r="BTB24" s="1229"/>
      <c r="BTC24" s="1229"/>
      <c r="BTD24" s="1229"/>
      <c r="BTE24" s="1229"/>
      <c r="BTF24" s="1229"/>
      <c r="BTG24" s="1229"/>
      <c r="BTH24" s="1229"/>
      <c r="BTI24" s="1229"/>
      <c r="BTJ24" s="1229"/>
      <c r="BTK24" s="1229"/>
      <c r="BTL24" s="1229"/>
      <c r="BTM24" s="1229"/>
      <c r="BTN24" s="1229"/>
      <c r="BTO24" s="1229"/>
      <c r="BTP24" s="1229"/>
      <c r="BTQ24" s="1229"/>
      <c r="BTR24" s="1229"/>
      <c r="BTS24" s="1229"/>
      <c r="BTT24" s="1229"/>
      <c r="BTU24" s="1229"/>
      <c r="BTV24" s="1229"/>
      <c r="BTW24" s="1229"/>
      <c r="BTX24" s="1229"/>
      <c r="BTY24" s="1229"/>
      <c r="BTZ24" s="1229"/>
      <c r="BUA24" s="1229"/>
      <c r="BUB24" s="1229"/>
      <c r="BUC24" s="1229"/>
      <c r="BUD24" s="1229"/>
      <c r="BUE24" s="1229"/>
      <c r="BUF24" s="1229"/>
      <c r="BUG24" s="1229"/>
      <c r="BUH24" s="1229"/>
      <c r="BUI24" s="1229"/>
      <c r="BUJ24" s="1229"/>
      <c r="BUK24" s="1229"/>
      <c r="BUL24" s="1229"/>
      <c r="BUM24" s="1229"/>
      <c r="BUN24" s="1229"/>
      <c r="BUO24" s="1229"/>
      <c r="BUP24" s="1229"/>
      <c r="BUQ24" s="1229"/>
      <c r="BUR24" s="1229"/>
      <c r="BUS24" s="1229"/>
      <c r="BUT24" s="1229"/>
      <c r="BUU24" s="1229"/>
      <c r="BUV24" s="1229"/>
      <c r="BUW24" s="1229"/>
      <c r="BUX24" s="1229"/>
      <c r="BUY24" s="1229"/>
      <c r="BUZ24" s="1229"/>
      <c r="BVA24" s="1229"/>
      <c r="BVB24" s="1229"/>
      <c r="BVC24" s="1229"/>
      <c r="BVD24" s="1229"/>
      <c r="BVE24" s="1229"/>
      <c r="BVF24" s="1229"/>
      <c r="BVG24" s="1229"/>
      <c r="BVH24" s="1229"/>
      <c r="BVI24" s="1229"/>
      <c r="BVJ24" s="1229"/>
      <c r="BVK24" s="1229"/>
      <c r="BVL24" s="1229"/>
      <c r="BVM24" s="1229"/>
      <c r="BVN24" s="1229"/>
      <c r="BVO24" s="1229"/>
      <c r="BVP24" s="1229"/>
      <c r="BVQ24" s="1229"/>
      <c r="BVR24" s="1229"/>
      <c r="BVS24" s="1229"/>
      <c r="BVT24" s="1229"/>
      <c r="BVU24" s="1229"/>
      <c r="BVV24" s="1229"/>
      <c r="BVW24" s="1229"/>
      <c r="BVX24" s="1229"/>
      <c r="BVY24" s="1229"/>
      <c r="BVZ24" s="1229"/>
      <c r="BWA24" s="1229"/>
      <c r="BWB24" s="1229"/>
      <c r="BWC24" s="1229"/>
      <c r="BWD24" s="1229"/>
      <c r="BWE24" s="1229"/>
      <c r="BWF24" s="1229"/>
      <c r="BWG24" s="1229"/>
      <c r="BWH24" s="1229"/>
      <c r="BWI24" s="1229"/>
      <c r="BWJ24" s="1229"/>
      <c r="BWK24" s="1229"/>
      <c r="BWL24" s="1229"/>
      <c r="BWM24" s="1229"/>
      <c r="BWN24" s="1229"/>
      <c r="BWO24" s="1229"/>
      <c r="BWP24" s="1229"/>
      <c r="BWQ24" s="1229"/>
      <c r="BWR24" s="1229"/>
      <c r="BWS24" s="1229"/>
      <c r="BWT24" s="1229"/>
      <c r="BWU24" s="1229"/>
      <c r="BWV24" s="1229"/>
      <c r="BWW24" s="1229"/>
      <c r="BWX24" s="1229"/>
      <c r="BWY24" s="1229"/>
      <c r="BWZ24" s="1229"/>
      <c r="BXA24" s="1229"/>
      <c r="BXB24" s="1229"/>
      <c r="BXC24" s="1229"/>
      <c r="BXD24" s="1229"/>
      <c r="BXE24" s="1229"/>
      <c r="BXF24" s="1229"/>
      <c r="BXG24" s="1229"/>
      <c r="BXH24" s="1229"/>
      <c r="BXI24" s="1229"/>
      <c r="BXJ24" s="1229"/>
      <c r="BXK24" s="1229"/>
      <c r="BXL24" s="1229"/>
      <c r="BXM24" s="1229"/>
      <c r="BXN24" s="1229"/>
      <c r="BXO24" s="1229"/>
      <c r="BXP24" s="1229"/>
      <c r="BXQ24" s="1229"/>
      <c r="BXR24" s="1229"/>
      <c r="BXS24" s="1229"/>
      <c r="BXT24" s="1229"/>
      <c r="BXU24" s="1229"/>
      <c r="BXV24" s="1229"/>
      <c r="BXW24" s="1229"/>
      <c r="BXX24" s="1229"/>
      <c r="BXY24" s="1229"/>
      <c r="BXZ24" s="1229"/>
      <c r="BYA24" s="1229"/>
      <c r="BYB24" s="1229"/>
      <c r="BYC24" s="1229"/>
      <c r="BYD24" s="1229"/>
      <c r="BYE24" s="1229"/>
      <c r="BYF24" s="1229"/>
      <c r="BYG24" s="1229"/>
      <c r="BYH24" s="1229"/>
      <c r="BYI24" s="1229"/>
      <c r="BYJ24" s="1229"/>
      <c r="BYK24" s="1229"/>
      <c r="BYL24" s="1229"/>
      <c r="BYM24" s="1229"/>
      <c r="BYN24" s="1229"/>
      <c r="BYO24" s="1229"/>
      <c r="BYP24" s="1229"/>
      <c r="BYQ24" s="1229"/>
      <c r="BYR24" s="1229"/>
      <c r="BYS24" s="1229"/>
      <c r="BYT24" s="1229"/>
      <c r="BYU24" s="1229"/>
      <c r="BYV24" s="1229"/>
      <c r="BYW24" s="1229"/>
      <c r="BYX24" s="1229"/>
      <c r="BYY24" s="1229"/>
      <c r="BYZ24" s="1229"/>
      <c r="BZA24" s="1229"/>
      <c r="BZB24" s="1229"/>
      <c r="BZC24" s="1229"/>
      <c r="BZD24" s="1229"/>
      <c r="BZE24" s="1229"/>
      <c r="BZF24" s="1229"/>
      <c r="BZG24" s="1229"/>
      <c r="BZH24" s="1229"/>
      <c r="BZI24" s="1229"/>
      <c r="BZJ24" s="1229"/>
      <c r="BZK24" s="1229"/>
      <c r="BZL24" s="1229"/>
      <c r="BZM24" s="1229"/>
      <c r="BZN24" s="1229"/>
      <c r="BZO24" s="1229"/>
      <c r="BZP24" s="1229"/>
      <c r="BZQ24" s="1229"/>
      <c r="BZR24" s="1229"/>
      <c r="BZS24" s="1229"/>
      <c r="BZT24" s="1229"/>
      <c r="BZU24" s="1229"/>
      <c r="BZV24" s="1229"/>
      <c r="BZW24" s="1229"/>
      <c r="BZX24" s="1229"/>
      <c r="BZY24" s="1229"/>
      <c r="BZZ24" s="1229"/>
      <c r="CAA24" s="1229"/>
      <c r="CAB24" s="1229"/>
      <c r="CAC24" s="1229"/>
      <c r="CAD24" s="1229"/>
      <c r="CAE24" s="1229"/>
      <c r="CAF24" s="1229"/>
      <c r="CAG24" s="1229"/>
      <c r="CAH24" s="1229"/>
      <c r="CAI24" s="1229"/>
      <c r="CAJ24" s="1229"/>
      <c r="CAK24" s="1229"/>
      <c r="CAL24" s="1229"/>
      <c r="CAM24" s="1229"/>
      <c r="CAN24" s="1229"/>
      <c r="CAO24" s="1229"/>
      <c r="CAP24" s="1229"/>
      <c r="CAQ24" s="1229"/>
      <c r="CAR24" s="1229"/>
      <c r="CAS24" s="1229"/>
      <c r="CAT24" s="1229"/>
      <c r="CAU24" s="1229"/>
      <c r="CAV24" s="1229"/>
      <c r="CAW24" s="1229"/>
      <c r="CAX24" s="1229"/>
      <c r="CAY24" s="1229"/>
      <c r="CAZ24" s="1229"/>
      <c r="CBA24" s="1229"/>
      <c r="CBB24" s="1229"/>
      <c r="CBC24" s="1229"/>
      <c r="CBD24" s="1229"/>
      <c r="CBE24" s="1229"/>
      <c r="CBF24" s="1229"/>
      <c r="CBG24" s="1229"/>
      <c r="CBH24" s="1229"/>
      <c r="CBI24" s="1229"/>
      <c r="CBJ24" s="1229"/>
      <c r="CBK24" s="1229"/>
      <c r="CBL24" s="1229"/>
      <c r="CBM24" s="1229"/>
      <c r="CBN24" s="1229"/>
      <c r="CBO24" s="1229"/>
      <c r="CBP24" s="1229"/>
      <c r="CBQ24" s="1229"/>
      <c r="CBR24" s="1229"/>
      <c r="CBS24" s="1229"/>
      <c r="CBT24" s="1229"/>
      <c r="CBU24" s="1229"/>
      <c r="CBV24" s="1229"/>
      <c r="CBW24" s="1229"/>
      <c r="CBX24" s="1229"/>
      <c r="CBY24" s="1229"/>
      <c r="CBZ24" s="1229"/>
      <c r="CCA24" s="1229"/>
      <c r="CCB24" s="1229"/>
      <c r="CCC24" s="1229"/>
      <c r="CCD24" s="1229"/>
      <c r="CCE24" s="1229"/>
      <c r="CCF24" s="1229"/>
      <c r="CCG24" s="1229"/>
      <c r="CCH24" s="1229"/>
      <c r="CCI24" s="1229"/>
      <c r="CCJ24" s="1229"/>
      <c r="CCK24" s="1229"/>
      <c r="CCL24" s="1229"/>
      <c r="CCM24" s="1229"/>
      <c r="CCN24" s="1229"/>
      <c r="CCO24" s="1229"/>
      <c r="CCP24" s="1229"/>
      <c r="CCQ24" s="1229"/>
      <c r="CCR24" s="1229"/>
      <c r="CCS24" s="1229"/>
      <c r="CCT24" s="1229"/>
      <c r="CCU24" s="1229"/>
      <c r="CCV24" s="1229"/>
      <c r="CCW24" s="1229"/>
      <c r="CCX24" s="1229"/>
      <c r="CCY24" s="1229"/>
      <c r="CCZ24" s="1229"/>
      <c r="CDA24" s="1229"/>
      <c r="CDB24" s="1229"/>
      <c r="CDC24" s="1229"/>
      <c r="CDD24" s="1229"/>
      <c r="CDE24" s="1229"/>
      <c r="CDF24" s="1229"/>
      <c r="CDG24" s="1229"/>
      <c r="CDH24" s="1229"/>
      <c r="CDI24" s="1229"/>
      <c r="CDJ24" s="1229"/>
      <c r="CDK24" s="1229"/>
      <c r="CDL24" s="1229"/>
      <c r="CDM24" s="1229"/>
      <c r="CDN24" s="1229"/>
      <c r="CDO24" s="1229"/>
      <c r="CDP24" s="1229"/>
      <c r="CDQ24" s="1229"/>
      <c r="CDR24" s="1229"/>
      <c r="CDS24" s="1229"/>
      <c r="CDT24" s="1229"/>
      <c r="CDU24" s="1229"/>
      <c r="CDV24" s="1229"/>
      <c r="CDW24" s="1229"/>
      <c r="CDX24" s="1229"/>
      <c r="CDY24" s="1229"/>
      <c r="CDZ24" s="1229"/>
      <c r="CEA24" s="1229"/>
      <c r="CEB24" s="1229"/>
      <c r="CEC24" s="1229"/>
      <c r="CED24" s="1229"/>
      <c r="CEE24" s="1229"/>
      <c r="CEF24" s="1229"/>
      <c r="CEG24" s="1229"/>
      <c r="CEH24" s="1229"/>
      <c r="CEI24" s="1229"/>
      <c r="CEJ24" s="1229"/>
      <c r="CEK24" s="1229"/>
      <c r="CEL24" s="1229"/>
      <c r="CEM24" s="1229"/>
      <c r="CEN24" s="1229"/>
      <c r="CEO24" s="1229"/>
      <c r="CEP24" s="1229"/>
      <c r="CEQ24" s="1229"/>
      <c r="CER24" s="1229"/>
      <c r="CES24" s="1229"/>
      <c r="CET24" s="1229"/>
      <c r="CEU24" s="1229"/>
      <c r="CEV24" s="1229"/>
      <c r="CEW24" s="1229"/>
      <c r="CEX24" s="1229"/>
      <c r="CEY24" s="1229"/>
      <c r="CEZ24" s="1229"/>
      <c r="CFA24" s="1229"/>
      <c r="CFB24" s="1229"/>
      <c r="CFC24" s="1229"/>
      <c r="CFD24" s="1229"/>
      <c r="CFE24" s="1229"/>
      <c r="CFF24" s="1229"/>
      <c r="CFG24" s="1229"/>
      <c r="CFH24" s="1229"/>
      <c r="CFI24" s="1229"/>
      <c r="CFJ24" s="1229"/>
      <c r="CFK24" s="1229"/>
      <c r="CFL24" s="1229"/>
      <c r="CFM24" s="1229"/>
      <c r="CFN24" s="1229"/>
      <c r="CFO24" s="1229"/>
      <c r="CFP24" s="1229"/>
      <c r="CFQ24" s="1229"/>
      <c r="CFR24" s="1229"/>
      <c r="CFS24" s="1229"/>
      <c r="CFT24" s="1229"/>
      <c r="CFU24" s="1229"/>
      <c r="CFV24" s="1229"/>
      <c r="CFW24" s="1229"/>
      <c r="CFX24" s="1229"/>
      <c r="CFY24" s="1229"/>
      <c r="CFZ24" s="1229"/>
      <c r="CGA24" s="1229"/>
      <c r="CGB24" s="1229"/>
      <c r="CGC24" s="1229"/>
      <c r="CGD24" s="1229"/>
      <c r="CGE24" s="1229"/>
      <c r="CGF24" s="1229"/>
      <c r="CGG24" s="1229"/>
      <c r="CGH24" s="1229"/>
      <c r="CGI24" s="1229"/>
      <c r="CGJ24" s="1229"/>
      <c r="CGK24" s="1229"/>
      <c r="CGL24" s="1229"/>
      <c r="CGM24" s="1229"/>
      <c r="CGN24" s="1229"/>
      <c r="CGO24" s="1229"/>
      <c r="CGP24" s="1229"/>
      <c r="CGQ24" s="1229"/>
      <c r="CGR24" s="1229"/>
      <c r="CGS24" s="1229"/>
      <c r="CGT24" s="1229"/>
      <c r="CGU24" s="1229"/>
      <c r="CGV24" s="1229"/>
      <c r="CGW24" s="1229"/>
      <c r="CGX24" s="1229"/>
      <c r="CGY24" s="1229"/>
      <c r="CGZ24" s="1229"/>
      <c r="CHA24" s="1229"/>
      <c r="CHB24" s="1229"/>
      <c r="CHC24" s="1229"/>
      <c r="CHD24" s="1229"/>
      <c r="CHE24" s="1229"/>
      <c r="CHF24" s="1229"/>
      <c r="CHG24" s="1229"/>
      <c r="CHH24" s="1229"/>
      <c r="CHI24" s="1229"/>
      <c r="CHJ24" s="1229"/>
      <c r="CHK24" s="1229"/>
      <c r="CHL24" s="1229"/>
      <c r="CHM24" s="1229"/>
      <c r="CHN24" s="1229"/>
      <c r="CHO24" s="1229"/>
      <c r="CHP24" s="1229"/>
      <c r="CHQ24" s="1229"/>
      <c r="CHR24" s="1229"/>
      <c r="CHS24" s="1229"/>
      <c r="CHT24" s="1229"/>
      <c r="CHU24" s="1229"/>
      <c r="CHV24" s="1229"/>
      <c r="CHW24" s="1229"/>
      <c r="CHX24" s="1229"/>
      <c r="CHY24" s="1229"/>
      <c r="CHZ24" s="1229"/>
      <c r="CIA24" s="1229"/>
      <c r="CIB24" s="1229"/>
      <c r="CIC24" s="1229"/>
      <c r="CID24" s="1229"/>
      <c r="CIE24" s="1229"/>
      <c r="CIF24" s="1229"/>
      <c r="CIG24" s="1229"/>
      <c r="CIH24" s="1229"/>
      <c r="CII24" s="1229"/>
      <c r="CIJ24" s="1229"/>
      <c r="CIK24" s="1229"/>
      <c r="CIL24" s="1229"/>
      <c r="CIM24" s="1229"/>
      <c r="CIN24" s="1229"/>
      <c r="CIO24" s="1229"/>
      <c r="CIP24" s="1229"/>
      <c r="CIQ24" s="1229"/>
      <c r="CIR24" s="1229"/>
      <c r="CIS24" s="1229"/>
      <c r="CIT24" s="1229"/>
      <c r="CIU24" s="1229"/>
      <c r="CIV24" s="1229"/>
      <c r="CIW24" s="1229"/>
      <c r="CIX24" s="1229"/>
      <c r="CIY24" s="1229"/>
      <c r="CIZ24" s="1229"/>
      <c r="CJA24" s="1229"/>
      <c r="CJB24" s="1229"/>
      <c r="CJC24" s="1229"/>
      <c r="CJD24" s="1229"/>
      <c r="CJE24" s="1229"/>
      <c r="CJF24" s="1229"/>
      <c r="CJG24" s="1229"/>
      <c r="CJH24" s="1229"/>
      <c r="CJI24" s="1229"/>
      <c r="CJJ24" s="1229"/>
      <c r="CJK24" s="1229"/>
      <c r="CJL24" s="1229"/>
      <c r="CJM24" s="1229"/>
      <c r="CJN24" s="1229"/>
      <c r="CJO24" s="1229"/>
      <c r="CJP24" s="1229"/>
      <c r="CJQ24" s="1229"/>
      <c r="CJR24" s="1229"/>
      <c r="CJS24" s="1229"/>
      <c r="CJT24" s="1229"/>
      <c r="CJU24" s="1229"/>
      <c r="CJV24" s="1229"/>
      <c r="CJW24" s="1229"/>
      <c r="CJX24" s="1229"/>
      <c r="CJY24" s="1229"/>
      <c r="CJZ24" s="1229"/>
      <c r="CKA24" s="1229"/>
      <c r="CKB24" s="1229"/>
      <c r="CKC24" s="1229"/>
      <c r="CKD24" s="1229"/>
      <c r="CKE24" s="1229"/>
      <c r="CKF24" s="1229"/>
      <c r="CKG24" s="1229"/>
      <c r="CKH24" s="1229"/>
      <c r="CKI24" s="1229"/>
      <c r="CKJ24" s="1229"/>
      <c r="CKK24" s="1229"/>
      <c r="CKL24" s="1229"/>
      <c r="CKM24" s="1229"/>
      <c r="CKN24" s="1229"/>
      <c r="CKO24" s="1229"/>
      <c r="CKP24" s="1229"/>
      <c r="CKQ24" s="1229"/>
      <c r="CKR24" s="1229"/>
      <c r="CKS24" s="1229"/>
      <c r="CKT24" s="1229"/>
      <c r="CKU24" s="1229"/>
      <c r="CKV24" s="1229"/>
      <c r="CKW24" s="1229"/>
      <c r="CKX24" s="1229"/>
      <c r="CKY24" s="1229"/>
      <c r="CKZ24" s="1229"/>
      <c r="CLA24" s="1229"/>
      <c r="CLB24" s="1229"/>
      <c r="CLC24" s="1229"/>
      <c r="CLD24" s="1229"/>
      <c r="CLE24" s="1229"/>
      <c r="CLF24" s="1229"/>
      <c r="CLG24" s="1229"/>
      <c r="CLH24" s="1229"/>
      <c r="CLI24" s="1229"/>
      <c r="CLJ24" s="1229"/>
      <c r="CLK24" s="1229"/>
      <c r="CLL24" s="1229"/>
      <c r="CLM24" s="1229"/>
      <c r="CLN24" s="1229"/>
      <c r="CLO24" s="1229"/>
      <c r="CLP24" s="1229"/>
      <c r="CLQ24" s="1229"/>
      <c r="CLR24" s="1229"/>
      <c r="CLS24" s="1229"/>
      <c r="CLT24" s="1229"/>
      <c r="CLU24" s="1229"/>
      <c r="CLV24" s="1229"/>
      <c r="CLW24" s="1229"/>
      <c r="CLX24" s="1229"/>
      <c r="CLY24" s="1229"/>
      <c r="CLZ24" s="1229"/>
      <c r="CMA24" s="1229"/>
      <c r="CMB24" s="1229"/>
      <c r="CMC24" s="1229"/>
      <c r="CMD24" s="1229"/>
      <c r="CME24" s="1229"/>
      <c r="CMF24" s="1229"/>
      <c r="CMG24" s="1229"/>
      <c r="CMH24" s="1229"/>
      <c r="CMI24" s="1229"/>
      <c r="CMJ24" s="1229"/>
      <c r="CMK24" s="1229"/>
      <c r="CML24" s="1229"/>
      <c r="CMM24" s="1229"/>
      <c r="CMN24" s="1229"/>
      <c r="CMO24" s="1229"/>
      <c r="CMP24" s="1229"/>
      <c r="CMQ24" s="1229"/>
      <c r="CMR24" s="1229"/>
      <c r="CMS24" s="1229"/>
      <c r="CMT24" s="1229"/>
      <c r="CMU24" s="1229"/>
      <c r="CMV24" s="1229"/>
      <c r="CMW24" s="1229"/>
      <c r="CMX24" s="1229"/>
      <c r="CMY24" s="1229"/>
      <c r="CMZ24" s="1229"/>
      <c r="CNA24" s="1229"/>
      <c r="CNB24" s="1229"/>
      <c r="CNC24" s="1229"/>
      <c r="CND24" s="1229"/>
      <c r="CNE24" s="1229"/>
      <c r="CNF24" s="1229"/>
      <c r="CNG24" s="1229"/>
      <c r="CNH24" s="1229"/>
      <c r="CNI24" s="1229"/>
      <c r="CNJ24" s="1229"/>
      <c r="CNK24" s="1229"/>
      <c r="CNL24" s="1229"/>
      <c r="CNM24" s="1229"/>
      <c r="CNN24" s="1229"/>
      <c r="CNO24" s="1229"/>
      <c r="CNP24" s="1229"/>
      <c r="CNQ24" s="1229"/>
      <c r="CNR24" s="1229"/>
      <c r="CNS24" s="1229"/>
      <c r="CNT24" s="1229"/>
      <c r="CNU24" s="1229"/>
      <c r="CNV24" s="1229"/>
      <c r="CNW24" s="1229"/>
      <c r="CNX24" s="1229"/>
      <c r="CNY24" s="1229"/>
      <c r="CNZ24" s="1229"/>
      <c r="COA24" s="1229"/>
      <c r="COB24" s="1229"/>
      <c r="COC24" s="1229"/>
      <c r="COD24" s="1229"/>
      <c r="COE24" s="1229"/>
      <c r="COF24" s="1229"/>
      <c r="COG24" s="1229"/>
      <c r="COH24" s="1229"/>
      <c r="COI24" s="1229"/>
      <c r="COJ24" s="1229"/>
      <c r="COK24" s="1229"/>
      <c r="COL24" s="1229"/>
      <c r="COM24" s="1229"/>
      <c r="CON24" s="1229"/>
      <c r="COO24" s="1229"/>
      <c r="COP24" s="1229"/>
      <c r="COQ24" s="1229"/>
      <c r="COR24" s="1229"/>
      <c r="COS24" s="1229"/>
      <c r="COT24" s="1229"/>
      <c r="COU24" s="1229"/>
      <c r="COV24" s="1229"/>
      <c r="COW24" s="1229"/>
      <c r="COX24" s="1229"/>
      <c r="COY24" s="1229"/>
      <c r="COZ24" s="1229"/>
      <c r="CPA24" s="1229"/>
      <c r="CPB24" s="1229"/>
      <c r="CPC24" s="1229"/>
      <c r="CPD24" s="1229"/>
      <c r="CPE24" s="1229"/>
      <c r="CPF24" s="1229"/>
      <c r="CPG24" s="1229"/>
      <c r="CPH24" s="1229"/>
      <c r="CPI24" s="1229"/>
      <c r="CPJ24" s="1229"/>
      <c r="CPK24" s="1229"/>
      <c r="CPL24" s="1229"/>
      <c r="CPM24" s="1229"/>
      <c r="CPN24" s="1229"/>
      <c r="CPO24" s="1229"/>
      <c r="CPP24" s="1229"/>
      <c r="CPQ24" s="1229"/>
      <c r="CPR24" s="1229"/>
      <c r="CPS24" s="1229"/>
      <c r="CPT24" s="1229"/>
      <c r="CPU24" s="1229"/>
      <c r="CPV24" s="1229"/>
      <c r="CPW24" s="1229"/>
      <c r="CPX24" s="1229"/>
      <c r="CPY24" s="1229"/>
      <c r="CPZ24" s="1229"/>
      <c r="CQA24" s="1229"/>
      <c r="CQB24" s="1229"/>
      <c r="CQC24" s="1229"/>
      <c r="CQD24" s="1229"/>
      <c r="CQE24" s="1229"/>
      <c r="CQF24" s="1229"/>
      <c r="CQG24" s="1229"/>
      <c r="CQH24" s="1229"/>
      <c r="CQI24" s="1229"/>
      <c r="CQJ24" s="1229"/>
      <c r="CQK24" s="1229"/>
      <c r="CQL24" s="1229"/>
      <c r="CQM24" s="1229"/>
      <c r="CQN24" s="1229"/>
      <c r="CQO24" s="1229"/>
      <c r="CQP24" s="1229"/>
      <c r="CQQ24" s="1229"/>
      <c r="CQR24" s="1229"/>
      <c r="CQS24" s="1229"/>
      <c r="CQT24" s="1229"/>
      <c r="CQU24" s="1229"/>
      <c r="CQV24" s="1229"/>
      <c r="CQW24" s="1229"/>
      <c r="CQX24" s="1229"/>
      <c r="CQY24" s="1229"/>
      <c r="CQZ24" s="1229"/>
      <c r="CRA24" s="1229"/>
      <c r="CRB24" s="1229"/>
      <c r="CRC24" s="1229"/>
      <c r="CRD24" s="1229"/>
      <c r="CRE24" s="1229"/>
      <c r="CRF24" s="1229"/>
      <c r="CRG24" s="1229"/>
      <c r="CRH24" s="1229"/>
      <c r="CRI24" s="1229"/>
      <c r="CRJ24" s="1229"/>
      <c r="CRK24" s="1229"/>
      <c r="CRL24" s="1229"/>
      <c r="CRM24" s="1229"/>
      <c r="CRN24" s="1229"/>
      <c r="CRO24" s="1229"/>
      <c r="CRP24" s="1229"/>
      <c r="CRQ24" s="1229"/>
      <c r="CRR24" s="1229"/>
      <c r="CRS24" s="1229"/>
      <c r="CRT24" s="1229"/>
      <c r="CRU24" s="1229"/>
      <c r="CRV24" s="1229"/>
      <c r="CRW24" s="1229"/>
      <c r="CRX24" s="1229"/>
      <c r="CRY24" s="1229"/>
      <c r="CRZ24" s="1229"/>
      <c r="CSA24" s="1229"/>
      <c r="CSB24" s="1229"/>
      <c r="CSC24" s="1229"/>
      <c r="CSD24" s="1229"/>
      <c r="CSE24" s="1229"/>
      <c r="CSF24" s="1229"/>
      <c r="CSG24" s="1229"/>
      <c r="CSH24" s="1229"/>
      <c r="CSI24" s="1229"/>
      <c r="CSJ24" s="1229"/>
      <c r="CSK24" s="1229"/>
      <c r="CSL24" s="1229"/>
      <c r="CSM24" s="1229"/>
      <c r="CSN24" s="1229"/>
      <c r="CSO24" s="1229"/>
      <c r="CSP24" s="1229"/>
      <c r="CSQ24" s="1229"/>
      <c r="CSR24" s="1229"/>
      <c r="CSS24" s="1229"/>
      <c r="CST24" s="1229"/>
      <c r="CSU24" s="1229"/>
      <c r="CSV24" s="1229"/>
      <c r="CSW24" s="1229"/>
      <c r="CSX24" s="1229"/>
      <c r="CSY24" s="1229"/>
      <c r="CSZ24" s="1229"/>
      <c r="CTA24" s="1229"/>
      <c r="CTB24" s="1229"/>
      <c r="CTC24" s="1229"/>
      <c r="CTD24" s="1229"/>
      <c r="CTE24" s="1229"/>
      <c r="CTF24" s="1229"/>
      <c r="CTG24" s="1229"/>
      <c r="CTH24" s="1229"/>
      <c r="CTI24" s="1229"/>
      <c r="CTJ24" s="1229"/>
      <c r="CTK24" s="1229"/>
      <c r="CTL24" s="1229"/>
      <c r="CTM24" s="1229"/>
      <c r="CTN24" s="1229"/>
      <c r="CTO24" s="1229"/>
      <c r="CTP24" s="1229"/>
      <c r="CTQ24" s="1229"/>
      <c r="CTR24" s="1229"/>
      <c r="CTS24" s="1229"/>
      <c r="CTT24" s="1229"/>
      <c r="CTU24" s="1229"/>
      <c r="CTV24" s="1229"/>
      <c r="CTW24" s="1229"/>
      <c r="CTX24" s="1229"/>
      <c r="CTY24" s="1229"/>
      <c r="CTZ24" s="1229"/>
      <c r="CUA24" s="1229"/>
      <c r="CUB24" s="1229"/>
      <c r="CUC24" s="1229"/>
      <c r="CUD24" s="1229"/>
      <c r="CUE24" s="1229"/>
      <c r="CUF24" s="1229"/>
      <c r="CUG24" s="1229"/>
      <c r="CUH24" s="1229"/>
      <c r="CUI24" s="1229"/>
      <c r="CUJ24" s="1229"/>
      <c r="CUK24" s="1229"/>
      <c r="CUL24" s="1229"/>
      <c r="CUM24" s="1229"/>
      <c r="CUN24" s="1229"/>
      <c r="CUO24" s="1229"/>
      <c r="CUP24" s="1229"/>
      <c r="CUQ24" s="1229"/>
      <c r="CUR24" s="1229"/>
      <c r="CUS24" s="1229"/>
      <c r="CUT24" s="1229"/>
      <c r="CUU24" s="1229"/>
      <c r="CUV24" s="1229"/>
      <c r="CUW24" s="1229"/>
      <c r="CUX24" s="1229"/>
      <c r="CUY24" s="1229"/>
      <c r="CUZ24" s="1229"/>
      <c r="CVA24" s="1229"/>
      <c r="CVB24" s="1229"/>
      <c r="CVC24" s="1229"/>
      <c r="CVD24" s="1229"/>
      <c r="CVE24" s="1229"/>
      <c r="CVF24" s="1229"/>
      <c r="CVG24" s="1229"/>
      <c r="CVH24" s="1229"/>
      <c r="CVI24" s="1229"/>
      <c r="CVJ24" s="1229"/>
      <c r="CVK24" s="1229"/>
      <c r="CVL24" s="1229"/>
      <c r="CVM24" s="1229"/>
      <c r="CVN24" s="1229"/>
      <c r="CVO24" s="1229"/>
      <c r="CVP24" s="1229"/>
      <c r="CVQ24" s="1229"/>
      <c r="CVR24" s="1229"/>
      <c r="CVS24" s="1229"/>
      <c r="CVT24" s="1229"/>
      <c r="CVU24" s="1229"/>
      <c r="CVV24" s="1229"/>
      <c r="CVW24" s="1229"/>
      <c r="CVX24" s="1229"/>
      <c r="CVY24" s="1229"/>
      <c r="CVZ24" s="1229"/>
      <c r="CWA24" s="1229"/>
      <c r="CWB24" s="1229"/>
      <c r="CWC24" s="1229"/>
      <c r="CWD24" s="1229"/>
      <c r="CWE24" s="1229"/>
      <c r="CWF24" s="1229"/>
      <c r="CWG24" s="1229"/>
      <c r="CWH24" s="1229"/>
      <c r="CWI24" s="1229"/>
      <c r="CWJ24" s="1229"/>
      <c r="CWK24" s="1229"/>
      <c r="CWL24" s="1229"/>
      <c r="CWM24" s="1229"/>
      <c r="CWN24" s="1229"/>
      <c r="CWO24" s="1229"/>
      <c r="CWP24" s="1229"/>
      <c r="CWQ24" s="1229"/>
      <c r="CWR24" s="1229"/>
      <c r="CWS24" s="1229"/>
      <c r="CWT24" s="1229"/>
      <c r="CWU24" s="1229"/>
      <c r="CWV24" s="1229"/>
      <c r="CWW24" s="1229"/>
      <c r="CWX24" s="1229"/>
      <c r="CWY24" s="1229"/>
      <c r="CWZ24" s="1229"/>
      <c r="CXA24" s="1229"/>
      <c r="CXB24" s="1229"/>
      <c r="CXC24" s="1229"/>
      <c r="CXD24" s="1229"/>
      <c r="CXE24" s="1229"/>
      <c r="CXF24" s="1229"/>
      <c r="CXG24" s="1229"/>
      <c r="CXH24" s="1229"/>
      <c r="CXI24" s="1229"/>
      <c r="CXJ24" s="1229"/>
      <c r="CXK24" s="1229"/>
      <c r="CXL24" s="1229"/>
      <c r="CXM24" s="1229"/>
      <c r="CXN24" s="1229"/>
      <c r="CXO24" s="1229"/>
      <c r="CXP24" s="1229"/>
      <c r="CXQ24" s="1229"/>
      <c r="CXR24" s="1229"/>
      <c r="CXS24" s="1229"/>
      <c r="CXT24" s="1229"/>
      <c r="CXU24" s="1229"/>
      <c r="CXV24" s="1229"/>
      <c r="CXW24" s="1229"/>
      <c r="CXX24" s="1229"/>
      <c r="CXY24" s="1229"/>
      <c r="CXZ24" s="1229"/>
      <c r="CYA24" s="1229"/>
      <c r="CYB24" s="1229"/>
      <c r="CYC24" s="1229"/>
      <c r="CYD24" s="1229"/>
      <c r="CYE24" s="1229"/>
      <c r="CYF24" s="1229"/>
      <c r="CYG24" s="1229"/>
      <c r="CYH24" s="1229"/>
      <c r="CYI24" s="1229"/>
      <c r="CYJ24" s="1229"/>
      <c r="CYK24" s="1229"/>
      <c r="CYL24" s="1229"/>
      <c r="CYM24" s="1229"/>
      <c r="CYN24" s="1229"/>
      <c r="CYO24" s="1229"/>
      <c r="CYP24" s="1229"/>
      <c r="CYQ24" s="1229"/>
      <c r="CYR24" s="1229"/>
      <c r="CYS24" s="1229"/>
      <c r="CYT24" s="1229"/>
      <c r="CYU24" s="1229"/>
      <c r="CYV24" s="1229"/>
      <c r="CYW24" s="1229"/>
      <c r="CYX24" s="1229"/>
      <c r="CYY24" s="1229"/>
      <c r="CYZ24" s="1229"/>
      <c r="CZA24" s="1229"/>
      <c r="CZB24" s="1229"/>
      <c r="CZC24" s="1229"/>
      <c r="CZD24" s="1229"/>
      <c r="CZE24" s="1229"/>
      <c r="CZF24" s="1229"/>
      <c r="CZG24" s="1229"/>
      <c r="CZH24" s="1229"/>
      <c r="CZI24" s="1229"/>
      <c r="CZJ24" s="1229"/>
      <c r="CZK24" s="1229"/>
      <c r="CZL24" s="1229"/>
      <c r="CZM24" s="1229"/>
      <c r="CZN24" s="1229"/>
      <c r="CZO24" s="1229"/>
      <c r="CZP24" s="1229"/>
      <c r="CZQ24" s="1229"/>
      <c r="CZR24" s="1229"/>
      <c r="CZS24" s="1229"/>
      <c r="CZT24" s="1229"/>
      <c r="CZU24" s="1229"/>
      <c r="CZV24" s="1229"/>
      <c r="CZW24" s="1229"/>
      <c r="CZX24" s="1229"/>
      <c r="CZY24" s="1229"/>
      <c r="CZZ24" s="1229"/>
      <c r="DAA24" s="1229"/>
      <c r="DAB24" s="1229"/>
      <c r="DAC24" s="1229"/>
      <c r="DAD24" s="1229"/>
      <c r="DAE24" s="1229"/>
      <c r="DAF24" s="1229"/>
      <c r="DAG24" s="1229"/>
      <c r="DAH24" s="1229"/>
      <c r="DAI24" s="1229"/>
      <c r="DAJ24" s="1229"/>
      <c r="DAK24" s="1229"/>
      <c r="DAL24" s="1229"/>
      <c r="DAM24" s="1229"/>
      <c r="DAN24" s="1229"/>
      <c r="DAO24" s="1229"/>
      <c r="DAP24" s="1229"/>
      <c r="DAQ24" s="1229"/>
      <c r="DAR24" s="1229"/>
      <c r="DAS24" s="1229"/>
      <c r="DAT24" s="1229"/>
      <c r="DAU24" s="1229"/>
      <c r="DAV24" s="1229"/>
      <c r="DAW24" s="1229"/>
      <c r="DAX24" s="1229"/>
      <c r="DAY24" s="1229"/>
      <c r="DAZ24" s="1229"/>
      <c r="DBA24" s="1229"/>
      <c r="DBB24" s="1229"/>
      <c r="DBC24" s="1229"/>
      <c r="DBD24" s="1229"/>
      <c r="DBE24" s="1229"/>
      <c r="DBF24" s="1229"/>
      <c r="DBG24" s="1229"/>
      <c r="DBH24" s="1229"/>
      <c r="DBI24" s="1229"/>
      <c r="DBJ24" s="1229"/>
      <c r="DBK24" s="1229"/>
      <c r="DBL24" s="1229"/>
      <c r="DBM24" s="1229"/>
      <c r="DBN24" s="1229"/>
      <c r="DBO24" s="1229"/>
      <c r="DBP24" s="1229"/>
      <c r="DBQ24" s="1229"/>
      <c r="DBR24" s="1229"/>
      <c r="DBS24" s="1229"/>
      <c r="DBT24" s="1229"/>
      <c r="DBU24" s="1229"/>
      <c r="DBV24" s="1229"/>
      <c r="DBW24" s="1229"/>
      <c r="DBX24" s="1229"/>
      <c r="DBY24" s="1229"/>
      <c r="DBZ24" s="1229"/>
      <c r="DCA24" s="1229"/>
      <c r="DCB24" s="1229"/>
      <c r="DCC24" s="1229"/>
      <c r="DCD24" s="1229"/>
      <c r="DCE24" s="1229"/>
      <c r="DCF24" s="1229"/>
      <c r="DCG24" s="1229"/>
      <c r="DCH24" s="1229"/>
      <c r="DCI24" s="1229"/>
      <c r="DCJ24" s="1229"/>
      <c r="DCK24" s="1229"/>
      <c r="DCL24" s="1229"/>
      <c r="DCM24" s="1229"/>
      <c r="DCN24" s="1229"/>
      <c r="DCO24" s="1229"/>
      <c r="DCP24" s="1229"/>
      <c r="DCQ24" s="1229"/>
      <c r="DCR24" s="1229"/>
      <c r="DCS24" s="1229"/>
      <c r="DCT24" s="1229"/>
      <c r="DCU24" s="1229"/>
      <c r="DCV24" s="1229"/>
      <c r="DCW24" s="1229"/>
      <c r="DCX24" s="1229"/>
      <c r="DCY24" s="1229"/>
      <c r="DCZ24" s="1229"/>
      <c r="DDA24" s="1229"/>
      <c r="DDB24" s="1229"/>
      <c r="DDC24" s="1229"/>
      <c r="DDD24" s="1229"/>
      <c r="DDE24" s="1229"/>
      <c r="DDF24" s="1229"/>
      <c r="DDG24" s="1229"/>
      <c r="DDH24" s="1229"/>
      <c r="DDI24" s="1229"/>
      <c r="DDJ24" s="1229"/>
      <c r="DDK24" s="1229"/>
      <c r="DDL24" s="1229"/>
      <c r="DDM24" s="1229"/>
      <c r="DDN24" s="1229"/>
      <c r="DDO24" s="1229"/>
      <c r="DDP24" s="1229"/>
      <c r="DDQ24" s="1229"/>
      <c r="DDR24" s="1229"/>
      <c r="DDS24" s="1229"/>
      <c r="DDT24" s="1229"/>
      <c r="DDU24" s="1229"/>
      <c r="DDV24" s="1229"/>
      <c r="DDW24" s="1229"/>
      <c r="DDX24" s="1229"/>
      <c r="DDY24" s="1229"/>
      <c r="DDZ24" s="1229"/>
      <c r="DEA24" s="1229"/>
      <c r="DEB24" s="1229"/>
      <c r="DEC24" s="1229"/>
      <c r="DED24" s="1229"/>
      <c r="DEE24" s="1229"/>
      <c r="DEF24" s="1229"/>
      <c r="DEG24" s="1229"/>
      <c r="DEH24" s="1229"/>
      <c r="DEI24" s="1229"/>
      <c r="DEJ24" s="1229"/>
      <c r="DEK24" s="1229"/>
      <c r="DEL24" s="1229"/>
      <c r="DEM24" s="1229"/>
      <c r="DEN24" s="1229"/>
      <c r="DEO24" s="1229"/>
      <c r="DEP24" s="1229"/>
      <c r="DEQ24" s="1229"/>
      <c r="DER24" s="1229"/>
      <c r="DES24" s="1229"/>
      <c r="DET24" s="1229"/>
      <c r="DEU24" s="1229"/>
      <c r="DEV24" s="1229"/>
      <c r="DEW24" s="1229"/>
      <c r="DEX24" s="1229"/>
      <c r="DEY24" s="1229"/>
      <c r="DEZ24" s="1229"/>
      <c r="DFA24" s="1229"/>
      <c r="DFB24" s="1229"/>
      <c r="DFC24" s="1229"/>
      <c r="DFD24" s="1229"/>
      <c r="DFE24" s="1229"/>
      <c r="DFF24" s="1229"/>
      <c r="DFG24" s="1229"/>
      <c r="DFH24" s="1229"/>
      <c r="DFI24" s="1229"/>
      <c r="DFJ24" s="1229"/>
      <c r="DFK24" s="1229"/>
      <c r="DFL24" s="1229"/>
      <c r="DFM24" s="1229"/>
      <c r="DFN24" s="1229"/>
      <c r="DFO24" s="1229"/>
      <c r="DFP24" s="1229"/>
      <c r="DFQ24" s="1229"/>
      <c r="DFR24" s="1229"/>
      <c r="DFS24" s="1229"/>
      <c r="DFT24" s="1229"/>
      <c r="DFU24" s="1229"/>
      <c r="DFV24" s="1229"/>
      <c r="DFW24" s="1229"/>
      <c r="DFX24" s="1229"/>
      <c r="DFY24" s="1229"/>
      <c r="DFZ24" s="1229"/>
      <c r="DGA24" s="1229"/>
      <c r="DGB24" s="1229"/>
      <c r="DGC24" s="1229"/>
      <c r="DGD24" s="1229"/>
      <c r="DGE24" s="1229"/>
      <c r="DGF24" s="1229"/>
      <c r="DGG24" s="1229"/>
      <c r="DGH24" s="1229"/>
      <c r="DGI24" s="1229"/>
      <c r="DGJ24" s="1229"/>
      <c r="DGK24" s="1229"/>
      <c r="DGL24" s="1229"/>
      <c r="DGM24" s="1229"/>
      <c r="DGN24" s="1229"/>
      <c r="DGO24" s="1229"/>
      <c r="DGP24" s="1229"/>
      <c r="DGQ24" s="1229"/>
      <c r="DGR24" s="1229"/>
      <c r="DGS24" s="1229"/>
      <c r="DGT24" s="1229"/>
      <c r="DGU24" s="1229"/>
      <c r="DGV24" s="1229"/>
      <c r="DGW24" s="1229"/>
      <c r="DGX24" s="1229"/>
      <c r="DGY24" s="1229"/>
      <c r="DGZ24" s="1229"/>
      <c r="DHA24" s="1229"/>
      <c r="DHB24" s="1229"/>
      <c r="DHC24" s="1229"/>
      <c r="DHD24" s="1229"/>
      <c r="DHE24" s="1229"/>
      <c r="DHF24" s="1229"/>
      <c r="DHG24" s="1229"/>
      <c r="DHH24" s="1229"/>
      <c r="DHI24" s="1229"/>
      <c r="DHJ24" s="1229"/>
      <c r="DHK24" s="1229"/>
      <c r="DHL24" s="1229"/>
      <c r="DHM24" s="1229"/>
      <c r="DHN24" s="1229"/>
      <c r="DHO24" s="1229"/>
      <c r="DHP24" s="1229"/>
      <c r="DHQ24" s="1229"/>
      <c r="DHR24" s="1229"/>
      <c r="DHS24" s="1229"/>
      <c r="DHT24" s="1229"/>
      <c r="DHU24" s="1229"/>
      <c r="DHV24" s="1229"/>
      <c r="DHW24" s="1229"/>
      <c r="DHX24" s="1229"/>
      <c r="DHY24" s="1229"/>
      <c r="DHZ24" s="1229"/>
      <c r="DIA24" s="1229"/>
      <c r="DIB24" s="1229"/>
      <c r="DIC24" s="1229"/>
      <c r="DID24" s="1229"/>
      <c r="DIE24" s="1229"/>
      <c r="DIF24" s="1229"/>
      <c r="DIG24" s="1229"/>
      <c r="DIH24" s="1229"/>
      <c r="DII24" s="1229"/>
      <c r="DIJ24" s="1229"/>
      <c r="DIK24" s="1229"/>
      <c r="DIL24" s="1229"/>
      <c r="DIM24" s="1229"/>
      <c r="DIN24" s="1229"/>
      <c r="DIO24" s="1229"/>
      <c r="DIP24" s="1229"/>
      <c r="DIQ24" s="1229"/>
      <c r="DIR24" s="1229"/>
      <c r="DIS24" s="1229"/>
      <c r="DIT24" s="1229"/>
      <c r="DIU24" s="1229"/>
      <c r="DIV24" s="1229"/>
      <c r="DIW24" s="1229"/>
      <c r="DIX24" s="1229"/>
      <c r="DIY24" s="1229"/>
      <c r="DIZ24" s="1229"/>
      <c r="DJA24" s="1229"/>
      <c r="DJB24" s="1229"/>
      <c r="DJC24" s="1229"/>
      <c r="DJD24" s="1229"/>
      <c r="DJE24" s="1229"/>
      <c r="DJF24" s="1229"/>
      <c r="DJG24" s="1229"/>
      <c r="DJH24" s="1229"/>
      <c r="DJI24" s="1229"/>
      <c r="DJJ24" s="1229"/>
      <c r="DJK24" s="1229"/>
      <c r="DJL24" s="1229"/>
      <c r="DJM24" s="1229"/>
      <c r="DJN24" s="1229"/>
      <c r="DJO24" s="1229"/>
      <c r="DJP24" s="1229"/>
      <c r="DJQ24" s="1229"/>
      <c r="DJR24" s="1229"/>
      <c r="DJS24" s="1229"/>
      <c r="DJT24" s="1229"/>
      <c r="DJU24" s="1229"/>
      <c r="DJV24" s="1229"/>
      <c r="DJW24" s="1229"/>
      <c r="DJX24" s="1229"/>
      <c r="DJY24" s="1229"/>
      <c r="DJZ24" s="1229"/>
      <c r="DKA24" s="1229"/>
      <c r="DKB24" s="1229"/>
      <c r="DKC24" s="1229"/>
      <c r="DKD24" s="1229"/>
      <c r="DKE24" s="1229"/>
      <c r="DKF24" s="1229"/>
      <c r="DKG24" s="1229"/>
      <c r="DKH24" s="1229"/>
      <c r="DKI24" s="1229"/>
      <c r="DKJ24" s="1229"/>
      <c r="DKK24" s="1229"/>
      <c r="DKL24" s="1229"/>
      <c r="DKM24" s="1229"/>
      <c r="DKN24" s="1229"/>
      <c r="DKO24" s="1229"/>
      <c r="DKP24" s="1229"/>
      <c r="DKQ24" s="1229"/>
      <c r="DKR24" s="1229"/>
      <c r="DKS24" s="1229"/>
      <c r="DKT24" s="1229"/>
      <c r="DKU24" s="1229"/>
      <c r="DKV24" s="1229"/>
      <c r="DKW24" s="1229"/>
      <c r="DKX24" s="1229"/>
      <c r="DKY24" s="1229"/>
      <c r="DKZ24" s="1229"/>
      <c r="DLA24" s="1229"/>
      <c r="DLB24" s="1229"/>
      <c r="DLC24" s="1229"/>
      <c r="DLD24" s="1229"/>
      <c r="DLE24" s="1229"/>
      <c r="DLF24" s="1229"/>
      <c r="DLG24" s="1229"/>
      <c r="DLH24" s="1229"/>
      <c r="DLI24" s="1229"/>
      <c r="DLJ24" s="1229"/>
      <c r="DLK24" s="1229"/>
      <c r="DLL24" s="1229"/>
      <c r="DLM24" s="1229"/>
      <c r="DLN24" s="1229"/>
      <c r="DLO24" s="1229"/>
      <c r="DLP24" s="1229"/>
      <c r="DLQ24" s="1229"/>
      <c r="DLR24" s="1229"/>
      <c r="DLS24" s="1229"/>
      <c r="DLT24" s="1229"/>
      <c r="DLU24" s="1229"/>
      <c r="DLV24" s="1229"/>
      <c r="DLW24" s="1229"/>
      <c r="DLX24" s="1229"/>
      <c r="DLY24" s="1229"/>
      <c r="DLZ24" s="1229"/>
      <c r="DMA24" s="1229"/>
      <c r="DMB24" s="1229"/>
      <c r="DMC24" s="1229"/>
      <c r="DMD24" s="1229"/>
      <c r="DME24" s="1229"/>
      <c r="DMF24" s="1229"/>
      <c r="DMG24" s="1229"/>
      <c r="DMH24" s="1229"/>
      <c r="DMI24" s="1229"/>
      <c r="DMJ24" s="1229"/>
      <c r="DMK24" s="1229"/>
      <c r="DML24" s="1229"/>
      <c r="DMM24" s="1229"/>
      <c r="DMN24" s="1229"/>
      <c r="DMO24" s="1229"/>
      <c r="DMP24" s="1229"/>
      <c r="DMQ24" s="1229"/>
      <c r="DMR24" s="1229"/>
      <c r="DMS24" s="1229"/>
      <c r="DMT24" s="1229"/>
      <c r="DMU24" s="1229"/>
      <c r="DMV24" s="1229"/>
      <c r="DMW24" s="1229"/>
      <c r="DMX24" s="1229"/>
      <c r="DMY24" s="1229"/>
      <c r="DMZ24" s="1229"/>
      <c r="DNA24" s="1229"/>
      <c r="DNB24" s="1229"/>
      <c r="DNC24" s="1229"/>
      <c r="DND24" s="1229"/>
      <c r="DNE24" s="1229"/>
      <c r="DNF24" s="1229"/>
      <c r="DNG24" s="1229"/>
      <c r="DNH24" s="1229"/>
      <c r="DNI24" s="1229"/>
      <c r="DNJ24" s="1229"/>
      <c r="DNK24" s="1229"/>
      <c r="DNL24" s="1229"/>
      <c r="DNM24" s="1229"/>
      <c r="DNN24" s="1229"/>
      <c r="DNO24" s="1229"/>
      <c r="DNP24" s="1229"/>
      <c r="DNQ24" s="1229"/>
      <c r="DNR24" s="1229"/>
      <c r="DNS24" s="1229"/>
      <c r="DNT24" s="1229"/>
      <c r="DNU24" s="1229"/>
      <c r="DNV24" s="1229"/>
      <c r="DNW24" s="1229"/>
      <c r="DNX24" s="1229"/>
      <c r="DNY24" s="1229"/>
      <c r="DNZ24" s="1229"/>
      <c r="DOA24" s="1229"/>
      <c r="DOB24" s="1229"/>
      <c r="DOC24" s="1229"/>
      <c r="DOD24" s="1229"/>
      <c r="DOE24" s="1229"/>
      <c r="DOF24" s="1229"/>
      <c r="DOG24" s="1229"/>
      <c r="DOH24" s="1229"/>
      <c r="DOI24" s="1229"/>
      <c r="DOJ24" s="1229"/>
      <c r="DOK24" s="1229"/>
      <c r="DOL24" s="1229"/>
      <c r="DOM24" s="1229"/>
      <c r="DON24" s="1229"/>
      <c r="DOO24" s="1229"/>
      <c r="DOP24" s="1229"/>
      <c r="DOQ24" s="1229"/>
      <c r="DOR24" s="1229"/>
      <c r="DOS24" s="1229"/>
      <c r="DOT24" s="1229"/>
      <c r="DOU24" s="1229"/>
      <c r="DOV24" s="1229"/>
      <c r="DOW24" s="1229"/>
      <c r="DOX24" s="1229"/>
      <c r="DOY24" s="1229"/>
      <c r="DOZ24" s="1229"/>
      <c r="DPA24" s="1229"/>
      <c r="DPB24" s="1229"/>
      <c r="DPC24" s="1229"/>
      <c r="DPD24" s="1229"/>
      <c r="DPE24" s="1229"/>
      <c r="DPF24" s="1229"/>
      <c r="DPG24" s="1229"/>
      <c r="DPH24" s="1229"/>
      <c r="DPI24" s="1229"/>
      <c r="DPJ24" s="1229"/>
      <c r="DPK24" s="1229"/>
      <c r="DPL24" s="1229"/>
      <c r="DPM24" s="1229"/>
      <c r="DPN24" s="1229"/>
      <c r="DPO24" s="1229"/>
      <c r="DPP24" s="1229"/>
      <c r="DPQ24" s="1229"/>
      <c r="DPR24" s="1229"/>
      <c r="DPS24" s="1229"/>
      <c r="DPT24" s="1229"/>
      <c r="DPU24" s="1229"/>
      <c r="DPV24" s="1229"/>
      <c r="DPW24" s="1229"/>
      <c r="DPX24" s="1229"/>
      <c r="DPY24" s="1229"/>
      <c r="DPZ24" s="1229"/>
      <c r="DQA24" s="1229"/>
      <c r="DQB24" s="1229"/>
      <c r="DQC24" s="1229"/>
      <c r="DQD24" s="1229"/>
      <c r="DQE24" s="1229"/>
      <c r="DQF24" s="1229"/>
      <c r="DQG24" s="1229"/>
      <c r="DQH24" s="1229"/>
      <c r="DQI24" s="1229"/>
      <c r="DQJ24" s="1229"/>
      <c r="DQK24" s="1229"/>
      <c r="DQL24" s="1229"/>
      <c r="DQM24" s="1229"/>
      <c r="DQN24" s="1229"/>
      <c r="DQO24" s="1229"/>
      <c r="DQP24" s="1229"/>
      <c r="DQQ24" s="1229"/>
      <c r="DQR24" s="1229"/>
      <c r="DQS24" s="1229"/>
      <c r="DQT24" s="1229"/>
      <c r="DQU24" s="1229"/>
      <c r="DQV24" s="1229"/>
      <c r="DQW24" s="1229"/>
      <c r="DQX24" s="1229"/>
      <c r="DQY24" s="1229"/>
      <c r="DQZ24" s="1229"/>
      <c r="DRA24" s="1229"/>
      <c r="DRB24" s="1229"/>
      <c r="DRC24" s="1229"/>
      <c r="DRD24" s="1229"/>
      <c r="DRE24" s="1229"/>
      <c r="DRF24" s="1229"/>
      <c r="DRG24" s="1229"/>
      <c r="DRH24" s="1229"/>
      <c r="DRI24" s="1229"/>
      <c r="DRJ24" s="1229"/>
      <c r="DRK24" s="1229"/>
      <c r="DRL24" s="1229"/>
      <c r="DRM24" s="1229"/>
      <c r="DRN24" s="1229"/>
      <c r="DRO24" s="1229"/>
      <c r="DRP24" s="1229"/>
      <c r="DRQ24" s="1229"/>
      <c r="DRR24" s="1229"/>
      <c r="DRS24" s="1229"/>
      <c r="DRT24" s="1229"/>
      <c r="DRU24" s="1229"/>
      <c r="DRV24" s="1229"/>
      <c r="DRW24" s="1229"/>
      <c r="DRX24" s="1229"/>
      <c r="DRY24" s="1229"/>
      <c r="DRZ24" s="1229"/>
      <c r="DSA24" s="1229"/>
      <c r="DSB24" s="1229"/>
      <c r="DSC24" s="1229"/>
      <c r="DSD24" s="1229"/>
      <c r="DSE24" s="1229"/>
      <c r="DSF24" s="1229"/>
      <c r="DSG24" s="1229"/>
      <c r="DSH24" s="1229"/>
      <c r="DSI24" s="1229"/>
      <c r="DSJ24" s="1229"/>
      <c r="DSK24" s="1229"/>
      <c r="DSL24" s="1229"/>
      <c r="DSM24" s="1229"/>
      <c r="DSN24" s="1229"/>
      <c r="DSO24" s="1229"/>
      <c r="DSP24" s="1229"/>
      <c r="DSQ24" s="1229"/>
      <c r="DSR24" s="1229"/>
      <c r="DSS24" s="1229"/>
      <c r="DST24" s="1229"/>
      <c r="DSU24" s="1229"/>
      <c r="DSV24" s="1229"/>
      <c r="DSW24" s="1229"/>
      <c r="DSX24" s="1229"/>
      <c r="DSY24" s="1229"/>
      <c r="DSZ24" s="1229"/>
      <c r="DTA24" s="1229"/>
      <c r="DTB24" s="1229"/>
      <c r="DTC24" s="1229"/>
      <c r="DTD24" s="1229"/>
      <c r="DTE24" s="1229"/>
      <c r="DTF24" s="1229"/>
      <c r="DTG24" s="1229"/>
      <c r="DTH24" s="1229"/>
      <c r="DTI24" s="1229"/>
      <c r="DTJ24" s="1229"/>
      <c r="DTK24" s="1229"/>
      <c r="DTL24" s="1229"/>
      <c r="DTM24" s="1229"/>
      <c r="DTN24" s="1229"/>
      <c r="DTO24" s="1229"/>
      <c r="DTP24" s="1229"/>
      <c r="DTQ24" s="1229"/>
      <c r="DTR24" s="1229"/>
      <c r="DTS24" s="1229"/>
      <c r="DTT24" s="1229"/>
      <c r="DTU24" s="1229"/>
      <c r="DTV24" s="1229"/>
      <c r="DTW24" s="1229"/>
      <c r="DTX24" s="1229"/>
      <c r="DTY24" s="1229"/>
      <c r="DTZ24" s="1229"/>
      <c r="DUA24" s="1229"/>
      <c r="DUB24" s="1229"/>
      <c r="DUC24" s="1229"/>
      <c r="DUD24" s="1229"/>
      <c r="DUE24" s="1229"/>
      <c r="DUF24" s="1229"/>
      <c r="DUG24" s="1229"/>
      <c r="DUH24" s="1229"/>
      <c r="DUI24" s="1229"/>
      <c r="DUJ24" s="1229"/>
      <c r="DUK24" s="1229"/>
      <c r="DUL24" s="1229"/>
      <c r="DUM24" s="1229"/>
      <c r="DUN24" s="1229"/>
      <c r="DUO24" s="1229"/>
      <c r="DUP24" s="1229"/>
      <c r="DUQ24" s="1229"/>
      <c r="DUR24" s="1229"/>
      <c r="DUS24" s="1229"/>
      <c r="DUT24" s="1229"/>
      <c r="DUU24" s="1229"/>
      <c r="DUV24" s="1229"/>
      <c r="DUW24" s="1229"/>
      <c r="DUX24" s="1229"/>
      <c r="DUY24" s="1229"/>
      <c r="DUZ24" s="1229"/>
      <c r="DVA24" s="1229"/>
      <c r="DVB24" s="1229"/>
      <c r="DVC24" s="1229"/>
      <c r="DVD24" s="1229"/>
      <c r="DVE24" s="1229"/>
      <c r="DVF24" s="1229"/>
      <c r="DVG24" s="1229"/>
      <c r="DVH24" s="1229"/>
      <c r="DVI24" s="1229"/>
      <c r="DVJ24" s="1229"/>
      <c r="DVK24" s="1229"/>
      <c r="DVL24" s="1229"/>
      <c r="DVM24" s="1229"/>
      <c r="DVN24" s="1229"/>
      <c r="DVO24" s="1229"/>
      <c r="DVP24" s="1229"/>
      <c r="DVQ24" s="1229"/>
      <c r="DVR24" s="1229"/>
      <c r="DVS24" s="1229"/>
      <c r="DVT24" s="1229"/>
      <c r="DVU24" s="1229"/>
      <c r="DVV24" s="1229"/>
      <c r="DVW24" s="1229"/>
      <c r="DVX24" s="1229"/>
      <c r="DVY24" s="1229"/>
      <c r="DVZ24" s="1229"/>
      <c r="DWA24" s="1229"/>
      <c r="DWB24" s="1229"/>
      <c r="DWC24" s="1229"/>
      <c r="DWD24" s="1229"/>
      <c r="DWE24" s="1229"/>
      <c r="DWF24" s="1229"/>
      <c r="DWG24" s="1229"/>
      <c r="DWH24" s="1229"/>
      <c r="DWI24" s="1229"/>
      <c r="DWJ24" s="1229"/>
      <c r="DWK24" s="1229"/>
      <c r="DWL24" s="1229"/>
      <c r="DWM24" s="1229"/>
      <c r="DWN24" s="1229"/>
      <c r="DWO24" s="1229"/>
      <c r="DWP24" s="1229"/>
      <c r="DWQ24" s="1229"/>
      <c r="DWR24" s="1229"/>
      <c r="DWS24" s="1229"/>
      <c r="DWT24" s="1229"/>
      <c r="DWU24" s="1229"/>
      <c r="DWV24" s="1229"/>
      <c r="DWW24" s="1229"/>
      <c r="DWX24" s="1229"/>
      <c r="DWY24" s="1229"/>
      <c r="DWZ24" s="1229"/>
      <c r="DXA24" s="1229"/>
      <c r="DXB24" s="1229"/>
      <c r="DXC24" s="1229"/>
      <c r="DXD24" s="1229"/>
      <c r="DXE24" s="1229"/>
      <c r="DXF24" s="1229"/>
      <c r="DXG24" s="1229"/>
      <c r="DXH24" s="1229"/>
      <c r="DXI24" s="1229"/>
      <c r="DXJ24" s="1229"/>
      <c r="DXK24" s="1229"/>
      <c r="DXL24" s="1229"/>
      <c r="DXM24" s="1229"/>
      <c r="DXN24" s="1229"/>
      <c r="DXO24" s="1229"/>
      <c r="DXP24" s="1229"/>
      <c r="DXQ24" s="1229"/>
      <c r="DXR24" s="1229"/>
      <c r="DXS24" s="1229"/>
      <c r="DXT24" s="1229"/>
      <c r="DXU24" s="1229"/>
      <c r="DXV24" s="1229"/>
      <c r="DXW24" s="1229"/>
      <c r="DXX24" s="1229"/>
      <c r="DXY24" s="1229"/>
      <c r="DXZ24" s="1229"/>
      <c r="DYA24" s="1229"/>
      <c r="DYB24" s="1229"/>
      <c r="DYC24" s="1229"/>
      <c r="DYD24" s="1229"/>
      <c r="DYE24" s="1229"/>
      <c r="DYF24" s="1229"/>
      <c r="DYG24" s="1229"/>
      <c r="DYH24" s="1229"/>
      <c r="DYI24" s="1229"/>
      <c r="DYJ24" s="1229"/>
      <c r="DYK24" s="1229"/>
      <c r="DYL24" s="1229"/>
      <c r="DYM24" s="1229"/>
      <c r="DYN24" s="1229"/>
      <c r="DYO24" s="1229"/>
      <c r="DYP24" s="1229"/>
      <c r="DYQ24" s="1229"/>
      <c r="DYR24" s="1229"/>
      <c r="DYS24" s="1229"/>
      <c r="DYT24" s="1229"/>
      <c r="DYU24" s="1229"/>
      <c r="DYV24" s="1229"/>
      <c r="DYW24" s="1229"/>
      <c r="DYX24" s="1229"/>
      <c r="DYY24" s="1229"/>
      <c r="DYZ24" s="1229"/>
      <c r="DZA24" s="1229"/>
      <c r="DZB24" s="1229"/>
      <c r="DZC24" s="1229"/>
      <c r="DZD24" s="1229"/>
      <c r="DZE24" s="1229"/>
      <c r="DZF24" s="1229"/>
      <c r="DZG24" s="1229"/>
      <c r="DZH24" s="1229"/>
      <c r="DZI24" s="1229"/>
      <c r="DZJ24" s="1229"/>
      <c r="DZK24" s="1229"/>
      <c r="DZL24" s="1229"/>
      <c r="DZM24" s="1229"/>
      <c r="DZN24" s="1229"/>
      <c r="DZO24" s="1229"/>
      <c r="DZP24" s="1229"/>
      <c r="DZQ24" s="1229"/>
      <c r="DZR24" s="1229"/>
      <c r="DZS24" s="1229"/>
      <c r="DZT24" s="1229"/>
      <c r="DZU24" s="1229"/>
      <c r="DZV24" s="1229"/>
      <c r="DZW24" s="1229"/>
      <c r="DZX24" s="1229"/>
      <c r="DZY24" s="1229"/>
      <c r="DZZ24" s="1229"/>
      <c r="EAA24" s="1229"/>
      <c r="EAB24" s="1229"/>
      <c r="EAC24" s="1229"/>
      <c r="EAD24" s="1229"/>
      <c r="EAE24" s="1229"/>
      <c r="EAF24" s="1229"/>
      <c r="EAG24" s="1229"/>
      <c r="EAH24" s="1229"/>
      <c r="EAI24" s="1229"/>
      <c r="EAJ24" s="1229"/>
      <c r="EAK24" s="1229"/>
      <c r="EAL24" s="1229"/>
      <c r="EAM24" s="1229"/>
      <c r="EAN24" s="1229"/>
      <c r="EAO24" s="1229"/>
      <c r="EAP24" s="1229"/>
      <c r="EAQ24" s="1229"/>
      <c r="EAR24" s="1229"/>
      <c r="EAS24" s="1229"/>
      <c r="EAT24" s="1229"/>
      <c r="EAU24" s="1229"/>
      <c r="EAV24" s="1229"/>
      <c r="EAW24" s="1229"/>
      <c r="EAX24" s="1229"/>
      <c r="EAY24" s="1229"/>
      <c r="EAZ24" s="1229"/>
      <c r="EBA24" s="1229"/>
      <c r="EBB24" s="1229"/>
      <c r="EBC24" s="1229"/>
      <c r="EBD24" s="1229"/>
      <c r="EBE24" s="1229"/>
      <c r="EBF24" s="1229"/>
      <c r="EBG24" s="1229"/>
      <c r="EBH24" s="1229"/>
      <c r="EBI24" s="1229"/>
      <c r="EBJ24" s="1229"/>
      <c r="EBK24" s="1229"/>
      <c r="EBL24" s="1229"/>
      <c r="EBM24" s="1229"/>
      <c r="EBN24" s="1229"/>
      <c r="EBO24" s="1229"/>
      <c r="EBP24" s="1229"/>
      <c r="EBQ24" s="1229"/>
      <c r="EBR24" s="1229"/>
      <c r="EBS24" s="1229"/>
      <c r="EBT24" s="1229"/>
      <c r="EBU24" s="1229"/>
      <c r="EBV24" s="1229"/>
      <c r="EBW24" s="1229"/>
      <c r="EBX24" s="1229"/>
      <c r="EBY24" s="1229"/>
      <c r="EBZ24" s="1229"/>
      <c r="ECA24" s="1229"/>
      <c r="ECB24" s="1229"/>
      <c r="ECC24" s="1229"/>
      <c r="ECD24" s="1229"/>
      <c r="ECE24" s="1229"/>
      <c r="ECF24" s="1229"/>
      <c r="ECG24" s="1229"/>
      <c r="ECH24" s="1229"/>
      <c r="ECI24" s="1229"/>
      <c r="ECJ24" s="1229"/>
      <c r="ECK24" s="1229"/>
      <c r="ECL24" s="1229"/>
      <c r="ECM24" s="1229"/>
      <c r="ECN24" s="1229"/>
      <c r="ECO24" s="1229"/>
      <c r="ECP24" s="1229"/>
      <c r="ECQ24" s="1229"/>
      <c r="ECR24" s="1229"/>
      <c r="ECS24" s="1229"/>
      <c r="ECT24" s="1229"/>
      <c r="ECU24" s="1229"/>
      <c r="ECV24" s="1229"/>
      <c r="ECW24" s="1229"/>
      <c r="ECX24" s="1229"/>
      <c r="ECY24" s="1229"/>
      <c r="ECZ24" s="1229"/>
      <c r="EDA24" s="1229"/>
      <c r="EDB24" s="1229"/>
      <c r="EDC24" s="1229"/>
      <c r="EDD24" s="1229"/>
      <c r="EDE24" s="1229"/>
      <c r="EDF24" s="1229"/>
      <c r="EDG24" s="1229"/>
      <c r="EDH24" s="1229"/>
      <c r="EDI24" s="1229"/>
      <c r="EDJ24" s="1229"/>
      <c r="EDK24" s="1229"/>
      <c r="EDL24" s="1229"/>
      <c r="EDM24" s="1229"/>
      <c r="EDN24" s="1229"/>
      <c r="EDO24" s="1229"/>
      <c r="EDP24" s="1229"/>
      <c r="EDQ24" s="1229"/>
      <c r="EDR24" s="1229"/>
      <c r="EDS24" s="1229"/>
      <c r="EDT24" s="1229"/>
      <c r="EDU24" s="1229"/>
      <c r="EDV24" s="1229"/>
      <c r="EDW24" s="1229"/>
      <c r="EDX24" s="1229"/>
      <c r="EDY24" s="1229"/>
      <c r="EDZ24" s="1229"/>
      <c r="EEA24" s="1229"/>
      <c r="EEB24" s="1229"/>
      <c r="EEC24" s="1229"/>
      <c r="EED24" s="1229"/>
      <c r="EEE24" s="1229"/>
      <c r="EEF24" s="1229"/>
      <c r="EEG24" s="1229"/>
      <c r="EEH24" s="1229"/>
      <c r="EEI24" s="1229"/>
      <c r="EEJ24" s="1229"/>
      <c r="EEK24" s="1229"/>
      <c r="EEL24" s="1229"/>
      <c r="EEM24" s="1229"/>
      <c r="EEN24" s="1229"/>
      <c r="EEO24" s="1229"/>
      <c r="EEP24" s="1229"/>
      <c r="EEQ24" s="1229"/>
      <c r="EER24" s="1229"/>
      <c r="EES24" s="1229"/>
      <c r="EET24" s="1229"/>
      <c r="EEU24" s="1229"/>
      <c r="EEV24" s="1229"/>
      <c r="EEW24" s="1229"/>
      <c r="EEX24" s="1229"/>
      <c r="EEY24" s="1229"/>
      <c r="EEZ24" s="1229"/>
      <c r="EFA24" s="1229"/>
      <c r="EFB24" s="1229"/>
      <c r="EFC24" s="1229"/>
      <c r="EFD24" s="1229"/>
      <c r="EFE24" s="1229"/>
      <c r="EFF24" s="1229"/>
      <c r="EFG24" s="1229"/>
      <c r="EFH24" s="1229"/>
      <c r="EFI24" s="1229"/>
      <c r="EFJ24" s="1229"/>
      <c r="EFK24" s="1229"/>
      <c r="EFL24" s="1229"/>
      <c r="EFM24" s="1229"/>
      <c r="EFN24" s="1229"/>
      <c r="EFO24" s="1229"/>
      <c r="EFP24" s="1229"/>
      <c r="EFQ24" s="1229"/>
      <c r="EFR24" s="1229"/>
      <c r="EFS24" s="1229"/>
      <c r="EFT24" s="1229"/>
      <c r="EFU24" s="1229"/>
      <c r="EFV24" s="1229"/>
      <c r="EFW24" s="1229"/>
      <c r="EFX24" s="1229"/>
      <c r="EFY24" s="1229"/>
      <c r="EFZ24" s="1229"/>
      <c r="EGA24" s="1229"/>
      <c r="EGB24" s="1229"/>
      <c r="EGC24" s="1229"/>
      <c r="EGD24" s="1229"/>
      <c r="EGE24" s="1229"/>
      <c r="EGF24" s="1229"/>
      <c r="EGG24" s="1229"/>
      <c r="EGH24" s="1229"/>
      <c r="EGI24" s="1229"/>
      <c r="EGJ24" s="1229"/>
      <c r="EGK24" s="1229"/>
      <c r="EGL24" s="1229"/>
      <c r="EGM24" s="1229"/>
      <c r="EGN24" s="1229"/>
      <c r="EGO24" s="1229"/>
      <c r="EGP24" s="1229"/>
      <c r="EGQ24" s="1229"/>
      <c r="EGR24" s="1229"/>
      <c r="EGS24" s="1229"/>
      <c r="EGT24" s="1229"/>
      <c r="EGU24" s="1229"/>
      <c r="EGV24" s="1229"/>
      <c r="EGW24" s="1229"/>
      <c r="EGX24" s="1229"/>
      <c r="EGY24" s="1229"/>
      <c r="EGZ24" s="1229"/>
      <c r="EHA24" s="1229"/>
      <c r="EHB24" s="1229"/>
      <c r="EHC24" s="1229"/>
      <c r="EHD24" s="1229"/>
      <c r="EHE24" s="1229"/>
      <c r="EHF24" s="1229"/>
      <c r="EHG24" s="1229"/>
      <c r="EHH24" s="1229"/>
      <c r="EHI24" s="1229"/>
      <c r="EHJ24" s="1229"/>
      <c r="EHK24" s="1229"/>
      <c r="EHL24" s="1229"/>
      <c r="EHM24" s="1229"/>
      <c r="EHN24" s="1229"/>
      <c r="EHO24" s="1229"/>
      <c r="EHP24" s="1229"/>
      <c r="EHQ24" s="1229"/>
      <c r="EHR24" s="1229"/>
      <c r="EHS24" s="1229"/>
      <c r="EHT24" s="1229"/>
      <c r="EHU24" s="1229"/>
      <c r="EHV24" s="1229"/>
      <c r="EHW24" s="1229"/>
      <c r="EHX24" s="1229"/>
      <c r="EHY24" s="1229"/>
      <c r="EHZ24" s="1229"/>
      <c r="EIA24" s="1229"/>
      <c r="EIB24" s="1229"/>
      <c r="EIC24" s="1229"/>
      <c r="EID24" s="1229"/>
      <c r="EIE24" s="1229"/>
      <c r="EIF24" s="1229"/>
      <c r="EIG24" s="1229"/>
      <c r="EIH24" s="1229"/>
      <c r="EII24" s="1229"/>
      <c r="EIJ24" s="1229"/>
      <c r="EIK24" s="1229"/>
      <c r="EIL24" s="1229"/>
      <c r="EIM24" s="1229"/>
      <c r="EIN24" s="1229"/>
      <c r="EIO24" s="1229"/>
      <c r="EIP24" s="1229"/>
      <c r="EIQ24" s="1229"/>
      <c r="EIR24" s="1229"/>
      <c r="EIS24" s="1229"/>
      <c r="EIT24" s="1229"/>
      <c r="EIU24" s="1229"/>
      <c r="EIV24" s="1229"/>
      <c r="EIW24" s="1229"/>
      <c r="EIX24" s="1229"/>
      <c r="EIY24" s="1229"/>
      <c r="EIZ24" s="1229"/>
      <c r="EJA24" s="1229"/>
      <c r="EJB24" s="1229"/>
      <c r="EJC24" s="1229"/>
      <c r="EJD24" s="1229"/>
      <c r="EJE24" s="1229"/>
      <c r="EJF24" s="1229"/>
      <c r="EJG24" s="1229"/>
      <c r="EJH24" s="1229"/>
      <c r="EJI24" s="1229"/>
      <c r="EJJ24" s="1229"/>
      <c r="EJK24" s="1229"/>
      <c r="EJL24" s="1229"/>
      <c r="EJM24" s="1229"/>
      <c r="EJN24" s="1229"/>
      <c r="EJO24" s="1229"/>
      <c r="EJP24" s="1229"/>
      <c r="EJQ24" s="1229"/>
      <c r="EJR24" s="1229"/>
      <c r="EJS24" s="1229"/>
      <c r="EJT24" s="1229"/>
      <c r="EJU24" s="1229"/>
      <c r="EJV24" s="1229"/>
      <c r="EJW24" s="1229"/>
      <c r="EJX24" s="1229"/>
      <c r="EJY24" s="1229"/>
      <c r="EJZ24" s="1229"/>
      <c r="EKA24" s="1229"/>
      <c r="EKB24" s="1229"/>
      <c r="EKC24" s="1229"/>
      <c r="EKD24" s="1229"/>
      <c r="EKE24" s="1229"/>
      <c r="EKF24" s="1229"/>
      <c r="EKG24" s="1229"/>
      <c r="EKH24" s="1229"/>
      <c r="EKI24" s="1229"/>
      <c r="EKJ24" s="1229"/>
      <c r="EKK24" s="1229"/>
      <c r="EKL24" s="1229"/>
      <c r="EKM24" s="1229"/>
      <c r="EKN24" s="1229"/>
      <c r="EKO24" s="1229"/>
      <c r="EKP24" s="1229"/>
      <c r="EKQ24" s="1229"/>
      <c r="EKR24" s="1229"/>
      <c r="EKS24" s="1229"/>
      <c r="EKT24" s="1229"/>
      <c r="EKU24" s="1229"/>
      <c r="EKV24" s="1229"/>
      <c r="EKW24" s="1229"/>
      <c r="EKX24" s="1229"/>
      <c r="EKY24" s="1229"/>
      <c r="EKZ24" s="1229"/>
      <c r="ELA24" s="1229"/>
      <c r="ELB24" s="1229"/>
      <c r="ELC24" s="1229"/>
      <c r="ELD24" s="1229"/>
      <c r="ELE24" s="1229"/>
      <c r="ELF24" s="1229"/>
      <c r="ELG24" s="1229"/>
      <c r="ELH24" s="1229"/>
      <c r="ELI24" s="1229"/>
      <c r="ELJ24" s="1229"/>
      <c r="ELK24" s="1229"/>
      <c r="ELL24" s="1229"/>
      <c r="ELM24" s="1229"/>
      <c r="ELN24" s="1229"/>
      <c r="ELO24" s="1229"/>
      <c r="ELP24" s="1229"/>
      <c r="ELQ24" s="1229"/>
      <c r="ELR24" s="1229"/>
      <c r="ELS24" s="1229"/>
      <c r="ELT24" s="1229"/>
      <c r="ELU24" s="1229"/>
      <c r="ELV24" s="1229"/>
      <c r="ELW24" s="1229"/>
      <c r="ELX24" s="1229"/>
      <c r="ELY24" s="1229"/>
      <c r="ELZ24" s="1229"/>
      <c r="EMA24" s="1229"/>
      <c r="EMB24" s="1229"/>
      <c r="EMC24" s="1229"/>
      <c r="EMD24" s="1229"/>
      <c r="EME24" s="1229"/>
      <c r="EMF24" s="1229"/>
      <c r="EMG24" s="1229"/>
      <c r="EMH24" s="1229"/>
      <c r="EMI24" s="1229"/>
      <c r="EMJ24" s="1229"/>
      <c r="EMK24" s="1229"/>
      <c r="EML24" s="1229"/>
      <c r="EMM24" s="1229"/>
      <c r="EMN24" s="1229"/>
      <c r="EMO24" s="1229"/>
      <c r="EMP24" s="1229"/>
      <c r="EMQ24" s="1229"/>
      <c r="EMR24" s="1229"/>
      <c r="EMS24" s="1229"/>
      <c r="EMT24" s="1229"/>
      <c r="EMU24" s="1229"/>
      <c r="EMV24" s="1229"/>
      <c r="EMW24" s="1229"/>
      <c r="EMX24" s="1229"/>
      <c r="EMY24" s="1229"/>
      <c r="EMZ24" s="1229"/>
      <c r="ENA24" s="1229"/>
      <c r="ENB24" s="1229"/>
      <c r="ENC24" s="1229"/>
      <c r="END24" s="1229"/>
      <c r="ENE24" s="1229"/>
      <c r="ENF24" s="1229"/>
      <c r="ENG24" s="1229"/>
      <c r="ENH24" s="1229"/>
      <c r="ENI24" s="1229"/>
      <c r="ENJ24" s="1229"/>
      <c r="ENK24" s="1229"/>
      <c r="ENL24" s="1229"/>
      <c r="ENM24" s="1229"/>
      <c r="ENN24" s="1229"/>
      <c r="ENO24" s="1229"/>
      <c r="ENP24" s="1229"/>
      <c r="ENQ24" s="1229"/>
      <c r="ENR24" s="1229"/>
      <c r="ENS24" s="1229"/>
      <c r="ENT24" s="1229"/>
      <c r="ENU24" s="1229"/>
      <c r="ENV24" s="1229"/>
      <c r="ENW24" s="1229"/>
      <c r="ENX24" s="1229"/>
      <c r="ENY24" s="1229"/>
      <c r="ENZ24" s="1229"/>
      <c r="EOA24" s="1229"/>
      <c r="EOB24" s="1229"/>
      <c r="EOC24" s="1229"/>
      <c r="EOD24" s="1229"/>
      <c r="EOE24" s="1229"/>
      <c r="EOF24" s="1229"/>
      <c r="EOG24" s="1229"/>
      <c r="EOH24" s="1229"/>
      <c r="EOI24" s="1229"/>
      <c r="EOJ24" s="1229"/>
      <c r="EOK24" s="1229"/>
      <c r="EOL24" s="1229"/>
      <c r="EOM24" s="1229"/>
      <c r="EON24" s="1229"/>
      <c r="EOO24" s="1229"/>
      <c r="EOP24" s="1229"/>
      <c r="EOQ24" s="1229"/>
      <c r="EOR24" s="1229"/>
      <c r="EOS24" s="1229"/>
      <c r="EOT24" s="1229"/>
      <c r="EOU24" s="1229"/>
      <c r="EOV24" s="1229"/>
      <c r="EOW24" s="1229"/>
      <c r="EOX24" s="1229"/>
      <c r="EOY24" s="1229"/>
      <c r="EOZ24" s="1229"/>
      <c r="EPA24" s="1229"/>
      <c r="EPB24" s="1229"/>
      <c r="EPC24" s="1229"/>
      <c r="EPD24" s="1229"/>
      <c r="EPE24" s="1229"/>
      <c r="EPF24" s="1229"/>
      <c r="EPG24" s="1229"/>
      <c r="EPH24" s="1229"/>
      <c r="EPI24" s="1229"/>
      <c r="EPJ24" s="1229"/>
      <c r="EPK24" s="1229"/>
      <c r="EPL24" s="1229"/>
      <c r="EPM24" s="1229"/>
      <c r="EPN24" s="1229"/>
      <c r="EPO24" s="1229"/>
      <c r="EPP24" s="1229"/>
      <c r="EPQ24" s="1229"/>
      <c r="EPR24" s="1229"/>
      <c r="EPS24" s="1229"/>
      <c r="EPT24" s="1229"/>
      <c r="EPU24" s="1229"/>
      <c r="EPV24" s="1229"/>
      <c r="EPW24" s="1229"/>
      <c r="EPX24" s="1229"/>
      <c r="EPY24" s="1229"/>
      <c r="EPZ24" s="1229"/>
      <c r="EQA24" s="1229"/>
      <c r="EQB24" s="1229"/>
      <c r="EQC24" s="1229"/>
      <c r="EQD24" s="1229"/>
      <c r="EQE24" s="1229"/>
      <c r="EQF24" s="1229"/>
      <c r="EQG24" s="1229"/>
      <c r="EQH24" s="1229"/>
      <c r="EQI24" s="1229"/>
      <c r="EQJ24" s="1229"/>
      <c r="EQK24" s="1229"/>
      <c r="EQL24" s="1229"/>
      <c r="EQM24" s="1229"/>
      <c r="EQN24" s="1229"/>
      <c r="EQO24" s="1229"/>
      <c r="EQP24" s="1229"/>
      <c r="EQQ24" s="1229"/>
      <c r="EQR24" s="1229"/>
      <c r="EQS24" s="1229"/>
      <c r="EQT24" s="1229"/>
      <c r="EQU24" s="1229"/>
      <c r="EQV24" s="1229"/>
      <c r="EQW24" s="1229"/>
      <c r="EQX24" s="1229"/>
      <c r="EQY24" s="1229"/>
      <c r="EQZ24" s="1229"/>
      <c r="ERA24" s="1229"/>
      <c r="ERB24" s="1229"/>
      <c r="ERC24" s="1229"/>
      <c r="ERD24" s="1229"/>
      <c r="ERE24" s="1229"/>
      <c r="ERF24" s="1229"/>
      <c r="ERG24" s="1229"/>
      <c r="ERH24" s="1229"/>
      <c r="ERI24" s="1229"/>
      <c r="ERJ24" s="1229"/>
      <c r="ERK24" s="1229"/>
      <c r="ERL24" s="1229"/>
      <c r="ERM24" s="1229"/>
      <c r="ERN24" s="1229"/>
      <c r="ERO24" s="1229"/>
      <c r="ERP24" s="1229"/>
      <c r="ERQ24" s="1229"/>
      <c r="ERR24" s="1229"/>
      <c r="ERS24" s="1229"/>
      <c r="ERT24" s="1229"/>
      <c r="ERU24" s="1229"/>
      <c r="ERV24" s="1229"/>
      <c r="ERW24" s="1229"/>
      <c r="ERX24" s="1229"/>
      <c r="ERY24" s="1229"/>
      <c r="ERZ24" s="1229"/>
      <c r="ESA24" s="1229"/>
      <c r="ESB24" s="1229"/>
      <c r="ESC24" s="1229"/>
      <c r="ESD24" s="1229"/>
      <c r="ESE24" s="1229"/>
      <c r="ESF24" s="1229"/>
      <c r="ESG24" s="1229"/>
      <c r="ESH24" s="1229"/>
      <c r="ESI24" s="1229"/>
      <c r="ESJ24" s="1229"/>
      <c r="ESK24" s="1229"/>
      <c r="ESL24" s="1229"/>
      <c r="ESM24" s="1229"/>
      <c r="ESN24" s="1229"/>
      <c r="ESO24" s="1229"/>
      <c r="ESP24" s="1229"/>
      <c r="ESQ24" s="1229"/>
      <c r="ESR24" s="1229"/>
      <c r="ESS24" s="1229"/>
      <c r="EST24" s="1229"/>
      <c r="ESU24" s="1229"/>
      <c r="ESV24" s="1229"/>
      <c r="ESW24" s="1229"/>
      <c r="ESX24" s="1229"/>
      <c r="ESY24" s="1229"/>
      <c r="ESZ24" s="1229"/>
      <c r="ETA24" s="1229"/>
      <c r="ETB24" s="1229"/>
      <c r="ETC24" s="1229"/>
      <c r="ETD24" s="1229"/>
      <c r="ETE24" s="1229"/>
      <c r="ETF24" s="1229"/>
      <c r="ETG24" s="1229"/>
      <c r="ETH24" s="1229"/>
      <c r="ETI24" s="1229"/>
      <c r="ETJ24" s="1229"/>
      <c r="ETK24" s="1229"/>
      <c r="ETL24" s="1229"/>
      <c r="ETM24" s="1229"/>
      <c r="ETN24" s="1229"/>
      <c r="ETO24" s="1229"/>
      <c r="ETP24" s="1229"/>
      <c r="ETQ24" s="1229"/>
      <c r="ETR24" s="1229"/>
      <c r="ETS24" s="1229"/>
      <c r="ETT24" s="1229"/>
      <c r="ETU24" s="1229"/>
      <c r="ETV24" s="1229"/>
      <c r="ETW24" s="1229"/>
      <c r="ETX24" s="1229"/>
      <c r="ETY24" s="1229"/>
      <c r="ETZ24" s="1229"/>
      <c r="EUA24" s="1229"/>
      <c r="EUB24" s="1229"/>
      <c r="EUC24" s="1229"/>
      <c r="EUD24" s="1229"/>
      <c r="EUE24" s="1229"/>
      <c r="EUF24" s="1229"/>
      <c r="EUG24" s="1229"/>
      <c r="EUH24" s="1229"/>
      <c r="EUI24" s="1229"/>
      <c r="EUJ24" s="1229"/>
      <c r="EUK24" s="1229"/>
      <c r="EUL24" s="1229"/>
      <c r="EUM24" s="1229"/>
      <c r="EUN24" s="1229"/>
      <c r="EUO24" s="1229"/>
      <c r="EUP24" s="1229"/>
      <c r="EUQ24" s="1229"/>
      <c r="EUR24" s="1229"/>
      <c r="EUS24" s="1229"/>
      <c r="EUT24" s="1229"/>
      <c r="EUU24" s="1229"/>
      <c r="EUV24" s="1229"/>
      <c r="EUW24" s="1229"/>
      <c r="EUX24" s="1229"/>
      <c r="EUY24" s="1229"/>
      <c r="EUZ24" s="1229"/>
      <c r="EVA24" s="1229"/>
      <c r="EVB24" s="1229"/>
      <c r="EVC24" s="1229"/>
      <c r="EVD24" s="1229"/>
      <c r="EVE24" s="1229"/>
      <c r="EVF24" s="1229"/>
      <c r="EVG24" s="1229"/>
      <c r="EVH24" s="1229"/>
      <c r="EVI24" s="1229"/>
      <c r="EVJ24" s="1229"/>
      <c r="EVK24" s="1229"/>
      <c r="EVL24" s="1229"/>
      <c r="EVM24" s="1229"/>
      <c r="EVN24" s="1229"/>
      <c r="EVO24" s="1229"/>
      <c r="EVP24" s="1229"/>
      <c r="EVQ24" s="1229"/>
      <c r="EVR24" s="1229"/>
      <c r="EVS24" s="1229"/>
      <c r="EVT24" s="1229"/>
      <c r="EVU24" s="1229"/>
      <c r="EVV24" s="1229"/>
      <c r="EVW24" s="1229"/>
      <c r="EVX24" s="1229"/>
      <c r="EVY24" s="1229"/>
      <c r="EVZ24" s="1229"/>
      <c r="EWA24" s="1229"/>
      <c r="EWB24" s="1229"/>
      <c r="EWC24" s="1229"/>
      <c r="EWD24" s="1229"/>
      <c r="EWE24" s="1229"/>
      <c r="EWF24" s="1229"/>
      <c r="EWG24" s="1229"/>
      <c r="EWH24" s="1229"/>
      <c r="EWI24" s="1229"/>
      <c r="EWJ24" s="1229"/>
      <c r="EWK24" s="1229"/>
      <c r="EWL24" s="1229"/>
      <c r="EWM24" s="1229"/>
      <c r="EWN24" s="1229"/>
      <c r="EWO24" s="1229"/>
      <c r="EWP24" s="1229"/>
      <c r="EWQ24" s="1229"/>
      <c r="EWR24" s="1229"/>
      <c r="EWS24" s="1229"/>
      <c r="EWT24" s="1229"/>
      <c r="EWU24" s="1229"/>
      <c r="EWV24" s="1229"/>
      <c r="EWW24" s="1229"/>
      <c r="EWX24" s="1229"/>
      <c r="EWY24" s="1229"/>
      <c r="EWZ24" s="1229"/>
      <c r="EXA24" s="1229"/>
      <c r="EXB24" s="1229"/>
      <c r="EXC24" s="1229"/>
      <c r="EXD24" s="1229"/>
      <c r="EXE24" s="1229"/>
      <c r="EXF24" s="1229"/>
      <c r="EXG24" s="1229"/>
      <c r="EXH24" s="1229"/>
      <c r="EXI24" s="1229"/>
      <c r="EXJ24" s="1229"/>
      <c r="EXK24" s="1229"/>
      <c r="EXL24" s="1229"/>
      <c r="EXM24" s="1229"/>
      <c r="EXN24" s="1229"/>
      <c r="EXO24" s="1229"/>
      <c r="EXP24" s="1229"/>
      <c r="EXQ24" s="1229"/>
      <c r="EXR24" s="1229"/>
      <c r="EXS24" s="1229"/>
      <c r="EXT24" s="1229"/>
      <c r="EXU24" s="1229"/>
      <c r="EXV24" s="1229"/>
      <c r="EXW24" s="1229"/>
      <c r="EXX24" s="1229"/>
      <c r="EXY24" s="1229"/>
      <c r="EXZ24" s="1229"/>
      <c r="EYA24" s="1229"/>
      <c r="EYB24" s="1229"/>
      <c r="EYC24" s="1229"/>
      <c r="EYD24" s="1229"/>
      <c r="EYE24" s="1229"/>
      <c r="EYF24" s="1229"/>
      <c r="EYG24" s="1229"/>
      <c r="EYH24" s="1229"/>
      <c r="EYI24" s="1229"/>
      <c r="EYJ24" s="1229"/>
      <c r="EYK24" s="1229"/>
      <c r="EYL24" s="1229"/>
      <c r="EYM24" s="1229"/>
      <c r="EYN24" s="1229"/>
      <c r="EYO24" s="1229"/>
      <c r="EYP24" s="1229"/>
      <c r="EYQ24" s="1229"/>
      <c r="EYR24" s="1229"/>
      <c r="EYS24" s="1229"/>
      <c r="EYT24" s="1229"/>
      <c r="EYU24" s="1229"/>
      <c r="EYV24" s="1229"/>
      <c r="EYW24" s="1229"/>
      <c r="EYX24" s="1229"/>
      <c r="EYY24" s="1229"/>
      <c r="EYZ24" s="1229"/>
      <c r="EZA24" s="1229"/>
      <c r="EZB24" s="1229"/>
      <c r="EZC24" s="1229"/>
      <c r="EZD24" s="1229"/>
      <c r="EZE24" s="1229"/>
      <c r="EZF24" s="1229"/>
      <c r="EZG24" s="1229"/>
      <c r="EZH24" s="1229"/>
      <c r="EZI24" s="1229"/>
      <c r="EZJ24" s="1229"/>
      <c r="EZK24" s="1229"/>
      <c r="EZL24" s="1229"/>
      <c r="EZM24" s="1229"/>
      <c r="EZN24" s="1229"/>
      <c r="EZO24" s="1229"/>
      <c r="EZP24" s="1229"/>
      <c r="EZQ24" s="1229"/>
      <c r="EZR24" s="1229"/>
      <c r="EZS24" s="1229"/>
      <c r="EZT24" s="1229"/>
      <c r="EZU24" s="1229"/>
      <c r="EZV24" s="1229"/>
      <c r="EZW24" s="1229"/>
      <c r="EZX24" s="1229"/>
      <c r="EZY24" s="1229"/>
      <c r="EZZ24" s="1229"/>
      <c r="FAA24" s="1229"/>
      <c r="FAB24" s="1229"/>
      <c r="FAC24" s="1229"/>
      <c r="FAD24" s="1229"/>
      <c r="FAE24" s="1229"/>
      <c r="FAF24" s="1229"/>
      <c r="FAG24" s="1229"/>
      <c r="FAH24" s="1229"/>
      <c r="FAI24" s="1229"/>
      <c r="FAJ24" s="1229"/>
      <c r="FAK24" s="1229"/>
      <c r="FAL24" s="1229"/>
      <c r="FAM24" s="1229"/>
      <c r="FAN24" s="1229"/>
      <c r="FAO24" s="1229"/>
      <c r="FAP24" s="1229"/>
      <c r="FAQ24" s="1229"/>
      <c r="FAR24" s="1229"/>
      <c r="FAS24" s="1229"/>
      <c r="FAT24" s="1229"/>
      <c r="FAU24" s="1229"/>
      <c r="FAV24" s="1229"/>
      <c r="FAW24" s="1229"/>
      <c r="FAX24" s="1229"/>
      <c r="FAY24" s="1229"/>
      <c r="FAZ24" s="1229"/>
      <c r="FBA24" s="1229"/>
      <c r="FBB24" s="1229"/>
      <c r="FBC24" s="1229"/>
      <c r="FBD24" s="1229"/>
      <c r="FBE24" s="1229"/>
      <c r="FBF24" s="1229"/>
      <c r="FBG24" s="1229"/>
      <c r="FBH24" s="1229"/>
      <c r="FBI24" s="1229"/>
      <c r="FBJ24" s="1229"/>
      <c r="FBK24" s="1229"/>
      <c r="FBL24" s="1229"/>
      <c r="FBM24" s="1229"/>
      <c r="FBN24" s="1229"/>
      <c r="FBO24" s="1229"/>
      <c r="FBP24" s="1229"/>
      <c r="FBQ24" s="1229"/>
      <c r="FBR24" s="1229"/>
      <c r="FBS24" s="1229"/>
      <c r="FBT24" s="1229"/>
      <c r="FBU24" s="1229"/>
      <c r="FBV24" s="1229"/>
      <c r="FBW24" s="1229"/>
      <c r="FBX24" s="1229"/>
      <c r="FBY24" s="1229"/>
      <c r="FBZ24" s="1229"/>
      <c r="FCA24" s="1229"/>
      <c r="FCB24" s="1229"/>
      <c r="FCC24" s="1229"/>
      <c r="FCD24" s="1229"/>
      <c r="FCE24" s="1229"/>
      <c r="FCF24" s="1229"/>
      <c r="FCG24" s="1229"/>
      <c r="FCH24" s="1229"/>
      <c r="FCI24" s="1229"/>
      <c r="FCJ24" s="1229"/>
      <c r="FCK24" s="1229"/>
      <c r="FCL24" s="1229"/>
      <c r="FCM24" s="1229"/>
      <c r="FCN24" s="1229"/>
      <c r="FCO24" s="1229"/>
      <c r="FCP24" s="1229"/>
      <c r="FCQ24" s="1229"/>
      <c r="FCR24" s="1229"/>
      <c r="FCS24" s="1229"/>
      <c r="FCT24" s="1229"/>
      <c r="FCU24" s="1229"/>
      <c r="FCV24" s="1229"/>
      <c r="FCW24" s="1229"/>
      <c r="FCX24" s="1229"/>
      <c r="FCY24" s="1229"/>
      <c r="FCZ24" s="1229"/>
      <c r="FDA24" s="1229"/>
      <c r="FDB24" s="1229"/>
      <c r="FDC24" s="1229"/>
      <c r="FDD24" s="1229"/>
      <c r="FDE24" s="1229"/>
      <c r="FDF24" s="1229"/>
      <c r="FDG24" s="1229"/>
      <c r="FDH24" s="1229"/>
      <c r="FDI24" s="1229"/>
      <c r="FDJ24" s="1229"/>
      <c r="FDK24" s="1229"/>
      <c r="FDL24" s="1229"/>
      <c r="FDM24" s="1229"/>
      <c r="FDN24" s="1229"/>
      <c r="FDO24" s="1229"/>
      <c r="FDP24" s="1229"/>
      <c r="FDQ24" s="1229"/>
      <c r="FDR24" s="1229"/>
      <c r="FDS24" s="1229"/>
      <c r="FDT24" s="1229"/>
      <c r="FDU24" s="1229"/>
      <c r="FDV24" s="1229"/>
      <c r="FDW24" s="1229"/>
      <c r="FDX24" s="1229"/>
      <c r="FDY24" s="1229"/>
      <c r="FDZ24" s="1229"/>
      <c r="FEA24" s="1229"/>
      <c r="FEB24" s="1229"/>
      <c r="FEC24" s="1229"/>
      <c r="FED24" s="1229"/>
      <c r="FEE24" s="1229"/>
      <c r="FEF24" s="1229"/>
      <c r="FEG24" s="1229"/>
      <c r="FEH24" s="1229"/>
      <c r="FEI24" s="1229"/>
      <c r="FEJ24" s="1229"/>
      <c r="FEK24" s="1229"/>
      <c r="FEL24" s="1229"/>
      <c r="FEM24" s="1229"/>
      <c r="FEN24" s="1229"/>
      <c r="FEO24" s="1229"/>
      <c r="FEP24" s="1229"/>
      <c r="FEQ24" s="1229"/>
      <c r="FER24" s="1229"/>
      <c r="FES24" s="1229"/>
      <c r="FET24" s="1229"/>
      <c r="FEU24" s="1229"/>
      <c r="FEV24" s="1229"/>
      <c r="FEW24" s="1229"/>
      <c r="FEX24" s="1229"/>
      <c r="FEY24" s="1229"/>
      <c r="FEZ24" s="1229"/>
      <c r="FFA24" s="1229"/>
      <c r="FFB24" s="1229"/>
      <c r="FFC24" s="1229"/>
      <c r="FFD24" s="1229"/>
      <c r="FFE24" s="1229"/>
      <c r="FFF24" s="1229"/>
      <c r="FFG24" s="1229"/>
      <c r="FFH24" s="1229"/>
      <c r="FFI24" s="1229"/>
      <c r="FFJ24" s="1229"/>
      <c r="FFK24" s="1229"/>
      <c r="FFL24" s="1229"/>
      <c r="FFM24" s="1229"/>
      <c r="FFN24" s="1229"/>
      <c r="FFO24" s="1229"/>
      <c r="FFP24" s="1229"/>
      <c r="FFQ24" s="1229"/>
      <c r="FFR24" s="1229"/>
      <c r="FFS24" s="1229"/>
      <c r="FFT24" s="1229"/>
      <c r="FFU24" s="1229"/>
      <c r="FFV24" s="1229"/>
      <c r="FFW24" s="1229"/>
      <c r="FFX24" s="1229"/>
      <c r="FFY24" s="1229"/>
      <c r="FFZ24" s="1229"/>
      <c r="FGA24" s="1229"/>
      <c r="FGB24" s="1229"/>
      <c r="FGC24" s="1229"/>
      <c r="FGD24" s="1229"/>
      <c r="FGE24" s="1229"/>
      <c r="FGF24" s="1229"/>
      <c r="FGG24" s="1229"/>
      <c r="FGH24" s="1229"/>
      <c r="FGI24" s="1229"/>
      <c r="FGJ24" s="1229"/>
      <c r="FGK24" s="1229"/>
      <c r="FGL24" s="1229"/>
      <c r="FGM24" s="1229"/>
      <c r="FGN24" s="1229"/>
      <c r="FGO24" s="1229"/>
      <c r="FGP24" s="1229"/>
      <c r="FGQ24" s="1229"/>
      <c r="FGR24" s="1229"/>
      <c r="FGS24" s="1229"/>
      <c r="FGT24" s="1229"/>
      <c r="FGU24" s="1229"/>
      <c r="FGV24" s="1229"/>
      <c r="FGW24" s="1229"/>
      <c r="FGX24" s="1229"/>
      <c r="FGY24" s="1229"/>
      <c r="FGZ24" s="1229"/>
      <c r="FHA24" s="1229"/>
      <c r="FHB24" s="1229"/>
      <c r="FHC24" s="1229"/>
      <c r="FHD24" s="1229"/>
      <c r="FHE24" s="1229"/>
      <c r="FHF24" s="1229"/>
      <c r="FHG24" s="1229"/>
      <c r="FHH24" s="1229"/>
      <c r="FHI24" s="1229"/>
      <c r="FHJ24" s="1229"/>
      <c r="FHK24" s="1229"/>
      <c r="FHL24" s="1229"/>
      <c r="FHM24" s="1229"/>
      <c r="FHN24" s="1229"/>
      <c r="FHO24" s="1229"/>
      <c r="FHP24" s="1229"/>
      <c r="FHQ24" s="1229"/>
      <c r="FHR24" s="1229"/>
      <c r="FHS24" s="1229"/>
      <c r="FHT24" s="1229"/>
      <c r="FHU24" s="1229"/>
      <c r="FHV24" s="1229"/>
      <c r="FHW24" s="1229"/>
      <c r="FHX24" s="1229"/>
      <c r="FHY24" s="1229"/>
      <c r="FHZ24" s="1229"/>
      <c r="FIA24" s="1229"/>
      <c r="FIB24" s="1229"/>
      <c r="FIC24" s="1229"/>
      <c r="FID24" s="1229"/>
      <c r="FIE24" s="1229"/>
      <c r="FIF24" s="1229"/>
      <c r="FIG24" s="1229"/>
      <c r="FIH24" s="1229"/>
      <c r="FII24" s="1229"/>
      <c r="FIJ24" s="1229"/>
      <c r="FIK24" s="1229"/>
      <c r="FIL24" s="1229"/>
      <c r="FIM24" s="1229"/>
      <c r="FIN24" s="1229"/>
      <c r="FIO24" s="1229"/>
      <c r="FIP24" s="1229"/>
      <c r="FIQ24" s="1229"/>
      <c r="FIR24" s="1229"/>
      <c r="FIS24" s="1229"/>
      <c r="FIT24" s="1229"/>
      <c r="FIU24" s="1229"/>
      <c r="FIV24" s="1229"/>
      <c r="FIW24" s="1229"/>
      <c r="FIX24" s="1229"/>
      <c r="FIY24" s="1229"/>
      <c r="FIZ24" s="1229"/>
      <c r="FJA24" s="1229"/>
      <c r="FJB24" s="1229"/>
      <c r="FJC24" s="1229"/>
      <c r="FJD24" s="1229"/>
      <c r="FJE24" s="1229"/>
      <c r="FJF24" s="1229"/>
      <c r="FJG24" s="1229"/>
      <c r="FJH24" s="1229"/>
      <c r="FJI24" s="1229"/>
      <c r="FJJ24" s="1229"/>
      <c r="FJK24" s="1229"/>
      <c r="FJL24" s="1229"/>
      <c r="FJM24" s="1229"/>
      <c r="FJN24" s="1229"/>
      <c r="FJO24" s="1229"/>
      <c r="FJP24" s="1229"/>
      <c r="FJQ24" s="1229"/>
      <c r="FJR24" s="1229"/>
      <c r="FJS24" s="1229"/>
      <c r="FJT24" s="1229"/>
      <c r="FJU24" s="1229"/>
      <c r="FJV24" s="1229"/>
      <c r="FJW24" s="1229"/>
      <c r="FJX24" s="1229"/>
      <c r="FJY24" s="1229"/>
      <c r="FJZ24" s="1229"/>
      <c r="FKA24" s="1229"/>
      <c r="FKB24" s="1229"/>
      <c r="FKC24" s="1229"/>
      <c r="FKD24" s="1229"/>
      <c r="FKE24" s="1229"/>
      <c r="FKF24" s="1229"/>
      <c r="FKG24" s="1229"/>
      <c r="FKH24" s="1229"/>
      <c r="FKI24" s="1229"/>
      <c r="FKJ24" s="1229"/>
      <c r="FKK24" s="1229"/>
      <c r="FKL24" s="1229"/>
      <c r="FKM24" s="1229"/>
      <c r="FKN24" s="1229"/>
      <c r="FKO24" s="1229"/>
      <c r="FKP24" s="1229"/>
      <c r="FKQ24" s="1229"/>
      <c r="FKR24" s="1229"/>
      <c r="FKS24" s="1229"/>
      <c r="FKT24" s="1229"/>
      <c r="FKU24" s="1229"/>
      <c r="FKV24" s="1229"/>
      <c r="FKW24" s="1229"/>
      <c r="FKX24" s="1229"/>
      <c r="FKY24" s="1229"/>
      <c r="FKZ24" s="1229"/>
      <c r="FLA24" s="1229"/>
      <c r="FLB24" s="1229"/>
      <c r="FLC24" s="1229"/>
      <c r="FLD24" s="1229"/>
      <c r="FLE24" s="1229"/>
      <c r="FLF24" s="1229"/>
      <c r="FLG24" s="1229"/>
      <c r="FLH24" s="1229"/>
      <c r="FLI24" s="1229"/>
      <c r="FLJ24" s="1229"/>
      <c r="FLK24" s="1229"/>
      <c r="FLL24" s="1229"/>
      <c r="FLM24" s="1229"/>
      <c r="FLN24" s="1229"/>
      <c r="FLO24" s="1229"/>
      <c r="FLP24" s="1229"/>
      <c r="FLQ24" s="1229"/>
      <c r="FLR24" s="1229"/>
      <c r="FLS24" s="1229"/>
      <c r="FLT24" s="1229"/>
      <c r="FLU24" s="1229"/>
      <c r="FLV24" s="1229"/>
      <c r="FLW24" s="1229"/>
      <c r="FLX24" s="1229"/>
      <c r="FLY24" s="1229"/>
      <c r="FLZ24" s="1229"/>
      <c r="FMA24" s="1229"/>
      <c r="FMB24" s="1229"/>
      <c r="FMC24" s="1229"/>
      <c r="FMD24" s="1229"/>
      <c r="FME24" s="1229"/>
      <c r="FMF24" s="1229"/>
      <c r="FMG24" s="1229"/>
      <c r="FMH24" s="1229"/>
      <c r="FMI24" s="1229"/>
      <c r="FMJ24" s="1229"/>
      <c r="FMK24" s="1229"/>
      <c r="FML24" s="1229"/>
      <c r="FMM24" s="1229"/>
      <c r="FMN24" s="1229"/>
      <c r="FMO24" s="1229"/>
      <c r="FMP24" s="1229"/>
      <c r="FMQ24" s="1229"/>
      <c r="FMR24" s="1229"/>
      <c r="FMS24" s="1229"/>
      <c r="FMT24" s="1229"/>
      <c r="FMU24" s="1229"/>
      <c r="FMV24" s="1229"/>
      <c r="FMW24" s="1229"/>
      <c r="FMX24" s="1229"/>
      <c r="FMY24" s="1229"/>
      <c r="FMZ24" s="1229"/>
      <c r="FNA24" s="1229"/>
      <c r="FNB24" s="1229"/>
      <c r="FNC24" s="1229"/>
      <c r="FND24" s="1229"/>
      <c r="FNE24" s="1229"/>
      <c r="FNF24" s="1229"/>
      <c r="FNG24" s="1229"/>
      <c r="FNH24" s="1229"/>
      <c r="FNI24" s="1229"/>
      <c r="FNJ24" s="1229"/>
      <c r="FNK24" s="1229"/>
      <c r="FNL24" s="1229"/>
      <c r="FNM24" s="1229"/>
      <c r="FNN24" s="1229"/>
      <c r="FNO24" s="1229"/>
      <c r="FNP24" s="1229"/>
      <c r="FNQ24" s="1229"/>
      <c r="FNR24" s="1229"/>
      <c r="FNS24" s="1229"/>
      <c r="FNT24" s="1229"/>
      <c r="FNU24" s="1229"/>
      <c r="FNV24" s="1229"/>
      <c r="FNW24" s="1229"/>
      <c r="FNX24" s="1229"/>
      <c r="FNY24" s="1229"/>
      <c r="FNZ24" s="1229"/>
      <c r="FOA24" s="1229"/>
      <c r="FOB24" s="1229"/>
      <c r="FOC24" s="1229"/>
      <c r="FOD24" s="1229"/>
      <c r="FOE24" s="1229"/>
      <c r="FOF24" s="1229"/>
      <c r="FOG24" s="1229"/>
      <c r="FOH24" s="1229"/>
      <c r="FOI24" s="1229"/>
      <c r="FOJ24" s="1229"/>
      <c r="FOK24" s="1229"/>
      <c r="FOL24" s="1229"/>
      <c r="FOM24" s="1229"/>
      <c r="FON24" s="1229"/>
      <c r="FOO24" s="1229"/>
      <c r="FOP24" s="1229"/>
      <c r="FOQ24" s="1229"/>
      <c r="FOR24" s="1229"/>
      <c r="FOS24" s="1229"/>
      <c r="FOT24" s="1229"/>
      <c r="FOU24" s="1229"/>
      <c r="FOV24" s="1229"/>
      <c r="FOW24" s="1229"/>
      <c r="FOX24" s="1229"/>
      <c r="FOY24" s="1229"/>
      <c r="FOZ24" s="1229"/>
      <c r="FPA24" s="1229"/>
      <c r="FPB24" s="1229"/>
      <c r="FPC24" s="1229"/>
      <c r="FPD24" s="1229"/>
      <c r="FPE24" s="1229"/>
      <c r="FPF24" s="1229"/>
      <c r="FPG24" s="1229"/>
      <c r="FPH24" s="1229"/>
      <c r="FPI24" s="1229"/>
      <c r="FPJ24" s="1229"/>
      <c r="FPK24" s="1229"/>
      <c r="FPL24" s="1229"/>
      <c r="FPM24" s="1229"/>
      <c r="FPN24" s="1229"/>
      <c r="FPO24" s="1229"/>
      <c r="FPP24" s="1229"/>
      <c r="FPQ24" s="1229"/>
      <c r="FPR24" s="1229"/>
      <c r="FPS24" s="1229"/>
      <c r="FPT24" s="1229"/>
      <c r="FPU24" s="1229"/>
      <c r="FPV24" s="1229"/>
      <c r="FPW24" s="1229"/>
      <c r="FPX24" s="1229"/>
      <c r="FPY24" s="1229"/>
      <c r="FPZ24" s="1229"/>
      <c r="FQA24" s="1229"/>
      <c r="FQB24" s="1229"/>
      <c r="FQC24" s="1229"/>
      <c r="FQD24" s="1229"/>
      <c r="FQE24" s="1229"/>
      <c r="FQF24" s="1229"/>
      <c r="FQG24" s="1229"/>
      <c r="FQH24" s="1229"/>
      <c r="FQI24" s="1229"/>
      <c r="FQJ24" s="1229"/>
      <c r="FQK24" s="1229"/>
      <c r="FQL24" s="1229"/>
      <c r="FQM24" s="1229"/>
      <c r="FQN24" s="1229"/>
      <c r="FQO24" s="1229"/>
      <c r="FQP24" s="1229"/>
      <c r="FQQ24" s="1229"/>
      <c r="FQR24" s="1229"/>
      <c r="FQS24" s="1229"/>
      <c r="FQT24" s="1229"/>
      <c r="FQU24" s="1229"/>
      <c r="FQV24" s="1229"/>
      <c r="FQW24" s="1229"/>
      <c r="FQX24" s="1229"/>
      <c r="FQY24" s="1229"/>
      <c r="FQZ24" s="1229"/>
      <c r="FRA24" s="1229"/>
      <c r="FRB24" s="1229"/>
      <c r="FRC24" s="1229"/>
      <c r="FRD24" s="1229"/>
      <c r="FRE24" s="1229"/>
      <c r="FRF24" s="1229"/>
      <c r="FRG24" s="1229"/>
      <c r="FRH24" s="1229"/>
      <c r="FRI24" s="1229"/>
      <c r="FRJ24" s="1229"/>
      <c r="FRK24" s="1229"/>
      <c r="FRL24" s="1229"/>
      <c r="FRM24" s="1229"/>
      <c r="FRN24" s="1229"/>
      <c r="FRO24" s="1229"/>
      <c r="FRP24" s="1229"/>
      <c r="FRQ24" s="1229"/>
      <c r="FRR24" s="1229"/>
      <c r="FRS24" s="1229"/>
      <c r="FRT24" s="1229"/>
      <c r="FRU24" s="1229"/>
      <c r="FRV24" s="1229"/>
      <c r="FRW24" s="1229"/>
      <c r="FRX24" s="1229"/>
      <c r="FRY24" s="1229"/>
      <c r="FRZ24" s="1229"/>
      <c r="FSA24" s="1229"/>
      <c r="FSB24" s="1229"/>
      <c r="FSC24" s="1229"/>
      <c r="FSD24" s="1229"/>
      <c r="FSE24" s="1229"/>
      <c r="FSF24" s="1229"/>
      <c r="FSG24" s="1229"/>
      <c r="FSH24" s="1229"/>
      <c r="FSI24" s="1229"/>
      <c r="FSJ24" s="1229"/>
      <c r="FSK24" s="1229"/>
      <c r="FSL24" s="1229"/>
      <c r="FSM24" s="1229"/>
      <c r="FSN24" s="1229"/>
      <c r="FSO24" s="1229"/>
      <c r="FSP24" s="1229"/>
      <c r="FSQ24" s="1229"/>
      <c r="FSR24" s="1229"/>
      <c r="FSS24" s="1229"/>
      <c r="FST24" s="1229"/>
      <c r="FSU24" s="1229"/>
      <c r="FSV24" s="1229"/>
      <c r="FSW24" s="1229"/>
      <c r="FSX24" s="1229"/>
      <c r="FSY24" s="1229"/>
      <c r="FSZ24" s="1229"/>
      <c r="FTA24" s="1229"/>
      <c r="FTB24" s="1229"/>
      <c r="FTC24" s="1229"/>
      <c r="FTD24" s="1229"/>
      <c r="FTE24" s="1229"/>
      <c r="FTF24" s="1229"/>
      <c r="FTG24" s="1229"/>
      <c r="FTH24" s="1229"/>
      <c r="FTI24" s="1229"/>
      <c r="FTJ24" s="1229"/>
      <c r="FTK24" s="1229"/>
      <c r="FTL24" s="1229"/>
      <c r="FTM24" s="1229"/>
      <c r="FTN24" s="1229"/>
      <c r="FTO24" s="1229"/>
      <c r="FTP24" s="1229"/>
      <c r="FTQ24" s="1229"/>
      <c r="FTR24" s="1229"/>
      <c r="FTS24" s="1229"/>
      <c r="FTT24" s="1229"/>
      <c r="FTU24" s="1229"/>
      <c r="FTV24" s="1229"/>
      <c r="FTW24" s="1229"/>
      <c r="FTX24" s="1229"/>
      <c r="FTY24" s="1229"/>
      <c r="FTZ24" s="1229"/>
      <c r="FUA24" s="1229"/>
      <c r="FUB24" s="1229"/>
      <c r="FUC24" s="1229"/>
      <c r="FUD24" s="1229"/>
      <c r="FUE24" s="1229"/>
      <c r="FUF24" s="1229"/>
      <c r="FUG24" s="1229"/>
      <c r="FUH24" s="1229"/>
      <c r="FUI24" s="1229"/>
      <c r="FUJ24" s="1229"/>
      <c r="FUK24" s="1229"/>
      <c r="FUL24" s="1229"/>
      <c r="FUM24" s="1229"/>
      <c r="FUN24" s="1229"/>
      <c r="FUO24" s="1229"/>
      <c r="FUP24" s="1229"/>
      <c r="FUQ24" s="1229"/>
      <c r="FUR24" s="1229"/>
      <c r="FUS24" s="1229"/>
      <c r="FUT24" s="1229"/>
      <c r="FUU24" s="1229"/>
      <c r="FUV24" s="1229"/>
      <c r="FUW24" s="1229"/>
      <c r="FUX24" s="1229"/>
      <c r="FUY24" s="1229"/>
      <c r="FUZ24" s="1229"/>
      <c r="FVA24" s="1229"/>
      <c r="FVB24" s="1229"/>
      <c r="FVC24" s="1229"/>
      <c r="FVD24" s="1229"/>
      <c r="FVE24" s="1229"/>
      <c r="FVF24" s="1229"/>
      <c r="FVG24" s="1229"/>
      <c r="FVH24" s="1229"/>
      <c r="FVI24" s="1229"/>
      <c r="FVJ24" s="1229"/>
      <c r="FVK24" s="1229"/>
      <c r="FVL24" s="1229"/>
      <c r="FVM24" s="1229"/>
      <c r="FVN24" s="1229"/>
      <c r="FVO24" s="1229"/>
      <c r="FVP24" s="1229"/>
      <c r="FVQ24" s="1229"/>
      <c r="FVR24" s="1229"/>
      <c r="FVS24" s="1229"/>
      <c r="FVT24" s="1229"/>
      <c r="FVU24" s="1229"/>
      <c r="FVV24" s="1229"/>
      <c r="FVW24" s="1229"/>
      <c r="FVX24" s="1229"/>
      <c r="FVY24" s="1229"/>
      <c r="FVZ24" s="1229"/>
      <c r="FWA24" s="1229"/>
      <c r="FWB24" s="1229"/>
      <c r="FWC24" s="1229"/>
      <c r="FWD24" s="1229"/>
      <c r="FWE24" s="1229"/>
      <c r="FWF24" s="1229"/>
      <c r="FWG24" s="1229"/>
      <c r="FWH24" s="1229"/>
      <c r="FWI24" s="1229"/>
      <c r="FWJ24" s="1229"/>
      <c r="FWK24" s="1229"/>
      <c r="FWL24" s="1229"/>
      <c r="FWM24" s="1229"/>
      <c r="FWN24" s="1229"/>
      <c r="FWO24" s="1229"/>
      <c r="FWP24" s="1229"/>
      <c r="FWQ24" s="1229"/>
      <c r="FWR24" s="1229"/>
      <c r="FWS24" s="1229"/>
      <c r="FWT24" s="1229"/>
      <c r="FWU24" s="1229"/>
      <c r="FWV24" s="1229"/>
      <c r="FWW24" s="1229"/>
      <c r="FWX24" s="1229"/>
      <c r="FWY24" s="1229"/>
      <c r="FWZ24" s="1229"/>
      <c r="FXA24" s="1229"/>
      <c r="FXB24" s="1229"/>
      <c r="FXC24" s="1229"/>
      <c r="FXD24" s="1229"/>
      <c r="FXE24" s="1229"/>
      <c r="FXF24" s="1229"/>
      <c r="FXG24" s="1229"/>
      <c r="FXH24" s="1229"/>
      <c r="FXI24" s="1229"/>
      <c r="FXJ24" s="1229"/>
      <c r="FXK24" s="1229"/>
      <c r="FXL24" s="1229"/>
      <c r="FXM24" s="1229"/>
      <c r="FXN24" s="1229"/>
      <c r="FXO24" s="1229"/>
      <c r="FXP24" s="1229"/>
      <c r="FXQ24" s="1229"/>
      <c r="FXR24" s="1229"/>
      <c r="FXS24" s="1229"/>
      <c r="FXT24" s="1229"/>
      <c r="FXU24" s="1229"/>
      <c r="FXV24" s="1229"/>
      <c r="FXW24" s="1229"/>
      <c r="FXX24" s="1229"/>
      <c r="FXY24" s="1229"/>
      <c r="FXZ24" s="1229"/>
      <c r="FYA24" s="1229"/>
      <c r="FYB24" s="1229"/>
      <c r="FYC24" s="1229"/>
      <c r="FYD24" s="1229"/>
      <c r="FYE24" s="1229"/>
      <c r="FYF24" s="1229"/>
      <c r="FYG24" s="1229"/>
      <c r="FYH24" s="1229"/>
      <c r="FYI24" s="1229"/>
      <c r="FYJ24" s="1229"/>
      <c r="FYK24" s="1229"/>
      <c r="FYL24" s="1229"/>
      <c r="FYM24" s="1229"/>
      <c r="FYN24" s="1229"/>
      <c r="FYO24" s="1229"/>
      <c r="FYP24" s="1229"/>
      <c r="FYQ24" s="1229"/>
      <c r="FYR24" s="1229"/>
      <c r="FYS24" s="1229"/>
      <c r="FYT24" s="1229"/>
      <c r="FYU24" s="1229"/>
      <c r="FYV24" s="1229"/>
      <c r="FYW24" s="1229"/>
      <c r="FYX24" s="1229"/>
      <c r="FYY24" s="1229"/>
      <c r="FYZ24" s="1229"/>
      <c r="FZA24" s="1229"/>
      <c r="FZB24" s="1229"/>
      <c r="FZC24" s="1229"/>
      <c r="FZD24" s="1229"/>
      <c r="FZE24" s="1229"/>
      <c r="FZF24" s="1229"/>
      <c r="FZG24" s="1229"/>
      <c r="FZH24" s="1229"/>
      <c r="FZI24" s="1229"/>
      <c r="FZJ24" s="1229"/>
      <c r="FZK24" s="1229"/>
      <c r="FZL24" s="1229"/>
      <c r="FZM24" s="1229"/>
      <c r="FZN24" s="1229"/>
      <c r="FZO24" s="1229"/>
      <c r="FZP24" s="1229"/>
      <c r="FZQ24" s="1229"/>
      <c r="FZR24" s="1229"/>
      <c r="FZS24" s="1229"/>
      <c r="FZT24" s="1229"/>
      <c r="FZU24" s="1229"/>
      <c r="FZV24" s="1229"/>
      <c r="FZW24" s="1229"/>
      <c r="FZX24" s="1229"/>
      <c r="FZY24" s="1229"/>
      <c r="FZZ24" s="1229"/>
      <c r="GAA24" s="1229"/>
      <c r="GAB24" s="1229"/>
      <c r="GAC24" s="1229"/>
      <c r="GAD24" s="1229"/>
      <c r="GAE24" s="1229"/>
      <c r="GAF24" s="1229"/>
      <c r="GAG24" s="1229"/>
      <c r="GAH24" s="1229"/>
      <c r="GAI24" s="1229"/>
      <c r="GAJ24" s="1229"/>
      <c r="GAK24" s="1229"/>
      <c r="GAL24" s="1229"/>
      <c r="GAM24" s="1229"/>
      <c r="GAN24" s="1229"/>
      <c r="GAO24" s="1229"/>
      <c r="GAP24" s="1229"/>
      <c r="GAQ24" s="1229"/>
      <c r="GAR24" s="1229"/>
      <c r="GAS24" s="1229"/>
      <c r="GAT24" s="1229"/>
      <c r="GAU24" s="1229"/>
      <c r="GAV24" s="1229"/>
      <c r="GAW24" s="1229"/>
      <c r="GAX24" s="1229"/>
      <c r="GAY24" s="1229"/>
      <c r="GAZ24" s="1229"/>
      <c r="GBA24" s="1229"/>
      <c r="GBB24" s="1229"/>
      <c r="GBC24" s="1229"/>
      <c r="GBD24" s="1229"/>
      <c r="GBE24" s="1229"/>
      <c r="GBF24" s="1229"/>
      <c r="GBG24" s="1229"/>
      <c r="GBH24" s="1229"/>
      <c r="GBI24" s="1229"/>
      <c r="GBJ24" s="1229"/>
      <c r="GBK24" s="1229"/>
      <c r="GBL24" s="1229"/>
      <c r="GBM24" s="1229"/>
      <c r="GBN24" s="1229"/>
      <c r="GBO24" s="1229"/>
      <c r="GBP24" s="1229"/>
      <c r="GBQ24" s="1229"/>
      <c r="GBR24" s="1229"/>
      <c r="GBS24" s="1229"/>
      <c r="GBT24" s="1229"/>
      <c r="GBU24" s="1229"/>
      <c r="GBV24" s="1229"/>
      <c r="GBW24" s="1229"/>
      <c r="GBX24" s="1229"/>
      <c r="GBY24" s="1229"/>
      <c r="GBZ24" s="1229"/>
      <c r="GCA24" s="1229"/>
      <c r="GCB24" s="1229"/>
      <c r="GCC24" s="1229"/>
      <c r="GCD24" s="1229"/>
      <c r="GCE24" s="1229"/>
      <c r="GCF24" s="1229"/>
      <c r="GCG24" s="1229"/>
      <c r="GCH24" s="1229"/>
      <c r="GCI24" s="1229"/>
      <c r="GCJ24" s="1229"/>
      <c r="GCK24" s="1229"/>
      <c r="GCL24" s="1229"/>
      <c r="GCM24" s="1229"/>
      <c r="GCN24" s="1229"/>
      <c r="GCO24" s="1229"/>
      <c r="GCP24" s="1229"/>
      <c r="GCQ24" s="1229"/>
      <c r="GCR24" s="1229"/>
      <c r="GCS24" s="1229"/>
      <c r="GCT24" s="1229"/>
      <c r="GCU24" s="1229"/>
      <c r="GCV24" s="1229"/>
      <c r="GCW24" s="1229"/>
      <c r="GCX24" s="1229"/>
      <c r="GCY24" s="1229"/>
      <c r="GCZ24" s="1229"/>
      <c r="GDA24" s="1229"/>
      <c r="GDB24" s="1229"/>
      <c r="GDC24" s="1229"/>
      <c r="GDD24" s="1229"/>
      <c r="GDE24" s="1229"/>
      <c r="GDF24" s="1229"/>
      <c r="GDG24" s="1229"/>
      <c r="GDH24" s="1229"/>
      <c r="GDI24" s="1229"/>
      <c r="GDJ24" s="1229"/>
      <c r="GDK24" s="1229"/>
      <c r="GDL24" s="1229"/>
      <c r="GDM24" s="1229"/>
      <c r="GDN24" s="1229"/>
      <c r="GDO24" s="1229"/>
      <c r="GDP24" s="1229"/>
      <c r="GDQ24" s="1229"/>
      <c r="GDR24" s="1229"/>
      <c r="GDS24" s="1229"/>
      <c r="GDT24" s="1229"/>
      <c r="GDU24" s="1229"/>
      <c r="GDV24" s="1229"/>
      <c r="GDW24" s="1229"/>
      <c r="GDX24" s="1229"/>
      <c r="GDY24" s="1229"/>
      <c r="GDZ24" s="1229"/>
      <c r="GEA24" s="1229"/>
      <c r="GEB24" s="1229"/>
      <c r="GEC24" s="1229"/>
      <c r="GED24" s="1229"/>
      <c r="GEE24" s="1229"/>
      <c r="GEF24" s="1229"/>
      <c r="GEG24" s="1229"/>
      <c r="GEH24" s="1229"/>
      <c r="GEI24" s="1229"/>
      <c r="GEJ24" s="1229"/>
      <c r="GEK24" s="1229"/>
      <c r="GEL24" s="1229"/>
      <c r="GEM24" s="1229"/>
      <c r="GEN24" s="1229"/>
      <c r="GEO24" s="1229"/>
      <c r="GEP24" s="1229"/>
      <c r="GEQ24" s="1229"/>
      <c r="GER24" s="1229"/>
      <c r="GES24" s="1229"/>
      <c r="GET24" s="1229"/>
      <c r="GEU24" s="1229"/>
      <c r="GEV24" s="1229"/>
      <c r="GEW24" s="1229"/>
      <c r="GEX24" s="1229"/>
      <c r="GEY24" s="1229"/>
      <c r="GEZ24" s="1229"/>
      <c r="GFA24" s="1229"/>
      <c r="GFB24" s="1229"/>
      <c r="GFC24" s="1229"/>
      <c r="GFD24" s="1229"/>
      <c r="GFE24" s="1229"/>
      <c r="GFF24" s="1229"/>
      <c r="GFG24" s="1229"/>
      <c r="GFH24" s="1229"/>
      <c r="GFI24" s="1229"/>
      <c r="GFJ24" s="1229"/>
      <c r="GFK24" s="1229"/>
      <c r="GFL24" s="1229"/>
      <c r="GFM24" s="1229"/>
      <c r="GFN24" s="1229"/>
      <c r="GFO24" s="1229"/>
      <c r="GFP24" s="1229"/>
      <c r="GFQ24" s="1229"/>
      <c r="GFR24" s="1229"/>
      <c r="GFS24" s="1229"/>
      <c r="GFT24" s="1229"/>
      <c r="GFU24" s="1229"/>
      <c r="GFV24" s="1229"/>
      <c r="GFW24" s="1229"/>
      <c r="GFX24" s="1229"/>
      <c r="GFY24" s="1229"/>
      <c r="GFZ24" s="1229"/>
      <c r="GGA24" s="1229"/>
      <c r="GGB24" s="1229"/>
      <c r="GGC24" s="1229"/>
      <c r="GGD24" s="1229"/>
      <c r="GGE24" s="1229"/>
      <c r="GGF24" s="1229"/>
      <c r="GGG24" s="1229"/>
      <c r="GGH24" s="1229"/>
      <c r="GGI24" s="1229"/>
      <c r="GGJ24" s="1229"/>
      <c r="GGK24" s="1229"/>
      <c r="GGL24" s="1229"/>
      <c r="GGM24" s="1229"/>
      <c r="GGN24" s="1229"/>
      <c r="GGO24" s="1229"/>
      <c r="GGP24" s="1229"/>
      <c r="GGQ24" s="1229"/>
      <c r="GGR24" s="1229"/>
      <c r="GGS24" s="1229"/>
      <c r="GGT24" s="1229"/>
      <c r="GGU24" s="1229"/>
      <c r="GGV24" s="1229"/>
      <c r="GGW24" s="1229"/>
      <c r="GGX24" s="1229"/>
      <c r="GGY24" s="1229"/>
      <c r="GGZ24" s="1229"/>
      <c r="GHA24" s="1229"/>
      <c r="GHB24" s="1229"/>
      <c r="GHC24" s="1229"/>
      <c r="GHD24" s="1229"/>
      <c r="GHE24" s="1229"/>
      <c r="GHF24" s="1229"/>
      <c r="GHG24" s="1229"/>
      <c r="GHH24" s="1229"/>
      <c r="GHI24" s="1229"/>
      <c r="GHJ24" s="1229"/>
      <c r="GHK24" s="1229"/>
      <c r="GHL24" s="1229"/>
      <c r="GHM24" s="1229"/>
      <c r="GHN24" s="1229"/>
      <c r="GHO24" s="1229"/>
      <c r="GHP24" s="1229"/>
      <c r="GHQ24" s="1229"/>
      <c r="GHR24" s="1229"/>
      <c r="GHS24" s="1229"/>
      <c r="GHT24" s="1229"/>
      <c r="GHU24" s="1229"/>
      <c r="GHV24" s="1229"/>
      <c r="GHW24" s="1229"/>
      <c r="GHX24" s="1229"/>
      <c r="GHY24" s="1229"/>
      <c r="GHZ24" s="1229"/>
      <c r="GIA24" s="1229"/>
      <c r="GIB24" s="1229"/>
      <c r="GIC24" s="1229"/>
      <c r="GID24" s="1229"/>
      <c r="GIE24" s="1229"/>
      <c r="GIF24" s="1229"/>
      <c r="GIG24" s="1229"/>
      <c r="GIH24" s="1229"/>
      <c r="GII24" s="1229"/>
      <c r="GIJ24" s="1229"/>
      <c r="GIK24" s="1229"/>
      <c r="GIL24" s="1229"/>
      <c r="GIM24" s="1229"/>
      <c r="GIN24" s="1229"/>
      <c r="GIO24" s="1229"/>
      <c r="GIP24" s="1229"/>
      <c r="GIQ24" s="1229"/>
      <c r="GIR24" s="1229"/>
      <c r="GIS24" s="1229"/>
      <c r="GIT24" s="1229"/>
      <c r="GIU24" s="1229"/>
      <c r="GIV24" s="1229"/>
      <c r="GIW24" s="1229"/>
      <c r="GIX24" s="1229"/>
      <c r="GIY24" s="1229"/>
      <c r="GIZ24" s="1229"/>
      <c r="GJA24" s="1229"/>
      <c r="GJB24" s="1229"/>
      <c r="GJC24" s="1229"/>
      <c r="GJD24" s="1229"/>
      <c r="GJE24" s="1229"/>
      <c r="GJF24" s="1229"/>
      <c r="GJG24" s="1229"/>
      <c r="GJH24" s="1229"/>
      <c r="GJI24" s="1229"/>
      <c r="GJJ24" s="1229"/>
      <c r="GJK24" s="1229"/>
      <c r="GJL24" s="1229"/>
      <c r="GJM24" s="1229"/>
      <c r="GJN24" s="1229"/>
      <c r="GJO24" s="1229"/>
      <c r="GJP24" s="1229"/>
      <c r="GJQ24" s="1229"/>
      <c r="GJR24" s="1229"/>
      <c r="GJS24" s="1229"/>
      <c r="GJT24" s="1229"/>
      <c r="GJU24" s="1229"/>
      <c r="GJV24" s="1229"/>
      <c r="GJW24" s="1229"/>
      <c r="GJX24" s="1229"/>
      <c r="GJY24" s="1229"/>
      <c r="GJZ24" s="1229"/>
      <c r="GKA24" s="1229"/>
      <c r="GKB24" s="1229"/>
      <c r="GKC24" s="1229"/>
      <c r="GKD24" s="1229"/>
      <c r="GKE24" s="1229"/>
      <c r="GKF24" s="1229"/>
      <c r="GKG24" s="1229"/>
      <c r="GKH24" s="1229"/>
      <c r="GKI24" s="1229"/>
      <c r="GKJ24" s="1229"/>
      <c r="GKK24" s="1229"/>
      <c r="GKL24" s="1229"/>
      <c r="GKM24" s="1229"/>
      <c r="GKN24" s="1229"/>
      <c r="GKO24" s="1229"/>
      <c r="GKP24" s="1229"/>
      <c r="GKQ24" s="1229"/>
      <c r="GKR24" s="1229"/>
      <c r="GKS24" s="1229"/>
      <c r="GKT24" s="1229"/>
      <c r="GKU24" s="1229"/>
      <c r="GKV24" s="1229"/>
      <c r="GKW24" s="1229"/>
      <c r="GKX24" s="1229"/>
      <c r="GKY24" s="1229"/>
      <c r="GKZ24" s="1229"/>
      <c r="GLA24" s="1229"/>
      <c r="GLB24" s="1229"/>
      <c r="GLC24" s="1229"/>
      <c r="GLD24" s="1229"/>
      <c r="GLE24" s="1229"/>
      <c r="GLF24" s="1229"/>
      <c r="GLG24" s="1229"/>
      <c r="GLH24" s="1229"/>
      <c r="GLI24" s="1229"/>
      <c r="GLJ24" s="1229"/>
      <c r="GLK24" s="1229"/>
      <c r="GLL24" s="1229"/>
      <c r="GLM24" s="1229"/>
      <c r="GLN24" s="1229"/>
      <c r="GLO24" s="1229"/>
      <c r="GLP24" s="1229"/>
      <c r="GLQ24" s="1229"/>
      <c r="GLR24" s="1229"/>
      <c r="GLS24" s="1229"/>
      <c r="GLT24" s="1229"/>
      <c r="GLU24" s="1229"/>
      <c r="GLV24" s="1229"/>
      <c r="GLW24" s="1229"/>
      <c r="GLX24" s="1229"/>
      <c r="GLY24" s="1229"/>
      <c r="GLZ24" s="1229"/>
      <c r="GMA24" s="1229"/>
      <c r="GMB24" s="1229"/>
      <c r="GMC24" s="1229"/>
      <c r="GMD24" s="1229"/>
      <c r="GME24" s="1229"/>
      <c r="GMF24" s="1229"/>
      <c r="GMG24" s="1229"/>
      <c r="GMH24" s="1229"/>
      <c r="GMI24" s="1229"/>
      <c r="GMJ24" s="1229"/>
      <c r="GMK24" s="1229"/>
      <c r="GML24" s="1229"/>
      <c r="GMM24" s="1229"/>
      <c r="GMN24" s="1229"/>
      <c r="GMO24" s="1229"/>
      <c r="GMP24" s="1229"/>
      <c r="GMQ24" s="1229"/>
      <c r="GMR24" s="1229"/>
      <c r="GMS24" s="1229"/>
      <c r="GMT24" s="1229"/>
      <c r="GMU24" s="1229"/>
      <c r="GMV24" s="1229"/>
      <c r="GMW24" s="1229"/>
      <c r="GMX24" s="1229"/>
      <c r="GMY24" s="1229"/>
      <c r="GMZ24" s="1229"/>
      <c r="GNA24" s="1229"/>
      <c r="GNB24" s="1229"/>
      <c r="GNC24" s="1229"/>
      <c r="GND24" s="1229"/>
      <c r="GNE24" s="1229"/>
      <c r="GNF24" s="1229"/>
      <c r="GNG24" s="1229"/>
      <c r="GNH24" s="1229"/>
      <c r="GNI24" s="1229"/>
      <c r="GNJ24" s="1229"/>
      <c r="GNK24" s="1229"/>
      <c r="GNL24" s="1229"/>
      <c r="GNM24" s="1229"/>
      <c r="GNN24" s="1229"/>
      <c r="GNO24" s="1229"/>
      <c r="GNP24" s="1229"/>
      <c r="GNQ24" s="1229"/>
      <c r="GNR24" s="1229"/>
      <c r="GNS24" s="1229"/>
      <c r="GNT24" s="1229"/>
      <c r="GNU24" s="1229"/>
      <c r="GNV24" s="1229"/>
      <c r="GNW24" s="1229"/>
      <c r="GNX24" s="1229"/>
      <c r="GNY24" s="1229"/>
      <c r="GNZ24" s="1229"/>
      <c r="GOA24" s="1229"/>
      <c r="GOB24" s="1229"/>
      <c r="GOC24" s="1229"/>
      <c r="GOD24" s="1229"/>
      <c r="GOE24" s="1229"/>
      <c r="GOF24" s="1229"/>
      <c r="GOG24" s="1229"/>
      <c r="GOH24" s="1229"/>
      <c r="GOI24" s="1229"/>
      <c r="GOJ24" s="1229"/>
      <c r="GOK24" s="1229"/>
      <c r="GOL24" s="1229"/>
      <c r="GOM24" s="1229"/>
      <c r="GON24" s="1229"/>
      <c r="GOO24" s="1229"/>
      <c r="GOP24" s="1229"/>
      <c r="GOQ24" s="1229"/>
      <c r="GOR24" s="1229"/>
      <c r="GOS24" s="1229"/>
      <c r="GOT24" s="1229"/>
      <c r="GOU24" s="1229"/>
      <c r="GOV24" s="1229"/>
      <c r="GOW24" s="1229"/>
      <c r="GOX24" s="1229"/>
      <c r="GOY24" s="1229"/>
      <c r="GOZ24" s="1229"/>
      <c r="GPA24" s="1229"/>
      <c r="GPB24" s="1229"/>
      <c r="GPC24" s="1229"/>
      <c r="GPD24" s="1229"/>
      <c r="GPE24" s="1229"/>
      <c r="GPF24" s="1229"/>
      <c r="GPG24" s="1229"/>
      <c r="GPH24" s="1229"/>
      <c r="GPI24" s="1229"/>
      <c r="GPJ24" s="1229"/>
      <c r="GPK24" s="1229"/>
      <c r="GPL24" s="1229"/>
      <c r="GPM24" s="1229"/>
      <c r="GPN24" s="1229"/>
      <c r="GPO24" s="1229"/>
      <c r="GPP24" s="1229"/>
      <c r="GPQ24" s="1229"/>
      <c r="GPR24" s="1229"/>
      <c r="GPS24" s="1229"/>
      <c r="GPT24" s="1229"/>
      <c r="GPU24" s="1229"/>
      <c r="GPV24" s="1229"/>
      <c r="GPW24" s="1229"/>
      <c r="GPX24" s="1229"/>
      <c r="GPY24" s="1229"/>
      <c r="GPZ24" s="1229"/>
      <c r="GQA24" s="1229"/>
      <c r="GQB24" s="1229"/>
      <c r="GQC24" s="1229"/>
      <c r="GQD24" s="1229"/>
      <c r="GQE24" s="1229"/>
      <c r="GQF24" s="1229"/>
      <c r="GQG24" s="1229"/>
      <c r="GQH24" s="1229"/>
      <c r="GQI24" s="1229"/>
      <c r="GQJ24" s="1229"/>
      <c r="GQK24" s="1229"/>
      <c r="GQL24" s="1229"/>
      <c r="GQM24" s="1229"/>
      <c r="GQN24" s="1229"/>
      <c r="GQO24" s="1229"/>
      <c r="GQP24" s="1229"/>
      <c r="GQQ24" s="1229"/>
      <c r="GQR24" s="1229"/>
      <c r="GQS24" s="1229"/>
      <c r="GQT24" s="1229"/>
      <c r="GQU24" s="1229"/>
      <c r="GQV24" s="1229"/>
      <c r="GQW24" s="1229"/>
      <c r="GQX24" s="1229"/>
      <c r="GQY24" s="1229"/>
      <c r="GQZ24" s="1229"/>
      <c r="GRA24" s="1229"/>
      <c r="GRB24" s="1229"/>
      <c r="GRC24" s="1229"/>
      <c r="GRD24" s="1229"/>
      <c r="GRE24" s="1229"/>
      <c r="GRF24" s="1229"/>
      <c r="GRG24" s="1229"/>
      <c r="GRH24" s="1229"/>
      <c r="GRI24" s="1229"/>
      <c r="GRJ24" s="1229"/>
      <c r="GRK24" s="1229"/>
      <c r="GRL24" s="1229"/>
      <c r="GRM24" s="1229"/>
      <c r="GRN24" s="1229"/>
      <c r="GRO24" s="1229"/>
      <c r="GRP24" s="1229"/>
      <c r="GRQ24" s="1229"/>
      <c r="GRR24" s="1229"/>
      <c r="GRS24" s="1229"/>
      <c r="GRT24" s="1229"/>
      <c r="GRU24" s="1229"/>
      <c r="GRV24" s="1229"/>
      <c r="GRW24" s="1229"/>
      <c r="GRX24" s="1229"/>
      <c r="GRY24" s="1229"/>
      <c r="GRZ24" s="1229"/>
      <c r="GSA24" s="1229"/>
      <c r="GSB24" s="1229"/>
      <c r="GSC24" s="1229"/>
      <c r="GSD24" s="1229"/>
      <c r="GSE24" s="1229"/>
      <c r="GSF24" s="1229"/>
      <c r="GSG24" s="1229"/>
      <c r="GSH24" s="1229"/>
      <c r="GSI24" s="1229"/>
      <c r="GSJ24" s="1229"/>
      <c r="GSK24" s="1229"/>
      <c r="GSL24" s="1229"/>
      <c r="GSM24" s="1229"/>
      <c r="GSN24" s="1229"/>
      <c r="GSO24" s="1229"/>
      <c r="GSP24" s="1229"/>
      <c r="GSQ24" s="1229"/>
      <c r="GSR24" s="1229"/>
      <c r="GSS24" s="1229"/>
      <c r="GST24" s="1229"/>
      <c r="GSU24" s="1229"/>
      <c r="GSV24" s="1229"/>
      <c r="GSW24" s="1229"/>
      <c r="GSX24" s="1229"/>
      <c r="GSY24" s="1229"/>
      <c r="GSZ24" s="1229"/>
      <c r="GTA24" s="1229"/>
      <c r="GTB24" s="1229"/>
      <c r="GTC24" s="1229"/>
      <c r="GTD24" s="1229"/>
      <c r="GTE24" s="1229"/>
      <c r="GTF24" s="1229"/>
      <c r="GTG24" s="1229"/>
      <c r="GTH24" s="1229"/>
      <c r="GTI24" s="1229"/>
      <c r="GTJ24" s="1229"/>
      <c r="GTK24" s="1229"/>
      <c r="GTL24" s="1229"/>
      <c r="GTM24" s="1229"/>
      <c r="GTN24" s="1229"/>
      <c r="GTO24" s="1229"/>
      <c r="GTP24" s="1229"/>
      <c r="GTQ24" s="1229"/>
      <c r="GTR24" s="1229"/>
      <c r="GTS24" s="1229"/>
      <c r="GTT24" s="1229"/>
      <c r="GTU24" s="1229"/>
      <c r="GTV24" s="1229"/>
      <c r="GTW24" s="1229"/>
      <c r="GTX24" s="1229"/>
      <c r="GTY24" s="1229"/>
      <c r="GTZ24" s="1229"/>
      <c r="GUA24" s="1229"/>
      <c r="GUB24" s="1229"/>
      <c r="GUC24" s="1229"/>
      <c r="GUD24" s="1229"/>
      <c r="GUE24" s="1229"/>
      <c r="GUF24" s="1229"/>
      <c r="GUG24" s="1229"/>
      <c r="GUH24" s="1229"/>
      <c r="GUI24" s="1229"/>
      <c r="GUJ24" s="1229"/>
      <c r="GUK24" s="1229"/>
      <c r="GUL24" s="1229"/>
      <c r="GUM24" s="1229"/>
      <c r="GUN24" s="1229"/>
      <c r="GUO24" s="1229"/>
      <c r="GUP24" s="1229"/>
      <c r="GUQ24" s="1229"/>
      <c r="GUR24" s="1229"/>
      <c r="GUS24" s="1229"/>
      <c r="GUT24" s="1229"/>
      <c r="GUU24" s="1229"/>
      <c r="GUV24" s="1229"/>
      <c r="GUW24" s="1229"/>
      <c r="GUX24" s="1229"/>
      <c r="GUY24" s="1229"/>
      <c r="GUZ24" s="1229"/>
      <c r="GVA24" s="1229"/>
      <c r="GVB24" s="1229"/>
      <c r="GVC24" s="1229"/>
      <c r="GVD24" s="1229"/>
      <c r="GVE24" s="1229"/>
      <c r="GVF24" s="1229"/>
      <c r="GVG24" s="1229"/>
      <c r="GVH24" s="1229"/>
      <c r="GVI24" s="1229"/>
      <c r="GVJ24" s="1229"/>
      <c r="GVK24" s="1229"/>
      <c r="GVL24" s="1229"/>
      <c r="GVM24" s="1229"/>
      <c r="GVN24" s="1229"/>
      <c r="GVO24" s="1229"/>
      <c r="GVP24" s="1229"/>
      <c r="GVQ24" s="1229"/>
      <c r="GVR24" s="1229"/>
      <c r="GVS24" s="1229"/>
      <c r="GVT24" s="1229"/>
      <c r="GVU24" s="1229"/>
      <c r="GVV24" s="1229"/>
      <c r="GVW24" s="1229"/>
      <c r="GVX24" s="1229"/>
      <c r="GVY24" s="1229"/>
      <c r="GVZ24" s="1229"/>
      <c r="GWA24" s="1229"/>
      <c r="GWB24" s="1229"/>
      <c r="GWC24" s="1229"/>
      <c r="GWD24" s="1229"/>
      <c r="GWE24" s="1229"/>
      <c r="GWF24" s="1229"/>
      <c r="GWG24" s="1229"/>
      <c r="GWH24" s="1229"/>
      <c r="GWI24" s="1229"/>
      <c r="GWJ24" s="1229"/>
      <c r="GWK24" s="1229"/>
      <c r="GWL24" s="1229"/>
      <c r="GWM24" s="1229"/>
      <c r="GWN24" s="1229"/>
      <c r="GWO24" s="1229"/>
      <c r="GWP24" s="1229"/>
      <c r="GWQ24" s="1229"/>
      <c r="GWR24" s="1229"/>
      <c r="GWS24" s="1229"/>
      <c r="GWT24" s="1229"/>
      <c r="GWU24" s="1229"/>
      <c r="GWV24" s="1229"/>
      <c r="GWW24" s="1229"/>
      <c r="GWX24" s="1229"/>
      <c r="GWY24" s="1229"/>
      <c r="GWZ24" s="1229"/>
      <c r="GXA24" s="1229"/>
      <c r="GXB24" s="1229"/>
      <c r="GXC24" s="1229"/>
      <c r="GXD24" s="1229"/>
      <c r="GXE24" s="1229"/>
      <c r="GXF24" s="1229"/>
      <c r="GXG24" s="1229"/>
      <c r="GXH24" s="1229"/>
      <c r="GXI24" s="1229"/>
      <c r="GXJ24" s="1229"/>
      <c r="GXK24" s="1229"/>
      <c r="GXL24" s="1229"/>
      <c r="GXM24" s="1229"/>
      <c r="GXN24" s="1229"/>
      <c r="GXO24" s="1229"/>
      <c r="GXP24" s="1229"/>
      <c r="GXQ24" s="1229"/>
      <c r="GXR24" s="1229"/>
      <c r="GXS24" s="1229"/>
      <c r="GXT24" s="1229"/>
      <c r="GXU24" s="1229"/>
      <c r="GXV24" s="1229"/>
      <c r="GXW24" s="1229"/>
      <c r="GXX24" s="1229"/>
      <c r="GXY24" s="1229"/>
      <c r="GXZ24" s="1229"/>
      <c r="GYA24" s="1229"/>
      <c r="GYB24" s="1229"/>
      <c r="GYC24" s="1229"/>
      <c r="GYD24" s="1229"/>
      <c r="GYE24" s="1229"/>
      <c r="GYF24" s="1229"/>
      <c r="GYG24" s="1229"/>
      <c r="GYH24" s="1229"/>
      <c r="GYI24" s="1229"/>
      <c r="GYJ24" s="1229"/>
      <c r="GYK24" s="1229"/>
      <c r="GYL24" s="1229"/>
      <c r="GYM24" s="1229"/>
      <c r="GYN24" s="1229"/>
      <c r="GYO24" s="1229"/>
      <c r="GYP24" s="1229"/>
      <c r="GYQ24" s="1229"/>
      <c r="GYR24" s="1229"/>
      <c r="GYS24" s="1229"/>
      <c r="GYT24" s="1229"/>
      <c r="GYU24" s="1229"/>
      <c r="GYV24" s="1229"/>
      <c r="GYW24" s="1229"/>
      <c r="GYX24" s="1229"/>
      <c r="GYY24" s="1229"/>
      <c r="GYZ24" s="1229"/>
      <c r="GZA24" s="1229"/>
      <c r="GZB24" s="1229"/>
      <c r="GZC24" s="1229"/>
      <c r="GZD24" s="1229"/>
      <c r="GZE24" s="1229"/>
      <c r="GZF24" s="1229"/>
      <c r="GZG24" s="1229"/>
      <c r="GZH24" s="1229"/>
      <c r="GZI24" s="1229"/>
      <c r="GZJ24" s="1229"/>
      <c r="GZK24" s="1229"/>
      <c r="GZL24" s="1229"/>
      <c r="GZM24" s="1229"/>
      <c r="GZN24" s="1229"/>
      <c r="GZO24" s="1229"/>
      <c r="GZP24" s="1229"/>
      <c r="GZQ24" s="1229"/>
      <c r="GZR24" s="1229"/>
      <c r="GZS24" s="1229"/>
      <c r="GZT24" s="1229"/>
      <c r="GZU24" s="1229"/>
      <c r="GZV24" s="1229"/>
      <c r="GZW24" s="1229"/>
      <c r="GZX24" s="1229"/>
      <c r="GZY24" s="1229"/>
      <c r="GZZ24" s="1229"/>
      <c r="HAA24" s="1229"/>
      <c r="HAB24" s="1229"/>
      <c r="HAC24" s="1229"/>
      <c r="HAD24" s="1229"/>
      <c r="HAE24" s="1229"/>
      <c r="HAF24" s="1229"/>
      <c r="HAG24" s="1229"/>
      <c r="HAH24" s="1229"/>
      <c r="HAI24" s="1229"/>
      <c r="HAJ24" s="1229"/>
      <c r="HAK24" s="1229"/>
      <c r="HAL24" s="1229"/>
      <c r="HAM24" s="1229"/>
      <c r="HAN24" s="1229"/>
      <c r="HAO24" s="1229"/>
      <c r="HAP24" s="1229"/>
      <c r="HAQ24" s="1229"/>
      <c r="HAR24" s="1229"/>
      <c r="HAS24" s="1229"/>
      <c r="HAT24" s="1229"/>
      <c r="HAU24" s="1229"/>
      <c r="HAV24" s="1229"/>
      <c r="HAW24" s="1229"/>
      <c r="HAX24" s="1229"/>
      <c r="HAY24" s="1229"/>
      <c r="HAZ24" s="1229"/>
      <c r="HBA24" s="1229"/>
      <c r="HBB24" s="1229"/>
      <c r="HBC24" s="1229"/>
      <c r="HBD24" s="1229"/>
      <c r="HBE24" s="1229"/>
      <c r="HBF24" s="1229"/>
      <c r="HBG24" s="1229"/>
      <c r="HBH24" s="1229"/>
      <c r="HBI24" s="1229"/>
      <c r="HBJ24" s="1229"/>
      <c r="HBK24" s="1229"/>
      <c r="HBL24" s="1229"/>
      <c r="HBM24" s="1229"/>
      <c r="HBN24" s="1229"/>
      <c r="HBO24" s="1229"/>
      <c r="HBP24" s="1229"/>
      <c r="HBQ24" s="1229"/>
      <c r="HBR24" s="1229"/>
      <c r="HBS24" s="1229"/>
      <c r="HBT24" s="1229"/>
      <c r="HBU24" s="1229"/>
      <c r="HBV24" s="1229"/>
      <c r="HBW24" s="1229"/>
      <c r="HBX24" s="1229"/>
      <c r="HBY24" s="1229"/>
      <c r="HBZ24" s="1229"/>
      <c r="HCA24" s="1229"/>
      <c r="HCB24" s="1229"/>
      <c r="HCC24" s="1229"/>
      <c r="HCD24" s="1229"/>
      <c r="HCE24" s="1229"/>
      <c r="HCF24" s="1229"/>
      <c r="HCG24" s="1229"/>
      <c r="HCH24" s="1229"/>
      <c r="HCI24" s="1229"/>
      <c r="HCJ24" s="1229"/>
      <c r="HCK24" s="1229"/>
      <c r="HCL24" s="1229"/>
      <c r="HCM24" s="1229"/>
      <c r="HCN24" s="1229"/>
      <c r="HCO24" s="1229"/>
      <c r="HCP24" s="1229"/>
      <c r="HCQ24" s="1229"/>
      <c r="HCR24" s="1229"/>
      <c r="HCS24" s="1229"/>
      <c r="HCT24" s="1229"/>
      <c r="HCU24" s="1229"/>
      <c r="HCV24" s="1229"/>
      <c r="HCW24" s="1229"/>
      <c r="HCX24" s="1229"/>
      <c r="HCY24" s="1229"/>
      <c r="HCZ24" s="1229"/>
      <c r="HDA24" s="1229"/>
      <c r="HDB24" s="1229"/>
      <c r="HDC24" s="1229"/>
      <c r="HDD24" s="1229"/>
      <c r="HDE24" s="1229"/>
      <c r="HDF24" s="1229"/>
      <c r="HDG24" s="1229"/>
      <c r="HDH24" s="1229"/>
      <c r="HDI24" s="1229"/>
      <c r="HDJ24" s="1229"/>
      <c r="HDK24" s="1229"/>
      <c r="HDL24" s="1229"/>
      <c r="HDM24" s="1229"/>
      <c r="HDN24" s="1229"/>
      <c r="HDO24" s="1229"/>
      <c r="HDP24" s="1229"/>
      <c r="HDQ24" s="1229"/>
      <c r="HDR24" s="1229"/>
      <c r="HDS24" s="1229"/>
      <c r="HDT24" s="1229"/>
      <c r="HDU24" s="1229"/>
      <c r="HDV24" s="1229"/>
      <c r="HDW24" s="1229"/>
      <c r="HDX24" s="1229"/>
      <c r="HDY24" s="1229"/>
      <c r="HDZ24" s="1229"/>
      <c r="HEA24" s="1229"/>
      <c r="HEB24" s="1229"/>
      <c r="HEC24" s="1229"/>
      <c r="HED24" s="1229"/>
      <c r="HEE24" s="1229"/>
      <c r="HEF24" s="1229"/>
      <c r="HEG24" s="1229"/>
      <c r="HEH24" s="1229"/>
      <c r="HEI24" s="1229"/>
      <c r="HEJ24" s="1229"/>
      <c r="HEK24" s="1229"/>
      <c r="HEL24" s="1229"/>
      <c r="HEM24" s="1229"/>
      <c r="HEN24" s="1229"/>
      <c r="HEO24" s="1229"/>
      <c r="HEP24" s="1229"/>
      <c r="HEQ24" s="1229"/>
      <c r="HER24" s="1229"/>
      <c r="HES24" s="1229"/>
      <c r="HET24" s="1229"/>
      <c r="HEU24" s="1229"/>
      <c r="HEV24" s="1229"/>
      <c r="HEW24" s="1229"/>
      <c r="HEX24" s="1229"/>
      <c r="HEY24" s="1229"/>
      <c r="HEZ24" s="1229"/>
      <c r="HFA24" s="1229"/>
      <c r="HFB24" s="1229"/>
      <c r="HFC24" s="1229"/>
      <c r="HFD24" s="1229"/>
      <c r="HFE24" s="1229"/>
      <c r="HFF24" s="1229"/>
      <c r="HFG24" s="1229"/>
      <c r="HFH24" s="1229"/>
      <c r="HFI24" s="1229"/>
      <c r="HFJ24" s="1229"/>
      <c r="HFK24" s="1229"/>
      <c r="HFL24" s="1229"/>
      <c r="HFM24" s="1229"/>
      <c r="HFN24" s="1229"/>
      <c r="HFO24" s="1229"/>
      <c r="HFP24" s="1229"/>
      <c r="HFQ24" s="1229"/>
      <c r="HFR24" s="1229"/>
      <c r="HFS24" s="1229"/>
      <c r="HFT24" s="1229"/>
      <c r="HFU24" s="1229"/>
      <c r="HFV24" s="1229"/>
      <c r="HFW24" s="1229"/>
      <c r="HFX24" s="1229"/>
      <c r="HFY24" s="1229"/>
      <c r="HFZ24" s="1229"/>
      <c r="HGA24" s="1229"/>
      <c r="HGB24" s="1229"/>
      <c r="HGC24" s="1229"/>
      <c r="HGD24" s="1229"/>
      <c r="HGE24" s="1229"/>
      <c r="HGF24" s="1229"/>
      <c r="HGG24" s="1229"/>
      <c r="HGH24" s="1229"/>
      <c r="HGI24" s="1229"/>
      <c r="HGJ24" s="1229"/>
      <c r="HGK24" s="1229"/>
      <c r="HGL24" s="1229"/>
      <c r="HGM24" s="1229"/>
      <c r="HGN24" s="1229"/>
      <c r="HGO24" s="1229"/>
      <c r="HGP24" s="1229"/>
      <c r="HGQ24" s="1229"/>
      <c r="HGR24" s="1229"/>
      <c r="HGS24" s="1229"/>
      <c r="HGT24" s="1229"/>
      <c r="HGU24" s="1229"/>
      <c r="HGV24" s="1229"/>
      <c r="HGW24" s="1229"/>
      <c r="HGX24" s="1229"/>
      <c r="HGY24" s="1229"/>
      <c r="HGZ24" s="1229"/>
      <c r="HHA24" s="1229"/>
      <c r="HHB24" s="1229"/>
      <c r="HHC24" s="1229"/>
      <c r="HHD24" s="1229"/>
      <c r="HHE24" s="1229"/>
      <c r="HHF24" s="1229"/>
      <c r="HHG24" s="1229"/>
      <c r="HHH24" s="1229"/>
      <c r="HHI24" s="1229"/>
      <c r="HHJ24" s="1229"/>
      <c r="HHK24" s="1229"/>
      <c r="HHL24" s="1229"/>
      <c r="HHM24" s="1229"/>
      <c r="HHN24" s="1229"/>
      <c r="HHO24" s="1229"/>
      <c r="HHP24" s="1229"/>
      <c r="HHQ24" s="1229"/>
      <c r="HHR24" s="1229"/>
      <c r="HHS24" s="1229"/>
      <c r="HHT24" s="1229"/>
      <c r="HHU24" s="1229"/>
      <c r="HHV24" s="1229"/>
      <c r="HHW24" s="1229"/>
      <c r="HHX24" s="1229"/>
      <c r="HHY24" s="1229"/>
      <c r="HHZ24" s="1229"/>
      <c r="HIA24" s="1229"/>
      <c r="HIB24" s="1229"/>
      <c r="HIC24" s="1229"/>
      <c r="HID24" s="1229"/>
      <c r="HIE24" s="1229"/>
      <c r="HIF24" s="1229"/>
      <c r="HIG24" s="1229"/>
      <c r="HIH24" s="1229"/>
      <c r="HII24" s="1229"/>
      <c r="HIJ24" s="1229"/>
      <c r="HIK24" s="1229"/>
      <c r="HIL24" s="1229"/>
      <c r="HIM24" s="1229"/>
      <c r="HIN24" s="1229"/>
      <c r="HIO24" s="1229"/>
      <c r="HIP24" s="1229"/>
      <c r="HIQ24" s="1229"/>
      <c r="HIR24" s="1229"/>
      <c r="HIS24" s="1229"/>
      <c r="HIT24" s="1229"/>
      <c r="HIU24" s="1229"/>
      <c r="HIV24" s="1229"/>
      <c r="HIW24" s="1229"/>
      <c r="HIX24" s="1229"/>
      <c r="HIY24" s="1229"/>
      <c r="HIZ24" s="1229"/>
      <c r="HJA24" s="1229"/>
      <c r="HJB24" s="1229"/>
      <c r="HJC24" s="1229"/>
      <c r="HJD24" s="1229"/>
      <c r="HJE24" s="1229"/>
      <c r="HJF24" s="1229"/>
      <c r="HJG24" s="1229"/>
      <c r="HJH24" s="1229"/>
      <c r="HJI24" s="1229"/>
      <c r="HJJ24" s="1229"/>
      <c r="HJK24" s="1229"/>
      <c r="HJL24" s="1229"/>
      <c r="HJM24" s="1229"/>
      <c r="HJN24" s="1229"/>
      <c r="HJO24" s="1229"/>
      <c r="HJP24" s="1229"/>
      <c r="HJQ24" s="1229"/>
      <c r="HJR24" s="1229"/>
      <c r="HJS24" s="1229"/>
      <c r="HJT24" s="1229"/>
      <c r="HJU24" s="1229"/>
      <c r="HJV24" s="1229"/>
      <c r="HJW24" s="1229"/>
      <c r="HJX24" s="1229"/>
      <c r="HJY24" s="1229"/>
      <c r="HJZ24" s="1229"/>
      <c r="HKA24" s="1229"/>
      <c r="HKB24" s="1229"/>
      <c r="HKC24" s="1229"/>
      <c r="HKD24" s="1229"/>
      <c r="HKE24" s="1229"/>
      <c r="HKF24" s="1229"/>
      <c r="HKG24" s="1229"/>
      <c r="HKH24" s="1229"/>
      <c r="HKI24" s="1229"/>
      <c r="HKJ24" s="1229"/>
      <c r="HKK24" s="1229"/>
      <c r="HKL24" s="1229"/>
      <c r="HKM24" s="1229"/>
      <c r="HKN24" s="1229"/>
      <c r="HKO24" s="1229"/>
      <c r="HKP24" s="1229"/>
      <c r="HKQ24" s="1229"/>
      <c r="HKR24" s="1229"/>
      <c r="HKS24" s="1229"/>
      <c r="HKT24" s="1229"/>
      <c r="HKU24" s="1229"/>
      <c r="HKV24" s="1229"/>
      <c r="HKW24" s="1229"/>
      <c r="HKX24" s="1229"/>
      <c r="HKY24" s="1229"/>
      <c r="HKZ24" s="1229"/>
      <c r="HLA24" s="1229"/>
      <c r="HLB24" s="1229"/>
      <c r="HLC24" s="1229"/>
      <c r="HLD24" s="1229"/>
      <c r="HLE24" s="1229"/>
      <c r="HLF24" s="1229"/>
      <c r="HLG24" s="1229"/>
      <c r="HLH24" s="1229"/>
      <c r="HLI24" s="1229"/>
      <c r="HLJ24" s="1229"/>
      <c r="HLK24" s="1229"/>
      <c r="HLL24" s="1229"/>
      <c r="HLM24" s="1229"/>
      <c r="HLN24" s="1229"/>
      <c r="HLO24" s="1229"/>
      <c r="HLP24" s="1229"/>
      <c r="HLQ24" s="1229"/>
      <c r="HLR24" s="1229"/>
      <c r="HLS24" s="1229"/>
      <c r="HLT24" s="1229"/>
      <c r="HLU24" s="1229"/>
      <c r="HLV24" s="1229"/>
      <c r="HLW24" s="1229"/>
      <c r="HLX24" s="1229"/>
      <c r="HLY24" s="1229"/>
      <c r="HLZ24" s="1229"/>
      <c r="HMA24" s="1229"/>
      <c r="HMB24" s="1229"/>
      <c r="HMC24" s="1229"/>
      <c r="HMD24" s="1229"/>
      <c r="HME24" s="1229"/>
      <c r="HMF24" s="1229"/>
      <c r="HMG24" s="1229"/>
      <c r="HMH24" s="1229"/>
      <c r="HMI24" s="1229"/>
      <c r="HMJ24" s="1229"/>
      <c r="HMK24" s="1229"/>
      <c r="HML24" s="1229"/>
      <c r="HMM24" s="1229"/>
      <c r="HMN24" s="1229"/>
      <c r="HMO24" s="1229"/>
      <c r="HMP24" s="1229"/>
      <c r="HMQ24" s="1229"/>
      <c r="HMR24" s="1229"/>
      <c r="HMS24" s="1229"/>
      <c r="HMT24" s="1229"/>
      <c r="HMU24" s="1229"/>
      <c r="HMV24" s="1229"/>
      <c r="HMW24" s="1229"/>
      <c r="HMX24" s="1229"/>
      <c r="HMY24" s="1229"/>
      <c r="HMZ24" s="1229"/>
      <c r="HNA24" s="1229"/>
      <c r="HNB24" s="1229"/>
      <c r="HNC24" s="1229"/>
      <c r="HND24" s="1229"/>
      <c r="HNE24" s="1229"/>
      <c r="HNF24" s="1229"/>
      <c r="HNG24" s="1229"/>
      <c r="HNH24" s="1229"/>
      <c r="HNI24" s="1229"/>
      <c r="HNJ24" s="1229"/>
      <c r="HNK24" s="1229"/>
      <c r="HNL24" s="1229"/>
      <c r="HNM24" s="1229"/>
      <c r="HNN24" s="1229"/>
      <c r="HNO24" s="1229"/>
      <c r="HNP24" s="1229"/>
      <c r="HNQ24" s="1229"/>
      <c r="HNR24" s="1229"/>
      <c r="HNS24" s="1229"/>
      <c r="HNT24" s="1229"/>
      <c r="HNU24" s="1229"/>
      <c r="HNV24" s="1229"/>
      <c r="HNW24" s="1229"/>
      <c r="HNX24" s="1229"/>
      <c r="HNY24" s="1229"/>
      <c r="HNZ24" s="1229"/>
      <c r="HOA24" s="1229"/>
      <c r="HOB24" s="1229"/>
      <c r="HOC24" s="1229"/>
      <c r="HOD24" s="1229"/>
      <c r="HOE24" s="1229"/>
      <c r="HOF24" s="1229"/>
      <c r="HOG24" s="1229"/>
      <c r="HOH24" s="1229"/>
      <c r="HOI24" s="1229"/>
      <c r="HOJ24" s="1229"/>
      <c r="HOK24" s="1229"/>
      <c r="HOL24" s="1229"/>
      <c r="HOM24" s="1229"/>
      <c r="HON24" s="1229"/>
      <c r="HOO24" s="1229"/>
      <c r="HOP24" s="1229"/>
      <c r="HOQ24" s="1229"/>
      <c r="HOR24" s="1229"/>
      <c r="HOS24" s="1229"/>
      <c r="HOT24" s="1229"/>
      <c r="HOU24" s="1229"/>
      <c r="HOV24" s="1229"/>
      <c r="HOW24" s="1229"/>
      <c r="HOX24" s="1229"/>
      <c r="HOY24" s="1229"/>
      <c r="HOZ24" s="1229"/>
      <c r="HPA24" s="1229"/>
      <c r="HPB24" s="1229"/>
      <c r="HPC24" s="1229"/>
      <c r="HPD24" s="1229"/>
      <c r="HPE24" s="1229"/>
      <c r="HPF24" s="1229"/>
      <c r="HPG24" s="1229"/>
      <c r="HPH24" s="1229"/>
      <c r="HPI24" s="1229"/>
      <c r="HPJ24" s="1229"/>
      <c r="HPK24" s="1229"/>
      <c r="HPL24" s="1229"/>
      <c r="HPM24" s="1229"/>
      <c r="HPN24" s="1229"/>
      <c r="HPO24" s="1229"/>
      <c r="HPP24" s="1229"/>
      <c r="HPQ24" s="1229"/>
      <c r="HPR24" s="1229"/>
      <c r="HPS24" s="1229"/>
      <c r="HPT24" s="1229"/>
      <c r="HPU24" s="1229"/>
      <c r="HPV24" s="1229"/>
      <c r="HPW24" s="1229"/>
      <c r="HPX24" s="1229"/>
      <c r="HPY24" s="1229"/>
      <c r="HPZ24" s="1229"/>
      <c r="HQA24" s="1229"/>
      <c r="HQB24" s="1229"/>
      <c r="HQC24" s="1229"/>
      <c r="HQD24" s="1229"/>
      <c r="HQE24" s="1229"/>
      <c r="HQF24" s="1229"/>
      <c r="HQG24" s="1229"/>
      <c r="HQH24" s="1229"/>
      <c r="HQI24" s="1229"/>
      <c r="HQJ24" s="1229"/>
      <c r="HQK24" s="1229"/>
      <c r="HQL24" s="1229"/>
      <c r="HQM24" s="1229"/>
      <c r="HQN24" s="1229"/>
      <c r="HQO24" s="1229"/>
      <c r="HQP24" s="1229"/>
      <c r="HQQ24" s="1229"/>
      <c r="HQR24" s="1229"/>
      <c r="HQS24" s="1229"/>
      <c r="HQT24" s="1229"/>
      <c r="HQU24" s="1229"/>
      <c r="HQV24" s="1229"/>
      <c r="HQW24" s="1229"/>
      <c r="HQX24" s="1229"/>
      <c r="HQY24" s="1229"/>
      <c r="HQZ24" s="1229"/>
      <c r="HRA24" s="1229"/>
      <c r="HRB24" s="1229"/>
      <c r="HRC24" s="1229"/>
      <c r="HRD24" s="1229"/>
      <c r="HRE24" s="1229"/>
      <c r="HRF24" s="1229"/>
      <c r="HRG24" s="1229"/>
      <c r="HRH24" s="1229"/>
      <c r="HRI24" s="1229"/>
      <c r="HRJ24" s="1229"/>
      <c r="HRK24" s="1229"/>
      <c r="HRL24" s="1229"/>
      <c r="HRM24" s="1229"/>
      <c r="HRN24" s="1229"/>
      <c r="HRO24" s="1229"/>
      <c r="HRP24" s="1229"/>
      <c r="HRQ24" s="1229"/>
      <c r="HRR24" s="1229"/>
      <c r="HRS24" s="1229"/>
      <c r="HRT24" s="1229"/>
      <c r="HRU24" s="1229"/>
      <c r="HRV24" s="1229"/>
      <c r="HRW24" s="1229"/>
      <c r="HRX24" s="1229"/>
      <c r="HRY24" s="1229"/>
      <c r="HRZ24" s="1229"/>
      <c r="HSA24" s="1229"/>
      <c r="HSB24" s="1229"/>
      <c r="HSC24" s="1229"/>
      <c r="HSD24" s="1229"/>
      <c r="HSE24" s="1229"/>
      <c r="HSF24" s="1229"/>
      <c r="HSG24" s="1229"/>
      <c r="HSH24" s="1229"/>
      <c r="HSI24" s="1229"/>
      <c r="HSJ24" s="1229"/>
      <c r="HSK24" s="1229"/>
      <c r="HSL24" s="1229"/>
      <c r="HSM24" s="1229"/>
      <c r="HSN24" s="1229"/>
      <c r="HSO24" s="1229"/>
      <c r="HSP24" s="1229"/>
      <c r="HSQ24" s="1229"/>
      <c r="HSR24" s="1229"/>
      <c r="HSS24" s="1229"/>
      <c r="HST24" s="1229"/>
      <c r="HSU24" s="1229"/>
      <c r="HSV24" s="1229"/>
      <c r="HSW24" s="1229"/>
      <c r="HSX24" s="1229"/>
      <c r="HSY24" s="1229"/>
      <c r="HSZ24" s="1229"/>
      <c r="HTA24" s="1229"/>
      <c r="HTB24" s="1229"/>
      <c r="HTC24" s="1229"/>
      <c r="HTD24" s="1229"/>
      <c r="HTE24" s="1229"/>
      <c r="HTF24" s="1229"/>
      <c r="HTG24" s="1229"/>
      <c r="HTH24" s="1229"/>
      <c r="HTI24" s="1229"/>
      <c r="HTJ24" s="1229"/>
      <c r="HTK24" s="1229"/>
      <c r="HTL24" s="1229"/>
      <c r="HTM24" s="1229"/>
      <c r="HTN24" s="1229"/>
      <c r="HTO24" s="1229"/>
      <c r="HTP24" s="1229"/>
      <c r="HTQ24" s="1229"/>
      <c r="HTR24" s="1229"/>
      <c r="HTS24" s="1229"/>
      <c r="HTT24" s="1229"/>
      <c r="HTU24" s="1229"/>
      <c r="HTV24" s="1229"/>
      <c r="HTW24" s="1229"/>
      <c r="HTX24" s="1229"/>
      <c r="HTY24" s="1229"/>
      <c r="HTZ24" s="1229"/>
      <c r="HUA24" s="1229"/>
      <c r="HUB24" s="1229"/>
      <c r="HUC24" s="1229"/>
      <c r="HUD24" s="1229"/>
      <c r="HUE24" s="1229"/>
      <c r="HUF24" s="1229"/>
      <c r="HUG24" s="1229"/>
      <c r="HUH24" s="1229"/>
      <c r="HUI24" s="1229"/>
      <c r="HUJ24" s="1229"/>
      <c r="HUK24" s="1229"/>
      <c r="HUL24" s="1229"/>
      <c r="HUM24" s="1229"/>
      <c r="HUN24" s="1229"/>
      <c r="HUO24" s="1229"/>
      <c r="HUP24" s="1229"/>
      <c r="HUQ24" s="1229"/>
      <c r="HUR24" s="1229"/>
      <c r="HUS24" s="1229"/>
      <c r="HUT24" s="1229"/>
      <c r="HUU24" s="1229"/>
      <c r="HUV24" s="1229"/>
      <c r="HUW24" s="1229"/>
      <c r="HUX24" s="1229"/>
      <c r="HUY24" s="1229"/>
      <c r="HUZ24" s="1229"/>
      <c r="HVA24" s="1229"/>
      <c r="HVB24" s="1229"/>
      <c r="HVC24" s="1229"/>
      <c r="HVD24" s="1229"/>
      <c r="HVE24" s="1229"/>
      <c r="HVF24" s="1229"/>
      <c r="HVG24" s="1229"/>
      <c r="HVH24" s="1229"/>
      <c r="HVI24" s="1229"/>
      <c r="HVJ24" s="1229"/>
      <c r="HVK24" s="1229"/>
      <c r="HVL24" s="1229"/>
      <c r="HVM24" s="1229"/>
      <c r="HVN24" s="1229"/>
      <c r="HVO24" s="1229"/>
      <c r="HVP24" s="1229"/>
      <c r="HVQ24" s="1229"/>
      <c r="HVR24" s="1229"/>
      <c r="HVS24" s="1229"/>
      <c r="HVT24" s="1229"/>
      <c r="HVU24" s="1229"/>
      <c r="HVV24" s="1229"/>
      <c r="HVW24" s="1229"/>
      <c r="HVX24" s="1229"/>
      <c r="HVY24" s="1229"/>
      <c r="HVZ24" s="1229"/>
      <c r="HWA24" s="1229"/>
      <c r="HWB24" s="1229"/>
      <c r="HWC24" s="1229"/>
      <c r="HWD24" s="1229"/>
      <c r="HWE24" s="1229"/>
      <c r="HWF24" s="1229"/>
      <c r="HWG24" s="1229"/>
      <c r="HWH24" s="1229"/>
      <c r="HWI24" s="1229"/>
      <c r="HWJ24" s="1229"/>
      <c r="HWK24" s="1229"/>
      <c r="HWL24" s="1229"/>
      <c r="HWM24" s="1229"/>
      <c r="HWN24" s="1229"/>
      <c r="HWO24" s="1229"/>
      <c r="HWP24" s="1229"/>
      <c r="HWQ24" s="1229"/>
      <c r="HWR24" s="1229"/>
      <c r="HWS24" s="1229"/>
      <c r="HWT24" s="1229"/>
      <c r="HWU24" s="1229"/>
      <c r="HWV24" s="1229"/>
      <c r="HWW24" s="1229"/>
      <c r="HWX24" s="1229"/>
      <c r="HWY24" s="1229"/>
      <c r="HWZ24" s="1229"/>
      <c r="HXA24" s="1229"/>
      <c r="HXB24" s="1229"/>
      <c r="HXC24" s="1229"/>
      <c r="HXD24" s="1229"/>
      <c r="HXE24" s="1229"/>
      <c r="HXF24" s="1229"/>
      <c r="HXG24" s="1229"/>
      <c r="HXH24" s="1229"/>
      <c r="HXI24" s="1229"/>
      <c r="HXJ24" s="1229"/>
      <c r="HXK24" s="1229"/>
      <c r="HXL24" s="1229"/>
      <c r="HXM24" s="1229"/>
      <c r="HXN24" s="1229"/>
      <c r="HXO24" s="1229"/>
      <c r="HXP24" s="1229"/>
      <c r="HXQ24" s="1229"/>
      <c r="HXR24" s="1229"/>
      <c r="HXS24" s="1229"/>
      <c r="HXT24" s="1229"/>
      <c r="HXU24" s="1229"/>
      <c r="HXV24" s="1229"/>
      <c r="HXW24" s="1229"/>
      <c r="HXX24" s="1229"/>
      <c r="HXY24" s="1229"/>
      <c r="HXZ24" s="1229"/>
      <c r="HYA24" s="1229"/>
      <c r="HYB24" s="1229"/>
      <c r="HYC24" s="1229"/>
      <c r="HYD24" s="1229"/>
      <c r="HYE24" s="1229"/>
      <c r="HYF24" s="1229"/>
      <c r="HYG24" s="1229"/>
      <c r="HYH24" s="1229"/>
      <c r="HYI24" s="1229"/>
      <c r="HYJ24" s="1229"/>
      <c r="HYK24" s="1229"/>
      <c r="HYL24" s="1229"/>
      <c r="HYM24" s="1229"/>
      <c r="HYN24" s="1229"/>
      <c r="HYO24" s="1229"/>
      <c r="HYP24" s="1229"/>
      <c r="HYQ24" s="1229"/>
      <c r="HYR24" s="1229"/>
      <c r="HYS24" s="1229"/>
      <c r="HYT24" s="1229"/>
      <c r="HYU24" s="1229"/>
      <c r="HYV24" s="1229"/>
      <c r="HYW24" s="1229"/>
      <c r="HYX24" s="1229"/>
      <c r="HYY24" s="1229"/>
      <c r="HYZ24" s="1229"/>
      <c r="HZA24" s="1229"/>
      <c r="HZB24" s="1229"/>
      <c r="HZC24" s="1229"/>
      <c r="HZD24" s="1229"/>
      <c r="HZE24" s="1229"/>
      <c r="HZF24" s="1229"/>
      <c r="HZG24" s="1229"/>
      <c r="HZH24" s="1229"/>
      <c r="HZI24" s="1229"/>
      <c r="HZJ24" s="1229"/>
      <c r="HZK24" s="1229"/>
      <c r="HZL24" s="1229"/>
      <c r="HZM24" s="1229"/>
      <c r="HZN24" s="1229"/>
      <c r="HZO24" s="1229"/>
      <c r="HZP24" s="1229"/>
      <c r="HZQ24" s="1229"/>
      <c r="HZR24" s="1229"/>
      <c r="HZS24" s="1229"/>
      <c r="HZT24" s="1229"/>
      <c r="HZU24" s="1229"/>
      <c r="HZV24" s="1229"/>
      <c r="HZW24" s="1229"/>
      <c r="HZX24" s="1229"/>
      <c r="HZY24" s="1229"/>
      <c r="HZZ24" s="1229"/>
      <c r="IAA24" s="1229"/>
      <c r="IAB24" s="1229"/>
      <c r="IAC24" s="1229"/>
      <c r="IAD24" s="1229"/>
      <c r="IAE24" s="1229"/>
      <c r="IAF24" s="1229"/>
      <c r="IAG24" s="1229"/>
      <c r="IAH24" s="1229"/>
      <c r="IAI24" s="1229"/>
      <c r="IAJ24" s="1229"/>
      <c r="IAK24" s="1229"/>
      <c r="IAL24" s="1229"/>
      <c r="IAM24" s="1229"/>
      <c r="IAN24" s="1229"/>
      <c r="IAO24" s="1229"/>
      <c r="IAP24" s="1229"/>
      <c r="IAQ24" s="1229"/>
      <c r="IAR24" s="1229"/>
      <c r="IAS24" s="1229"/>
      <c r="IAT24" s="1229"/>
      <c r="IAU24" s="1229"/>
      <c r="IAV24" s="1229"/>
      <c r="IAW24" s="1229"/>
      <c r="IAX24" s="1229"/>
      <c r="IAY24" s="1229"/>
      <c r="IAZ24" s="1229"/>
      <c r="IBA24" s="1229"/>
      <c r="IBB24" s="1229"/>
      <c r="IBC24" s="1229"/>
      <c r="IBD24" s="1229"/>
      <c r="IBE24" s="1229"/>
      <c r="IBF24" s="1229"/>
      <c r="IBG24" s="1229"/>
      <c r="IBH24" s="1229"/>
      <c r="IBI24" s="1229"/>
      <c r="IBJ24" s="1229"/>
      <c r="IBK24" s="1229"/>
      <c r="IBL24" s="1229"/>
      <c r="IBM24" s="1229"/>
      <c r="IBN24" s="1229"/>
      <c r="IBO24" s="1229"/>
      <c r="IBP24" s="1229"/>
      <c r="IBQ24" s="1229"/>
      <c r="IBR24" s="1229"/>
      <c r="IBS24" s="1229"/>
      <c r="IBT24" s="1229"/>
      <c r="IBU24" s="1229"/>
      <c r="IBV24" s="1229"/>
      <c r="IBW24" s="1229"/>
      <c r="IBX24" s="1229"/>
      <c r="IBY24" s="1229"/>
      <c r="IBZ24" s="1229"/>
      <c r="ICA24" s="1229"/>
      <c r="ICB24" s="1229"/>
      <c r="ICC24" s="1229"/>
      <c r="ICD24" s="1229"/>
      <c r="ICE24" s="1229"/>
      <c r="ICF24" s="1229"/>
      <c r="ICG24" s="1229"/>
      <c r="ICH24" s="1229"/>
      <c r="ICI24" s="1229"/>
      <c r="ICJ24" s="1229"/>
      <c r="ICK24" s="1229"/>
      <c r="ICL24" s="1229"/>
      <c r="ICM24" s="1229"/>
      <c r="ICN24" s="1229"/>
      <c r="ICO24" s="1229"/>
      <c r="ICP24" s="1229"/>
      <c r="ICQ24" s="1229"/>
      <c r="ICR24" s="1229"/>
      <c r="ICS24" s="1229"/>
      <c r="ICT24" s="1229"/>
      <c r="ICU24" s="1229"/>
      <c r="ICV24" s="1229"/>
      <c r="ICW24" s="1229"/>
      <c r="ICX24" s="1229"/>
      <c r="ICY24" s="1229"/>
      <c r="ICZ24" s="1229"/>
      <c r="IDA24" s="1229"/>
      <c r="IDB24" s="1229"/>
      <c r="IDC24" s="1229"/>
      <c r="IDD24" s="1229"/>
      <c r="IDE24" s="1229"/>
      <c r="IDF24" s="1229"/>
      <c r="IDG24" s="1229"/>
      <c r="IDH24" s="1229"/>
      <c r="IDI24" s="1229"/>
      <c r="IDJ24" s="1229"/>
      <c r="IDK24" s="1229"/>
      <c r="IDL24" s="1229"/>
      <c r="IDM24" s="1229"/>
      <c r="IDN24" s="1229"/>
      <c r="IDO24" s="1229"/>
      <c r="IDP24" s="1229"/>
      <c r="IDQ24" s="1229"/>
      <c r="IDR24" s="1229"/>
      <c r="IDS24" s="1229"/>
      <c r="IDT24" s="1229"/>
      <c r="IDU24" s="1229"/>
      <c r="IDV24" s="1229"/>
      <c r="IDW24" s="1229"/>
      <c r="IDX24" s="1229"/>
      <c r="IDY24" s="1229"/>
      <c r="IDZ24" s="1229"/>
      <c r="IEA24" s="1229"/>
      <c r="IEB24" s="1229"/>
      <c r="IEC24" s="1229"/>
      <c r="IED24" s="1229"/>
      <c r="IEE24" s="1229"/>
      <c r="IEF24" s="1229"/>
      <c r="IEG24" s="1229"/>
      <c r="IEH24" s="1229"/>
      <c r="IEI24" s="1229"/>
      <c r="IEJ24" s="1229"/>
      <c r="IEK24" s="1229"/>
      <c r="IEL24" s="1229"/>
      <c r="IEM24" s="1229"/>
      <c r="IEN24" s="1229"/>
      <c r="IEO24" s="1229"/>
      <c r="IEP24" s="1229"/>
      <c r="IEQ24" s="1229"/>
      <c r="IER24" s="1229"/>
      <c r="IES24" s="1229"/>
      <c r="IET24" s="1229"/>
      <c r="IEU24" s="1229"/>
      <c r="IEV24" s="1229"/>
      <c r="IEW24" s="1229"/>
      <c r="IEX24" s="1229"/>
      <c r="IEY24" s="1229"/>
      <c r="IEZ24" s="1229"/>
      <c r="IFA24" s="1229"/>
      <c r="IFB24" s="1229"/>
      <c r="IFC24" s="1229"/>
      <c r="IFD24" s="1229"/>
      <c r="IFE24" s="1229"/>
      <c r="IFF24" s="1229"/>
      <c r="IFG24" s="1229"/>
      <c r="IFH24" s="1229"/>
      <c r="IFI24" s="1229"/>
      <c r="IFJ24" s="1229"/>
      <c r="IFK24" s="1229"/>
      <c r="IFL24" s="1229"/>
      <c r="IFM24" s="1229"/>
      <c r="IFN24" s="1229"/>
      <c r="IFO24" s="1229"/>
      <c r="IFP24" s="1229"/>
      <c r="IFQ24" s="1229"/>
      <c r="IFR24" s="1229"/>
      <c r="IFS24" s="1229"/>
      <c r="IFT24" s="1229"/>
      <c r="IFU24" s="1229"/>
      <c r="IFV24" s="1229"/>
      <c r="IFW24" s="1229"/>
      <c r="IFX24" s="1229"/>
      <c r="IFY24" s="1229"/>
      <c r="IFZ24" s="1229"/>
      <c r="IGA24" s="1229"/>
      <c r="IGB24" s="1229"/>
      <c r="IGC24" s="1229"/>
      <c r="IGD24" s="1229"/>
      <c r="IGE24" s="1229"/>
      <c r="IGF24" s="1229"/>
      <c r="IGG24" s="1229"/>
      <c r="IGH24" s="1229"/>
      <c r="IGI24" s="1229"/>
      <c r="IGJ24" s="1229"/>
      <c r="IGK24" s="1229"/>
      <c r="IGL24" s="1229"/>
      <c r="IGM24" s="1229"/>
      <c r="IGN24" s="1229"/>
      <c r="IGO24" s="1229"/>
      <c r="IGP24" s="1229"/>
      <c r="IGQ24" s="1229"/>
      <c r="IGR24" s="1229"/>
      <c r="IGS24" s="1229"/>
      <c r="IGT24" s="1229"/>
      <c r="IGU24" s="1229"/>
      <c r="IGV24" s="1229"/>
      <c r="IGW24" s="1229"/>
      <c r="IGX24" s="1229"/>
      <c r="IGY24" s="1229"/>
      <c r="IGZ24" s="1229"/>
      <c r="IHA24" s="1229"/>
      <c r="IHB24" s="1229"/>
      <c r="IHC24" s="1229"/>
      <c r="IHD24" s="1229"/>
      <c r="IHE24" s="1229"/>
      <c r="IHF24" s="1229"/>
      <c r="IHG24" s="1229"/>
      <c r="IHH24" s="1229"/>
      <c r="IHI24" s="1229"/>
      <c r="IHJ24" s="1229"/>
      <c r="IHK24" s="1229"/>
      <c r="IHL24" s="1229"/>
      <c r="IHM24" s="1229"/>
      <c r="IHN24" s="1229"/>
      <c r="IHO24" s="1229"/>
      <c r="IHP24" s="1229"/>
      <c r="IHQ24" s="1229"/>
      <c r="IHR24" s="1229"/>
      <c r="IHS24" s="1229"/>
      <c r="IHT24" s="1229"/>
      <c r="IHU24" s="1229"/>
      <c r="IHV24" s="1229"/>
      <c r="IHW24" s="1229"/>
      <c r="IHX24" s="1229"/>
      <c r="IHY24" s="1229"/>
      <c r="IHZ24" s="1229"/>
      <c r="IIA24" s="1229"/>
      <c r="IIB24" s="1229"/>
      <c r="IIC24" s="1229"/>
      <c r="IID24" s="1229"/>
      <c r="IIE24" s="1229"/>
      <c r="IIF24" s="1229"/>
      <c r="IIG24" s="1229"/>
      <c r="IIH24" s="1229"/>
      <c r="III24" s="1229"/>
      <c r="IIJ24" s="1229"/>
      <c r="IIK24" s="1229"/>
      <c r="IIL24" s="1229"/>
      <c r="IIM24" s="1229"/>
      <c r="IIN24" s="1229"/>
      <c r="IIO24" s="1229"/>
      <c r="IIP24" s="1229"/>
      <c r="IIQ24" s="1229"/>
      <c r="IIR24" s="1229"/>
      <c r="IIS24" s="1229"/>
      <c r="IIT24" s="1229"/>
      <c r="IIU24" s="1229"/>
      <c r="IIV24" s="1229"/>
      <c r="IIW24" s="1229"/>
      <c r="IIX24" s="1229"/>
      <c r="IIY24" s="1229"/>
      <c r="IIZ24" s="1229"/>
      <c r="IJA24" s="1229"/>
      <c r="IJB24" s="1229"/>
      <c r="IJC24" s="1229"/>
      <c r="IJD24" s="1229"/>
      <c r="IJE24" s="1229"/>
      <c r="IJF24" s="1229"/>
      <c r="IJG24" s="1229"/>
      <c r="IJH24" s="1229"/>
      <c r="IJI24" s="1229"/>
      <c r="IJJ24" s="1229"/>
      <c r="IJK24" s="1229"/>
      <c r="IJL24" s="1229"/>
      <c r="IJM24" s="1229"/>
      <c r="IJN24" s="1229"/>
      <c r="IJO24" s="1229"/>
      <c r="IJP24" s="1229"/>
      <c r="IJQ24" s="1229"/>
      <c r="IJR24" s="1229"/>
      <c r="IJS24" s="1229"/>
      <c r="IJT24" s="1229"/>
      <c r="IJU24" s="1229"/>
      <c r="IJV24" s="1229"/>
      <c r="IJW24" s="1229"/>
      <c r="IJX24" s="1229"/>
      <c r="IJY24" s="1229"/>
      <c r="IJZ24" s="1229"/>
      <c r="IKA24" s="1229"/>
      <c r="IKB24" s="1229"/>
      <c r="IKC24" s="1229"/>
      <c r="IKD24" s="1229"/>
      <c r="IKE24" s="1229"/>
      <c r="IKF24" s="1229"/>
      <c r="IKG24" s="1229"/>
      <c r="IKH24" s="1229"/>
      <c r="IKI24" s="1229"/>
      <c r="IKJ24" s="1229"/>
      <c r="IKK24" s="1229"/>
      <c r="IKL24" s="1229"/>
      <c r="IKM24" s="1229"/>
      <c r="IKN24" s="1229"/>
      <c r="IKO24" s="1229"/>
      <c r="IKP24" s="1229"/>
      <c r="IKQ24" s="1229"/>
      <c r="IKR24" s="1229"/>
      <c r="IKS24" s="1229"/>
      <c r="IKT24" s="1229"/>
      <c r="IKU24" s="1229"/>
      <c r="IKV24" s="1229"/>
      <c r="IKW24" s="1229"/>
      <c r="IKX24" s="1229"/>
      <c r="IKY24" s="1229"/>
      <c r="IKZ24" s="1229"/>
      <c r="ILA24" s="1229"/>
      <c r="ILB24" s="1229"/>
      <c r="ILC24" s="1229"/>
      <c r="ILD24" s="1229"/>
      <c r="ILE24" s="1229"/>
      <c r="ILF24" s="1229"/>
      <c r="ILG24" s="1229"/>
      <c r="ILH24" s="1229"/>
      <c r="ILI24" s="1229"/>
      <c r="ILJ24" s="1229"/>
      <c r="ILK24" s="1229"/>
      <c r="ILL24" s="1229"/>
      <c r="ILM24" s="1229"/>
      <c r="ILN24" s="1229"/>
      <c r="ILO24" s="1229"/>
      <c r="ILP24" s="1229"/>
      <c r="ILQ24" s="1229"/>
      <c r="ILR24" s="1229"/>
      <c r="ILS24" s="1229"/>
      <c r="ILT24" s="1229"/>
      <c r="ILU24" s="1229"/>
      <c r="ILV24" s="1229"/>
      <c r="ILW24" s="1229"/>
      <c r="ILX24" s="1229"/>
      <c r="ILY24" s="1229"/>
      <c r="ILZ24" s="1229"/>
      <c r="IMA24" s="1229"/>
      <c r="IMB24" s="1229"/>
      <c r="IMC24" s="1229"/>
      <c r="IMD24" s="1229"/>
      <c r="IME24" s="1229"/>
      <c r="IMF24" s="1229"/>
      <c r="IMG24" s="1229"/>
      <c r="IMH24" s="1229"/>
      <c r="IMI24" s="1229"/>
      <c r="IMJ24" s="1229"/>
      <c r="IMK24" s="1229"/>
      <c r="IML24" s="1229"/>
      <c r="IMM24" s="1229"/>
      <c r="IMN24" s="1229"/>
      <c r="IMO24" s="1229"/>
      <c r="IMP24" s="1229"/>
      <c r="IMQ24" s="1229"/>
      <c r="IMR24" s="1229"/>
      <c r="IMS24" s="1229"/>
      <c r="IMT24" s="1229"/>
      <c r="IMU24" s="1229"/>
      <c r="IMV24" s="1229"/>
      <c r="IMW24" s="1229"/>
      <c r="IMX24" s="1229"/>
      <c r="IMY24" s="1229"/>
      <c r="IMZ24" s="1229"/>
      <c r="INA24" s="1229"/>
      <c r="INB24" s="1229"/>
      <c r="INC24" s="1229"/>
      <c r="IND24" s="1229"/>
      <c r="INE24" s="1229"/>
      <c r="INF24" s="1229"/>
      <c r="ING24" s="1229"/>
      <c r="INH24" s="1229"/>
      <c r="INI24" s="1229"/>
      <c r="INJ24" s="1229"/>
      <c r="INK24" s="1229"/>
      <c r="INL24" s="1229"/>
      <c r="INM24" s="1229"/>
      <c r="INN24" s="1229"/>
      <c r="INO24" s="1229"/>
      <c r="INP24" s="1229"/>
      <c r="INQ24" s="1229"/>
      <c r="INR24" s="1229"/>
      <c r="INS24" s="1229"/>
      <c r="INT24" s="1229"/>
      <c r="INU24" s="1229"/>
      <c r="INV24" s="1229"/>
      <c r="INW24" s="1229"/>
      <c r="INX24" s="1229"/>
      <c r="INY24" s="1229"/>
      <c r="INZ24" s="1229"/>
      <c r="IOA24" s="1229"/>
      <c r="IOB24" s="1229"/>
      <c r="IOC24" s="1229"/>
      <c r="IOD24" s="1229"/>
      <c r="IOE24" s="1229"/>
      <c r="IOF24" s="1229"/>
      <c r="IOG24" s="1229"/>
      <c r="IOH24" s="1229"/>
      <c r="IOI24" s="1229"/>
      <c r="IOJ24" s="1229"/>
      <c r="IOK24" s="1229"/>
      <c r="IOL24" s="1229"/>
      <c r="IOM24" s="1229"/>
      <c r="ION24" s="1229"/>
      <c r="IOO24" s="1229"/>
      <c r="IOP24" s="1229"/>
      <c r="IOQ24" s="1229"/>
      <c r="IOR24" s="1229"/>
      <c r="IOS24" s="1229"/>
      <c r="IOT24" s="1229"/>
      <c r="IOU24" s="1229"/>
      <c r="IOV24" s="1229"/>
      <c r="IOW24" s="1229"/>
      <c r="IOX24" s="1229"/>
      <c r="IOY24" s="1229"/>
      <c r="IOZ24" s="1229"/>
      <c r="IPA24" s="1229"/>
      <c r="IPB24" s="1229"/>
      <c r="IPC24" s="1229"/>
      <c r="IPD24" s="1229"/>
      <c r="IPE24" s="1229"/>
      <c r="IPF24" s="1229"/>
      <c r="IPG24" s="1229"/>
      <c r="IPH24" s="1229"/>
      <c r="IPI24" s="1229"/>
      <c r="IPJ24" s="1229"/>
      <c r="IPK24" s="1229"/>
      <c r="IPL24" s="1229"/>
      <c r="IPM24" s="1229"/>
      <c r="IPN24" s="1229"/>
      <c r="IPO24" s="1229"/>
      <c r="IPP24" s="1229"/>
      <c r="IPQ24" s="1229"/>
      <c r="IPR24" s="1229"/>
      <c r="IPS24" s="1229"/>
      <c r="IPT24" s="1229"/>
      <c r="IPU24" s="1229"/>
      <c r="IPV24" s="1229"/>
      <c r="IPW24" s="1229"/>
      <c r="IPX24" s="1229"/>
      <c r="IPY24" s="1229"/>
      <c r="IPZ24" s="1229"/>
      <c r="IQA24" s="1229"/>
      <c r="IQB24" s="1229"/>
      <c r="IQC24" s="1229"/>
      <c r="IQD24" s="1229"/>
      <c r="IQE24" s="1229"/>
      <c r="IQF24" s="1229"/>
      <c r="IQG24" s="1229"/>
      <c r="IQH24" s="1229"/>
      <c r="IQI24" s="1229"/>
      <c r="IQJ24" s="1229"/>
      <c r="IQK24" s="1229"/>
      <c r="IQL24" s="1229"/>
      <c r="IQM24" s="1229"/>
      <c r="IQN24" s="1229"/>
      <c r="IQO24" s="1229"/>
      <c r="IQP24" s="1229"/>
      <c r="IQQ24" s="1229"/>
      <c r="IQR24" s="1229"/>
      <c r="IQS24" s="1229"/>
      <c r="IQT24" s="1229"/>
      <c r="IQU24" s="1229"/>
      <c r="IQV24" s="1229"/>
      <c r="IQW24" s="1229"/>
      <c r="IQX24" s="1229"/>
      <c r="IQY24" s="1229"/>
      <c r="IQZ24" s="1229"/>
      <c r="IRA24" s="1229"/>
      <c r="IRB24" s="1229"/>
      <c r="IRC24" s="1229"/>
      <c r="IRD24" s="1229"/>
      <c r="IRE24" s="1229"/>
      <c r="IRF24" s="1229"/>
      <c r="IRG24" s="1229"/>
      <c r="IRH24" s="1229"/>
      <c r="IRI24" s="1229"/>
      <c r="IRJ24" s="1229"/>
      <c r="IRK24" s="1229"/>
      <c r="IRL24" s="1229"/>
      <c r="IRM24" s="1229"/>
      <c r="IRN24" s="1229"/>
      <c r="IRO24" s="1229"/>
      <c r="IRP24" s="1229"/>
      <c r="IRQ24" s="1229"/>
      <c r="IRR24" s="1229"/>
      <c r="IRS24" s="1229"/>
      <c r="IRT24" s="1229"/>
      <c r="IRU24" s="1229"/>
      <c r="IRV24" s="1229"/>
      <c r="IRW24" s="1229"/>
      <c r="IRX24" s="1229"/>
      <c r="IRY24" s="1229"/>
      <c r="IRZ24" s="1229"/>
      <c r="ISA24" s="1229"/>
      <c r="ISB24" s="1229"/>
      <c r="ISC24" s="1229"/>
      <c r="ISD24" s="1229"/>
      <c r="ISE24" s="1229"/>
      <c r="ISF24" s="1229"/>
      <c r="ISG24" s="1229"/>
      <c r="ISH24" s="1229"/>
      <c r="ISI24" s="1229"/>
      <c r="ISJ24" s="1229"/>
      <c r="ISK24" s="1229"/>
      <c r="ISL24" s="1229"/>
      <c r="ISM24" s="1229"/>
      <c r="ISN24" s="1229"/>
      <c r="ISO24" s="1229"/>
      <c r="ISP24" s="1229"/>
      <c r="ISQ24" s="1229"/>
      <c r="ISR24" s="1229"/>
      <c r="ISS24" s="1229"/>
      <c r="IST24" s="1229"/>
      <c r="ISU24" s="1229"/>
      <c r="ISV24" s="1229"/>
      <c r="ISW24" s="1229"/>
      <c r="ISX24" s="1229"/>
      <c r="ISY24" s="1229"/>
      <c r="ISZ24" s="1229"/>
      <c r="ITA24" s="1229"/>
      <c r="ITB24" s="1229"/>
      <c r="ITC24" s="1229"/>
      <c r="ITD24" s="1229"/>
      <c r="ITE24" s="1229"/>
      <c r="ITF24" s="1229"/>
      <c r="ITG24" s="1229"/>
      <c r="ITH24" s="1229"/>
      <c r="ITI24" s="1229"/>
      <c r="ITJ24" s="1229"/>
      <c r="ITK24" s="1229"/>
      <c r="ITL24" s="1229"/>
      <c r="ITM24" s="1229"/>
      <c r="ITN24" s="1229"/>
      <c r="ITO24" s="1229"/>
      <c r="ITP24" s="1229"/>
      <c r="ITQ24" s="1229"/>
      <c r="ITR24" s="1229"/>
      <c r="ITS24" s="1229"/>
      <c r="ITT24" s="1229"/>
      <c r="ITU24" s="1229"/>
      <c r="ITV24" s="1229"/>
      <c r="ITW24" s="1229"/>
      <c r="ITX24" s="1229"/>
      <c r="ITY24" s="1229"/>
      <c r="ITZ24" s="1229"/>
      <c r="IUA24" s="1229"/>
      <c r="IUB24" s="1229"/>
      <c r="IUC24" s="1229"/>
      <c r="IUD24" s="1229"/>
      <c r="IUE24" s="1229"/>
      <c r="IUF24" s="1229"/>
      <c r="IUG24" s="1229"/>
      <c r="IUH24" s="1229"/>
      <c r="IUI24" s="1229"/>
      <c r="IUJ24" s="1229"/>
      <c r="IUK24" s="1229"/>
      <c r="IUL24" s="1229"/>
      <c r="IUM24" s="1229"/>
      <c r="IUN24" s="1229"/>
      <c r="IUO24" s="1229"/>
      <c r="IUP24" s="1229"/>
      <c r="IUQ24" s="1229"/>
      <c r="IUR24" s="1229"/>
      <c r="IUS24" s="1229"/>
      <c r="IUT24" s="1229"/>
      <c r="IUU24" s="1229"/>
      <c r="IUV24" s="1229"/>
      <c r="IUW24" s="1229"/>
      <c r="IUX24" s="1229"/>
      <c r="IUY24" s="1229"/>
      <c r="IUZ24" s="1229"/>
      <c r="IVA24" s="1229"/>
      <c r="IVB24" s="1229"/>
      <c r="IVC24" s="1229"/>
      <c r="IVD24" s="1229"/>
      <c r="IVE24" s="1229"/>
      <c r="IVF24" s="1229"/>
      <c r="IVG24" s="1229"/>
      <c r="IVH24" s="1229"/>
      <c r="IVI24" s="1229"/>
      <c r="IVJ24" s="1229"/>
      <c r="IVK24" s="1229"/>
      <c r="IVL24" s="1229"/>
      <c r="IVM24" s="1229"/>
      <c r="IVN24" s="1229"/>
      <c r="IVO24" s="1229"/>
      <c r="IVP24" s="1229"/>
      <c r="IVQ24" s="1229"/>
      <c r="IVR24" s="1229"/>
      <c r="IVS24" s="1229"/>
      <c r="IVT24" s="1229"/>
      <c r="IVU24" s="1229"/>
      <c r="IVV24" s="1229"/>
      <c r="IVW24" s="1229"/>
      <c r="IVX24" s="1229"/>
      <c r="IVY24" s="1229"/>
      <c r="IVZ24" s="1229"/>
      <c r="IWA24" s="1229"/>
      <c r="IWB24" s="1229"/>
      <c r="IWC24" s="1229"/>
      <c r="IWD24" s="1229"/>
      <c r="IWE24" s="1229"/>
      <c r="IWF24" s="1229"/>
      <c r="IWG24" s="1229"/>
      <c r="IWH24" s="1229"/>
      <c r="IWI24" s="1229"/>
      <c r="IWJ24" s="1229"/>
      <c r="IWK24" s="1229"/>
      <c r="IWL24" s="1229"/>
      <c r="IWM24" s="1229"/>
      <c r="IWN24" s="1229"/>
      <c r="IWO24" s="1229"/>
      <c r="IWP24" s="1229"/>
      <c r="IWQ24" s="1229"/>
      <c r="IWR24" s="1229"/>
      <c r="IWS24" s="1229"/>
      <c r="IWT24" s="1229"/>
      <c r="IWU24" s="1229"/>
      <c r="IWV24" s="1229"/>
      <c r="IWW24" s="1229"/>
      <c r="IWX24" s="1229"/>
      <c r="IWY24" s="1229"/>
      <c r="IWZ24" s="1229"/>
      <c r="IXA24" s="1229"/>
      <c r="IXB24" s="1229"/>
      <c r="IXC24" s="1229"/>
      <c r="IXD24" s="1229"/>
      <c r="IXE24" s="1229"/>
      <c r="IXF24" s="1229"/>
      <c r="IXG24" s="1229"/>
      <c r="IXH24" s="1229"/>
      <c r="IXI24" s="1229"/>
      <c r="IXJ24" s="1229"/>
      <c r="IXK24" s="1229"/>
      <c r="IXL24" s="1229"/>
      <c r="IXM24" s="1229"/>
      <c r="IXN24" s="1229"/>
      <c r="IXO24" s="1229"/>
      <c r="IXP24" s="1229"/>
      <c r="IXQ24" s="1229"/>
      <c r="IXR24" s="1229"/>
      <c r="IXS24" s="1229"/>
      <c r="IXT24" s="1229"/>
      <c r="IXU24" s="1229"/>
      <c r="IXV24" s="1229"/>
      <c r="IXW24" s="1229"/>
      <c r="IXX24" s="1229"/>
      <c r="IXY24" s="1229"/>
      <c r="IXZ24" s="1229"/>
      <c r="IYA24" s="1229"/>
      <c r="IYB24" s="1229"/>
      <c r="IYC24" s="1229"/>
      <c r="IYD24" s="1229"/>
      <c r="IYE24" s="1229"/>
      <c r="IYF24" s="1229"/>
      <c r="IYG24" s="1229"/>
      <c r="IYH24" s="1229"/>
      <c r="IYI24" s="1229"/>
      <c r="IYJ24" s="1229"/>
      <c r="IYK24" s="1229"/>
      <c r="IYL24" s="1229"/>
      <c r="IYM24" s="1229"/>
      <c r="IYN24" s="1229"/>
      <c r="IYO24" s="1229"/>
      <c r="IYP24" s="1229"/>
      <c r="IYQ24" s="1229"/>
      <c r="IYR24" s="1229"/>
      <c r="IYS24" s="1229"/>
      <c r="IYT24" s="1229"/>
      <c r="IYU24" s="1229"/>
      <c r="IYV24" s="1229"/>
      <c r="IYW24" s="1229"/>
      <c r="IYX24" s="1229"/>
      <c r="IYY24" s="1229"/>
      <c r="IYZ24" s="1229"/>
      <c r="IZA24" s="1229"/>
      <c r="IZB24" s="1229"/>
      <c r="IZC24" s="1229"/>
      <c r="IZD24" s="1229"/>
      <c r="IZE24" s="1229"/>
      <c r="IZF24" s="1229"/>
      <c r="IZG24" s="1229"/>
      <c r="IZH24" s="1229"/>
      <c r="IZI24" s="1229"/>
      <c r="IZJ24" s="1229"/>
      <c r="IZK24" s="1229"/>
      <c r="IZL24" s="1229"/>
      <c r="IZM24" s="1229"/>
      <c r="IZN24" s="1229"/>
      <c r="IZO24" s="1229"/>
      <c r="IZP24" s="1229"/>
      <c r="IZQ24" s="1229"/>
      <c r="IZR24" s="1229"/>
      <c r="IZS24" s="1229"/>
      <c r="IZT24" s="1229"/>
      <c r="IZU24" s="1229"/>
      <c r="IZV24" s="1229"/>
      <c r="IZW24" s="1229"/>
      <c r="IZX24" s="1229"/>
      <c r="IZY24" s="1229"/>
      <c r="IZZ24" s="1229"/>
      <c r="JAA24" s="1229"/>
      <c r="JAB24" s="1229"/>
      <c r="JAC24" s="1229"/>
      <c r="JAD24" s="1229"/>
      <c r="JAE24" s="1229"/>
      <c r="JAF24" s="1229"/>
      <c r="JAG24" s="1229"/>
      <c r="JAH24" s="1229"/>
      <c r="JAI24" s="1229"/>
      <c r="JAJ24" s="1229"/>
      <c r="JAK24" s="1229"/>
      <c r="JAL24" s="1229"/>
      <c r="JAM24" s="1229"/>
      <c r="JAN24" s="1229"/>
      <c r="JAO24" s="1229"/>
      <c r="JAP24" s="1229"/>
      <c r="JAQ24" s="1229"/>
      <c r="JAR24" s="1229"/>
      <c r="JAS24" s="1229"/>
      <c r="JAT24" s="1229"/>
      <c r="JAU24" s="1229"/>
      <c r="JAV24" s="1229"/>
      <c r="JAW24" s="1229"/>
      <c r="JAX24" s="1229"/>
      <c r="JAY24" s="1229"/>
      <c r="JAZ24" s="1229"/>
      <c r="JBA24" s="1229"/>
      <c r="JBB24" s="1229"/>
      <c r="JBC24" s="1229"/>
      <c r="JBD24" s="1229"/>
      <c r="JBE24" s="1229"/>
      <c r="JBF24" s="1229"/>
      <c r="JBG24" s="1229"/>
      <c r="JBH24" s="1229"/>
      <c r="JBI24" s="1229"/>
      <c r="JBJ24" s="1229"/>
      <c r="JBK24" s="1229"/>
      <c r="JBL24" s="1229"/>
      <c r="JBM24" s="1229"/>
      <c r="JBN24" s="1229"/>
      <c r="JBO24" s="1229"/>
      <c r="JBP24" s="1229"/>
      <c r="JBQ24" s="1229"/>
      <c r="JBR24" s="1229"/>
      <c r="JBS24" s="1229"/>
      <c r="JBT24" s="1229"/>
      <c r="JBU24" s="1229"/>
      <c r="JBV24" s="1229"/>
      <c r="JBW24" s="1229"/>
      <c r="JBX24" s="1229"/>
      <c r="JBY24" s="1229"/>
      <c r="JBZ24" s="1229"/>
      <c r="JCA24" s="1229"/>
      <c r="JCB24" s="1229"/>
      <c r="JCC24" s="1229"/>
      <c r="JCD24" s="1229"/>
      <c r="JCE24" s="1229"/>
      <c r="JCF24" s="1229"/>
      <c r="JCG24" s="1229"/>
      <c r="JCH24" s="1229"/>
      <c r="JCI24" s="1229"/>
      <c r="JCJ24" s="1229"/>
      <c r="JCK24" s="1229"/>
      <c r="JCL24" s="1229"/>
      <c r="JCM24" s="1229"/>
      <c r="JCN24" s="1229"/>
      <c r="JCO24" s="1229"/>
      <c r="JCP24" s="1229"/>
      <c r="JCQ24" s="1229"/>
      <c r="JCR24" s="1229"/>
      <c r="JCS24" s="1229"/>
      <c r="JCT24" s="1229"/>
      <c r="JCU24" s="1229"/>
      <c r="JCV24" s="1229"/>
      <c r="JCW24" s="1229"/>
      <c r="JCX24" s="1229"/>
      <c r="JCY24" s="1229"/>
      <c r="JCZ24" s="1229"/>
      <c r="JDA24" s="1229"/>
      <c r="JDB24" s="1229"/>
      <c r="JDC24" s="1229"/>
      <c r="JDD24" s="1229"/>
      <c r="JDE24" s="1229"/>
      <c r="JDF24" s="1229"/>
      <c r="JDG24" s="1229"/>
      <c r="JDH24" s="1229"/>
      <c r="JDI24" s="1229"/>
      <c r="JDJ24" s="1229"/>
      <c r="JDK24" s="1229"/>
      <c r="JDL24" s="1229"/>
      <c r="JDM24" s="1229"/>
      <c r="JDN24" s="1229"/>
      <c r="JDO24" s="1229"/>
      <c r="JDP24" s="1229"/>
      <c r="JDQ24" s="1229"/>
      <c r="JDR24" s="1229"/>
      <c r="JDS24" s="1229"/>
      <c r="JDT24" s="1229"/>
      <c r="JDU24" s="1229"/>
      <c r="JDV24" s="1229"/>
      <c r="JDW24" s="1229"/>
      <c r="JDX24" s="1229"/>
      <c r="JDY24" s="1229"/>
      <c r="JDZ24" s="1229"/>
      <c r="JEA24" s="1229"/>
      <c r="JEB24" s="1229"/>
      <c r="JEC24" s="1229"/>
      <c r="JED24" s="1229"/>
      <c r="JEE24" s="1229"/>
      <c r="JEF24" s="1229"/>
      <c r="JEG24" s="1229"/>
      <c r="JEH24" s="1229"/>
      <c r="JEI24" s="1229"/>
      <c r="JEJ24" s="1229"/>
      <c r="JEK24" s="1229"/>
      <c r="JEL24" s="1229"/>
      <c r="JEM24" s="1229"/>
      <c r="JEN24" s="1229"/>
      <c r="JEO24" s="1229"/>
      <c r="JEP24" s="1229"/>
      <c r="JEQ24" s="1229"/>
      <c r="JER24" s="1229"/>
      <c r="JES24" s="1229"/>
      <c r="JET24" s="1229"/>
      <c r="JEU24" s="1229"/>
      <c r="JEV24" s="1229"/>
      <c r="JEW24" s="1229"/>
      <c r="JEX24" s="1229"/>
      <c r="JEY24" s="1229"/>
      <c r="JEZ24" s="1229"/>
      <c r="JFA24" s="1229"/>
      <c r="JFB24" s="1229"/>
      <c r="JFC24" s="1229"/>
      <c r="JFD24" s="1229"/>
      <c r="JFE24" s="1229"/>
      <c r="JFF24" s="1229"/>
      <c r="JFG24" s="1229"/>
      <c r="JFH24" s="1229"/>
      <c r="JFI24" s="1229"/>
      <c r="JFJ24" s="1229"/>
      <c r="JFK24" s="1229"/>
      <c r="JFL24" s="1229"/>
      <c r="JFM24" s="1229"/>
      <c r="JFN24" s="1229"/>
      <c r="JFO24" s="1229"/>
      <c r="JFP24" s="1229"/>
      <c r="JFQ24" s="1229"/>
      <c r="JFR24" s="1229"/>
      <c r="JFS24" s="1229"/>
      <c r="JFT24" s="1229"/>
      <c r="JFU24" s="1229"/>
      <c r="JFV24" s="1229"/>
      <c r="JFW24" s="1229"/>
      <c r="JFX24" s="1229"/>
      <c r="JFY24" s="1229"/>
      <c r="JFZ24" s="1229"/>
      <c r="JGA24" s="1229"/>
      <c r="JGB24" s="1229"/>
      <c r="JGC24" s="1229"/>
      <c r="JGD24" s="1229"/>
      <c r="JGE24" s="1229"/>
      <c r="JGF24" s="1229"/>
      <c r="JGG24" s="1229"/>
      <c r="JGH24" s="1229"/>
      <c r="JGI24" s="1229"/>
      <c r="JGJ24" s="1229"/>
      <c r="JGK24" s="1229"/>
      <c r="JGL24" s="1229"/>
      <c r="JGM24" s="1229"/>
      <c r="JGN24" s="1229"/>
      <c r="JGO24" s="1229"/>
      <c r="JGP24" s="1229"/>
      <c r="JGQ24" s="1229"/>
      <c r="JGR24" s="1229"/>
      <c r="JGS24" s="1229"/>
      <c r="JGT24" s="1229"/>
      <c r="JGU24" s="1229"/>
      <c r="JGV24" s="1229"/>
      <c r="JGW24" s="1229"/>
      <c r="JGX24" s="1229"/>
      <c r="JGY24" s="1229"/>
      <c r="JGZ24" s="1229"/>
      <c r="JHA24" s="1229"/>
      <c r="JHB24" s="1229"/>
      <c r="JHC24" s="1229"/>
      <c r="JHD24" s="1229"/>
      <c r="JHE24" s="1229"/>
      <c r="JHF24" s="1229"/>
      <c r="JHG24" s="1229"/>
      <c r="JHH24" s="1229"/>
      <c r="JHI24" s="1229"/>
      <c r="JHJ24" s="1229"/>
      <c r="JHK24" s="1229"/>
      <c r="JHL24" s="1229"/>
      <c r="JHM24" s="1229"/>
      <c r="JHN24" s="1229"/>
      <c r="JHO24" s="1229"/>
      <c r="JHP24" s="1229"/>
      <c r="JHQ24" s="1229"/>
      <c r="JHR24" s="1229"/>
      <c r="JHS24" s="1229"/>
      <c r="JHT24" s="1229"/>
      <c r="JHU24" s="1229"/>
      <c r="JHV24" s="1229"/>
      <c r="JHW24" s="1229"/>
      <c r="JHX24" s="1229"/>
      <c r="JHY24" s="1229"/>
      <c r="JHZ24" s="1229"/>
      <c r="JIA24" s="1229"/>
      <c r="JIB24" s="1229"/>
      <c r="JIC24" s="1229"/>
      <c r="JID24" s="1229"/>
      <c r="JIE24" s="1229"/>
      <c r="JIF24" s="1229"/>
      <c r="JIG24" s="1229"/>
      <c r="JIH24" s="1229"/>
      <c r="JII24" s="1229"/>
      <c r="JIJ24" s="1229"/>
      <c r="JIK24" s="1229"/>
      <c r="JIL24" s="1229"/>
      <c r="JIM24" s="1229"/>
      <c r="JIN24" s="1229"/>
      <c r="JIO24" s="1229"/>
      <c r="JIP24" s="1229"/>
      <c r="JIQ24" s="1229"/>
      <c r="JIR24" s="1229"/>
      <c r="JIS24" s="1229"/>
      <c r="JIT24" s="1229"/>
      <c r="JIU24" s="1229"/>
      <c r="JIV24" s="1229"/>
      <c r="JIW24" s="1229"/>
      <c r="JIX24" s="1229"/>
      <c r="JIY24" s="1229"/>
      <c r="JIZ24" s="1229"/>
      <c r="JJA24" s="1229"/>
      <c r="JJB24" s="1229"/>
      <c r="JJC24" s="1229"/>
      <c r="JJD24" s="1229"/>
      <c r="JJE24" s="1229"/>
      <c r="JJF24" s="1229"/>
      <c r="JJG24" s="1229"/>
      <c r="JJH24" s="1229"/>
      <c r="JJI24" s="1229"/>
      <c r="JJJ24" s="1229"/>
      <c r="JJK24" s="1229"/>
      <c r="JJL24" s="1229"/>
      <c r="JJM24" s="1229"/>
      <c r="JJN24" s="1229"/>
      <c r="JJO24" s="1229"/>
      <c r="JJP24" s="1229"/>
      <c r="JJQ24" s="1229"/>
      <c r="JJR24" s="1229"/>
      <c r="JJS24" s="1229"/>
      <c r="JJT24" s="1229"/>
      <c r="JJU24" s="1229"/>
      <c r="JJV24" s="1229"/>
      <c r="JJW24" s="1229"/>
      <c r="JJX24" s="1229"/>
      <c r="JJY24" s="1229"/>
      <c r="JJZ24" s="1229"/>
      <c r="JKA24" s="1229"/>
      <c r="JKB24" s="1229"/>
      <c r="JKC24" s="1229"/>
      <c r="JKD24" s="1229"/>
      <c r="JKE24" s="1229"/>
      <c r="JKF24" s="1229"/>
      <c r="JKG24" s="1229"/>
      <c r="JKH24" s="1229"/>
      <c r="JKI24" s="1229"/>
      <c r="JKJ24" s="1229"/>
      <c r="JKK24" s="1229"/>
      <c r="JKL24" s="1229"/>
      <c r="JKM24" s="1229"/>
      <c r="JKN24" s="1229"/>
      <c r="JKO24" s="1229"/>
      <c r="JKP24" s="1229"/>
      <c r="JKQ24" s="1229"/>
      <c r="JKR24" s="1229"/>
      <c r="JKS24" s="1229"/>
      <c r="JKT24" s="1229"/>
      <c r="JKU24" s="1229"/>
      <c r="JKV24" s="1229"/>
      <c r="JKW24" s="1229"/>
      <c r="JKX24" s="1229"/>
      <c r="JKY24" s="1229"/>
      <c r="JKZ24" s="1229"/>
      <c r="JLA24" s="1229"/>
      <c r="JLB24" s="1229"/>
      <c r="JLC24" s="1229"/>
      <c r="JLD24" s="1229"/>
      <c r="JLE24" s="1229"/>
      <c r="JLF24" s="1229"/>
      <c r="JLG24" s="1229"/>
      <c r="JLH24" s="1229"/>
      <c r="JLI24" s="1229"/>
      <c r="JLJ24" s="1229"/>
      <c r="JLK24" s="1229"/>
      <c r="JLL24" s="1229"/>
      <c r="JLM24" s="1229"/>
      <c r="JLN24" s="1229"/>
      <c r="JLO24" s="1229"/>
      <c r="JLP24" s="1229"/>
      <c r="JLQ24" s="1229"/>
      <c r="JLR24" s="1229"/>
      <c r="JLS24" s="1229"/>
      <c r="JLT24" s="1229"/>
      <c r="JLU24" s="1229"/>
      <c r="JLV24" s="1229"/>
      <c r="JLW24" s="1229"/>
      <c r="JLX24" s="1229"/>
      <c r="JLY24" s="1229"/>
      <c r="JLZ24" s="1229"/>
      <c r="JMA24" s="1229"/>
      <c r="JMB24" s="1229"/>
      <c r="JMC24" s="1229"/>
      <c r="JMD24" s="1229"/>
      <c r="JME24" s="1229"/>
      <c r="JMF24" s="1229"/>
      <c r="JMG24" s="1229"/>
      <c r="JMH24" s="1229"/>
      <c r="JMI24" s="1229"/>
      <c r="JMJ24" s="1229"/>
      <c r="JMK24" s="1229"/>
      <c r="JML24" s="1229"/>
      <c r="JMM24" s="1229"/>
      <c r="JMN24" s="1229"/>
      <c r="JMO24" s="1229"/>
      <c r="JMP24" s="1229"/>
      <c r="JMQ24" s="1229"/>
      <c r="JMR24" s="1229"/>
      <c r="JMS24" s="1229"/>
      <c r="JMT24" s="1229"/>
      <c r="JMU24" s="1229"/>
      <c r="JMV24" s="1229"/>
      <c r="JMW24" s="1229"/>
      <c r="JMX24" s="1229"/>
      <c r="JMY24" s="1229"/>
      <c r="JMZ24" s="1229"/>
      <c r="JNA24" s="1229"/>
      <c r="JNB24" s="1229"/>
      <c r="JNC24" s="1229"/>
      <c r="JND24" s="1229"/>
      <c r="JNE24" s="1229"/>
      <c r="JNF24" s="1229"/>
      <c r="JNG24" s="1229"/>
      <c r="JNH24" s="1229"/>
      <c r="JNI24" s="1229"/>
      <c r="JNJ24" s="1229"/>
      <c r="JNK24" s="1229"/>
      <c r="JNL24" s="1229"/>
      <c r="JNM24" s="1229"/>
      <c r="JNN24" s="1229"/>
      <c r="JNO24" s="1229"/>
      <c r="JNP24" s="1229"/>
      <c r="JNQ24" s="1229"/>
      <c r="JNR24" s="1229"/>
      <c r="JNS24" s="1229"/>
      <c r="JNT24" s="1229"/>
      <c r="JNU24" s="1229"/>
      <c r="JNV24" s="1229"/>
      <c r="JNW24" s="1229"/>
      <c r="JNX24" s="1229"/>
      <c r="JNY24" s="1229"/>
      <c r="JNZ24" s="1229"/>
      <c r="JOA24" s="1229"/>
      <c r="JOB24" s="1229"/>
      <c r="JOC24" s="1229"/>
      <c r="JOD24" s="1229"/>
      <c r="JOE24" s="1229"/>
      <c r="JOF24" s="1229"/>
      <c r="JOG24" s="1229"/>
      <c r="JOH24" s="1229"/>
      <c r="JOI24" s="1229"/>
      <c r="JOJ24" s="1229"/>
      <c r="JOK24" s="1229"/>
      <c r="JOL24" s="1229"/>
      <c r="JOM24" s="1229"/>
      <c r="JON24" s="1229"/>
      <c r="JOO24" s="1229"/>
      <c r="JOP24" s="1229"/>
      <c r="JOQ24" s="1229"/>
      <c r="JOR24" s="1229"/>
      <c r="JOS24" s="1229"/>
      <c r="JOT24" s="1229"/>
      <c r="JOU24" s="1229"/>
      <c r="JOV24" s="1229"/>
      <c r="JOW24" s="1229"/>
      <c r="JOX24" s="1229"/>
      <c r="JOY24" s="1229"/>
      <c r="JOZ24" s="1229"/>
      <c r="JPA24" s="1229"/>
      <c r="JPB24" s="1229"/>
      <c r="JPC24" s="1229"/>
      <c r="JPD24" s="1229"/>
      <c r="JPE24" s="1229"/>
      <c r="JPF24" s="1229"/>
      <c r="JPG24" s="1229"/>
      <c r="JPH24" s="1229"/>
      <c r="JPI24" s="1229"/>
      <c r="JPJ24" s="1229"/>
      <c r="JPK24" s="1229"/>
      <c r="JPL24" s="1229"/>
      <c r="JPM24" s="1229"/>
      <c r="JPN24" s="1229"/>
      <c r="JPO24" s="1229"/>
      <c r="JPP24" s="1229"/>
      <c r="JPQ24" s="1229"/>
      <c r="JPR24" s="1229"/>
      <c r="JPS24" s="1229"/>
      <c r="JPT24" s="1229"/>
      <c r="JPU24" s="1229"/>
      <c r="JPV24" s="1229"/>
      <c r="JPW24" s="1229"/>
      <c r="JPX24" s="1229"/>
      <c r="JPY24" s="1229"/>
      <c r="JPZ24" s="1229"/>
      <c r="JQA24" s="1229"/>
      <c r="JQB24" s="1229"/>
      <c r="JQC24" s="1229"/>
      <c r="JQD24" s="1229"/>
      <c r="JQE24" s="1229"/>
      <c r="JQF24" s="1229"/>
      <c r="JQG24" s="1229"/>
      <c r="JQH24" s="1229"/>
      <c r="JQI24" s="1229"/>
      <c r="JQJ24" s="1229"/>
      <c r="JQK24" s="1229"/>
      <c r="JQL24" s="1229"/>
      <c r="JQM24" s="1229"/>
      <c r="JQN24" s="1229"/>
      <c r="JQO24" s="1229"/>
      <c r="JQP24" s="1229"/>
      <c r="JQQ24" s="1229"/>
      <c r="JQR24" s="1229"/>
      <c r="JQS24" s="1229"/>
      <c r="JQT24" s="1229"/>
      <c r="JQU24" s="1229"/>
      <c r="JQV24" s="1229"/>
      <c r="JQW24" s="1229"/>
      <c r="JQX24" s="1229"/>
      <c r="JQY24" s="1229"/>
      <c r="JQZ24" s="1229"/>
      <c r="JRA24" s="1229"/>
      <c r="JRB24" s="1229"/>
      <c r="JRC24" s="1229"/>
      <c r="JRD24" s="1229"/>
      <c r="JRE24" s="1229"/>
      <c r="JRF24" s="1229"/>
      <c r="JRG24" s="1229"/>
      <c r="JRH24" s="1229"/>
      <c r="JRI24" s="1229"/>
      <c r="JRJ24" s="1229"/>
      <c r="JRK24" s="1229"/>
      <c r="JRL24" s="1229"/>
      <c r="JRM24" s="1229"/>
      <c r="JRN24" s="1229"/>
      <c r="JRO24" s="1229"/>
      <c r="JRP24" s="1229"/>
      <c r="JRQ24" s="1229"/>
      <c r="JRR24" s="1229"/>
      <c r="JRS24" s="1229"/>
      <c r="JRT24" s="1229"/>
      <c r="JRU24" s="1229"/>
      <c r="JRV24" s="1229"/>
      <c r="JRW24" s="1229"/>
      <c r="JRX24" s="1229"/>
      <c r="JRY24" s="1229"/>
      <c r="JRZ24" s="1229"/>
      <c r="JSA24" s="1229"/>
      <c r="JSB24" s="1229"/>
      <c r="JSC24" s="1229"/>
      <c r="JSD24" s="1229"/>
      <c r="JSE24" s="1229"/>
      <c r="JSF24" s="1229"/>
      <c r="JSG24" s="1229"/>
      <c r="JSH24" s="1229"/>
      <c r="JSI24" s="1229"/>
      <c r="JSJ24" s="1229"/>
      <c r="JSK24" s="1229"/>
      <c r="JSL24" s="1229"/>
      <c r="JSM24" s="1229"/>
      <c r="JSN24" s="1229"/>
      <c r="JSO24" s="1229"/>
      <c r="JSP24" s="1229"/>
      <c r="JSQ24" s="1229"/>
      <c r="JSR24" s="1229"/>
      <c r="JSS24" s="1229"/>
      <c r="JST24" s="1229"/>
      <c r="JSU24" s="1229"/>
      <c r="JSV24" s="1229"/>
      <c r="JSW24" s="1229"/>
      <c r="JSX24" s="1229"/>
      <c r="JSY24" s="1229"/>
      <c r="JSZ24" s="1229"/>
      <c r="JTA24" s="1229"/>
      <c r="JTB24" s="1229"/>
      <c r="JTC24" s="1229"/>
      <c r="JTD24" s="1229"/>
      <c r="JTE24" s="1229"/>
      <c r="JTF24" s="1229"/>
      <c r="JTG24" s="1229"/>
      <c r="JTH24" s="1229"/>
      <c r="JTI24" s="1229"/>
      <c r="JTJ24" s="1229"/>
      <c r="JTK24" s="1229"/>
      <c r="JTL24" s="1229"/>
      <c r="JTM24" s="1229"/>
      <c r="JTN24" s="1229"/>
      <c r="JTO24" s="1229"/>
      <c r="JTP24" s="1229"/>
      <c r="JTQ24" s="1229"/>
      <c r="JTR24" s="1229"/>
      <c r="JTS24" s="1229"/>
      <c r="JTT24" s="1229"/>
      <c r="JTU24" s="1229"/>
      <c r="JTV24" s="1229"/>
      <c r="JTW24" s="1229"/>
      <c r="JTX24" s="1229"/>
      <c r="JTY24" s="1229"/>
      <c r="JTZ24" s="1229"/>
      <c r="JUA24" s="1229"/>
      <c r="JUB24" s="1229"/>
      <c r="JUC24" s="1229"/>
      <c r="JUD24" s="1229"/>
      <c r="JUE24" s="1229"/>
      <c r="JUF24" s="1229"/>
      <c r="JUG24" s="1229"/>
      <c r="JUH24" s="1229"/>
      <c r="JUI24" s="1229"/>
      <c r="JUJ24" s="1229"/>
      <c r="JUK24" s="1229"/>
      <c r="JUL24" s="1229"/>
      <c r="JUM24" s="1229"/>
      <c r="JUN24" s="1229"/>
      <c r="JUO24" s="1229"/>
      <c r="JUP24" s="1229"/>
      <c r="JUQ24" s="1229"/>
      <c r="JUR24" s="1229"/>
      <c r="JUS24" s="1229"/>
      <c r="JUT24" s="1229"/>
      <c r="JUU24" s="1229"/>
      <c r="JUV24" s="1229"/>
      <c r="JUW24" s="1229"/>
      <c r="JUX24" s="1229"/>
      <c r="JUY24" s="1229"/>
      <c r="JUZ24" s="1229"/>
      <c r="JVA24" s="1229"/>
      <c r="JVB24" s="1229"/>
      <c r="JVC24" s="1229"/>
      <c r="JVD24" s="1229"/>
      <c r="JVE24" s="1229"/>
      <c r="JVF24" s="1229"/>
      <c r="JVG24" s="1229"/>
      <c r="JVH24" s="1229"/>
      <c r="JVI24" s="1229"/>
      <c r="JVJ24" s="1229"/>
      <c r="JVK24" s="1229"/>
      <c r="JVL24" s="1229"/>
      <c r="JVM24" s="1229"/>
      <c r="JVN24" s="1229"/>
      <c r="JVO24" s="1229"/>
      <c r="JVP24" s="1229"/>
      <c r="JVQ24" s="1229"/>
      <c r="JVR24" s="1229"/>
      <c r="JVS24" s="1229"/>
      <c r="JVT24" s="1229"/>
      <c r="JVU24" s="1229"/>
      <c r="JVV24" s="1229"/>
      <c r="JVW24" s="1229"/>
      <c r="JVX24" s="1229"/>
      <c r="JVY24" s="1229"/>
      <c r="JVZ24" s="1229"/>
      <c r="JWA24" s="1229"/>
      <c r="JWB24" s="1229"/>
      <c r="JWC24" s="1229"/>
      <c r="JWD24" s="1229"/>
      <c r="JWE24" s="1229"/>
      <c r="JWF24" s="1229"/>
      <c r="JWG24" s="1229"/>
      <c r="JWH24" s="1229"/>
      <c r="JWI24" s="1229"/>
      <c r="JWJ24" s="1229"/>
      <c r="JWK24" s="1229"/>
      <c r="JWL24" s="1229"/>
      <c r="JWM24" s="1229"/>
      <c r="JWN24" s="1229"/>
      <c r="JWO24" s="1229"/>
      <c r="JWP24" s="1229"/>
      <c r="JWQ24" s="1229"/>
      <c r="JWR24" s="1229"/>
      <c r="JWS24" s="1229"/>
      <c r="JWT24" s="1229"/>
      <c r="JWU24" s="1229"/>
      <c r="JWV24" s="1229"/>
      <c r="JWW24" s="1229"/>
      <c r="JWX24" s="1229"/>
      <c r="JWY24" s="1229"/>
      <c r="JWZ24" s="1229"/>
      <c r="JXA24" s="1229"/>
      <c r="JXB24" s="1229"/>
      <c r="JXC24" s="1229"/>
      <c r="JXD24" s="1229"/>
      <c r="JXE24" s="1229"/>
      <c r="JXF24" s="1229"/>
      <c r="JXG24" s="1229"/>
      <c r="JXH24" s="1229"/>
      <c r="JXI24" s="1229"/>
      <c r="JXJ24" s="1229"/>
      <c r="JXK24" s="1229"/>
      <c r="JXL24" s="1229"/>
      <c r="JXM24" s="1229"/>
      <c r="JXN24" s="1229"/>
      <c r="JXO24" s="1229"/>
      <c r="JXP24" s="1229"/>
      <c r="JXQ24" s="1229"/>
      <c r="JXR24" s="1229"/>
      <c r="JXS24" s="1229"/>
      <c r="JXT24" s="1229"/>
      <c r="JXU24" s="1229"/>
      <c r="JXV24" s="1229"/>
      <c r="JXW24" s="1229"/>
      <c r="JXX24" s="1229"/>
      <c r="JXY24" s="1229"/>
      <c r="JXZ24" s="1229"/>
      <c r="JYA24" s="1229"/>
      <c r="JYB24" s="1229"/>
      <c r="JYC24" s="1229"/>
      <c r="JYD24" s="1229"/>
      <c r="JYE24" s="1229"/>
      <c r="JYF24" s="1229"/>
      <c r="JYG24" s="1229"/>
      <c r="JYH24" s="1229"/>
      <c r="JYI24" s="1229"/>
      <c r="JYJ24" s="1229"/>
      <c r="JYK24" s="1229"/>
      <c r="JYL24" s="1229"/>
      <c r="JYM24" s="1229"/>
      <c r="JYN24" s="1229"/>
      <c r="JYO24" s="1229"/>
      <c r="JYP24" s="1229"/>
      <c r="JYQ24" s="1229"/>
      <c r="JYR24" s="1229"/>
      <c r="JYS24" s="1229"/>
      <c r="JYT24" s="1229"/>
      <c r="JYU24" s="1229"/>
      <c r="JYV24" s="1229"/>
      <c r="JYW24" s="1229"/>
      <c r="JYX24" s="1229"/>
      <c r="JYY24" s="1229"/>
      <c r="JYZ24" s="1229"/>
      <c r="JZA24" s="1229"/>
      <c r="JZB24" s="1229"/>
      <c r="JZC24" s="1229"/>
      <c r="JZD24" s="1229"/>
      <c r="JZE24" s="1229"/>
      <c r="JZF24" s="1229"/>
      <c r="JZG24" s="1229"/>
      <c r="JZH24" s="1229"/>
      <c r="JZI24" s="1229"/>
      <c r="JZJ24" s="1229"/>
      <c r="JZK24" s="1229"/>
      <c r="JZL24" s="1229"/>
      <c r="JZM24" s="1229"/>
      <c r="JZN24" s="1229"/>
      <c r="JZO24" s="1229"/>
      <c r="JZP24" s="1229"/>
      <c r="JZQ24" s="1229"/>
      <c r="JZR24" s="1229"/>
      <c r="JZS24" s="1229"/>
      <c r="JZT24" s="1229"/>
      <c r="JZU24" s="1229"/>
      <c r="JZV24" s="1229"/>
      <c r="JZW24" s="1229"/>
      <c r="JZX24" s="1229"/>
      <c r="JZY24" s="1229"/>
      <c r="JZZ24" s="1229"/>
      <c r="KAA24" s="1229"/>
      <c r="KAB24" s="1229"/>
      <c r="KAC24" s="1229"/>
      <c r="KAD24" s="1229"/>
      <c r="KAE24" s="1229"/>
      <c r="KAF24" s="1229"/>
      <c r="KAG24" s="1229"/>
      <c r="KAH24" s="1229"/>
      <c r="KAI24" s="1229"/>
      <c r="KAJ24" s="1229"/>
      <c r="KAK24" s="1229"/>
      <c r="KAL24" s="1229"/>
      <c r="KAM24" s="1229"/>
      <c r="KAN24" s="1229"/>
      <c r="KAO24" s="1229"/>
      <c r="KAP24" s="1229"/>
      <c r="KAQ24" s="1229"/>
      <c r="KAR24" s="1229"/>
      <c r="KAS24" s="1229"/>
      <c r="KAT24" s="1229"/>
      <c r="KAU24" s="1229"/>
      <c r="KAV24" s="1229"/>
      <c r="KAW24" s="1229"/>
      <c r="KAX24" s="1229"/>
      <c r="KAY24" s="1229"/>
      <c r="KAZ24" s="1229"/>
      <c r="KBA24" s="1229"/>
      <c r="KBB24" s="1229"/>
      <c r="KBC24" s="1229"/>
      <c r="KBD24" s="1229"/>
      <c r="KBE24" s="1229"/>
      <c r="KBF24" s="1229"/>
      <c r="KBG24" s="1229"/>
      <c r="KBH24" s="1229"/>
      <c r="KBI24" s="1229"/>
      <c r="KBJ24" s="1229"/>
      <c r="KBK24" s="1229"/>
      <c r="KBL24" s="1229"/>
      <c r="KBM24" s="1229"/>
      <c r="KBN24" s="1229"/>
      <c r="KBO24" s="1229"/>
      <c r="KBP24" s="1229"/>
      <c r="KBQ24" s="1229"/>
      <c r="KBR24" s="1229"/>
      <c r="KBS24" s="1229"/>
      <c r="KBT24" s="1229"/>
      <c r="KBU24" s="1229"/>
      <c r="KBV24" s="1229"/>
      <c r="KBW24" s="1229"/>
      <c r="KBX24" s="1229"/>
      <c r="KBY24" s="1229"/>
      <c r="KBZ24" s="1229"/>
      <c r="KCA24" s="1229"/>
      <c r="KCB24" s="1229"/>
      <c r="KCC24" s="1229"/>
      <c r="KCD24" s="1229"/>
      <c r="KCE24" s="1229"/>
      <c r="KCF24" s="1229"/>
      <c r="KCG24" s="1229"/>
      <c r="KCH24" s="1229"/>
      <c r="KCI24" s="1229"/>
      <c r="KCJ24" s="1229"/>
      <c r="KCK24" s="1229"/>
      <c r="KCL24" s="1229"/>
      <c r="KCM24" s="1229"/>
      <c r="KCN24" s="1229"/>
      <c r="KCO24" s="1229"/>
      <c r="KCP24" s="1229"/>
      <c r="KCQ24" s="1229"/>
      <c r="KCR24" s="1229"/>
      <c r="KCS24" s="1229"/>
      <c r="KCT24" s="1229"/>
      <c r="KCU24" s="1229"/>
      <c r="KCV24" s="1229"/>
      <c r="KCW24" s="1229"/>
      <c r="KCX24" s="1229"/>
      <c r="KCY24" s="1229"/>
      <c r="KCZ24" s="1229"/>
      <c r="KDA24" s="1229"/>
      <c r="KDB24" s="1229"/>
      <c r="KDC24" s="1229"/>
      <c r="KDD24" s="1229"/>
      <c r="KDE24" s="1229"/>
      <c r="KDF24" s="1229"/>
      <c r="KDG24" s="1229"/>
      <c r="KDH24" s="1229"/>
      <c r="KDI24" s="1229"/>
      <c r="KDJ24" s="1229"/>
      <c r="KDK24" s="1229"/>
      <c r="KDL24" s="1229"/>
      <c r="KDM24" s="1229"/>
      <c r="KDN24" s="1229"/>
      <c r="KDO24" s="1229"/>
      <c r="KDP24" s="1229"/>
      <c r="KDQ24" s="1229"/>
      <c r="KDR24" s="1229"/>
      <c r="KDS24" s="1229"/>
      <c r="KDT24" s="1229"/>
      <c r="KDU24" s="1229"/>
      <c r="KDV24" s="1229"/>
      <c r="KDW24" s="1229"/>
      <c r="KDX24" s="1229"/>
      <c r="KDY24" s="1229"/>
      <c r="KDZ24" s="1229"/>
      <c r="KEA24" s="1229"/>
      <c r="KEB24" s="1229"/>
      <c r="KEC24" s="1229"/>
      <c r="KED24" s="1229"/>
      <c r="KEE24" s="1229"/>
      <c r="KEF24" s="1229"/>
      <c r="KEG24" s="1229"/>
      <c r="KEH24" s="1229"/>
      <c r="KEI24" s="1229"/>
      <c r="KEJ24" s="1229"/>
      <c r="KEK24" s="1229"/>
      <c r="KEL24" s="1229"/>
      <c r="KEM24" s="1229"/>
      <c r="KEN24" s="1229"/>
      <c r="KEO24" s="1229"/>
      <c r="KEP24" s="1229"/>
      <c r="KEQ24" s="1229"/>
      <c r="KER24" s="1229"/>
      <c r="KES24" s="1229"/>
      <c r="KET24" s="1229"/>
      <c r="KEU24" s="1229"/>
      <c r="KEV24" s="1229"/>
      <c r="KEW24" s="1229"/>
      <c r="KEX24" s="1229"/>
      <c r="KEY24" s="1229"/>
      <c r="KEZ24" s="1229"/>
      <c r="KFA24" s="1229"/>
      <c r="KFB24" s="1229"/>
      <c r="KFC24" s="1229"/>
      <c r="KFD24" s="1229"/>
      <c r="KFE24" s="1229"/>
      <c r="KFF24" s="1229"/>
      <c r="KFG24" s="1229"/>
      <c r="KFH24" s="1229"/>
      <c r="KFI24" s="1229"/>
      <c r="KFJ24" s="1229"/>
      <c r="KFK24" s="1229"/>
      <c r="KFL24" s="1229"/>
      <c r="KFM24" s="1229"/>
      <c r="KFN24" s="1229"/>
      <c r="KFO24" s="1229"/>
      <c r="KFP24" s="1229"/>
      <c r="KFQ24" s="1229"/>
      <c r="KFR24" s="1229"/>
      <c r="KFS24" s="1229"/>
      <c r="KFT24" s="1229"/>
      <c r="KFU24" s="1229"/>
      <c r="KFV24" s="1229"/>
      <c r="KFW24" s="1229"/>
      <c r="KFX24" s="1229"/>
      <c r="KFY24" s="1229"/>
      <c r="KFZ24" s="1229"/>
      <c r="KGA24" s="1229"/>
      <c r="KGB24" s="1229"/>
      <c r="KGC24" s="1229"/>
      <c r="KGD24" s="1229"/>
      <c r="KGE24" s="1229"/>
      <c r="KGF24" s="1229"/>
      <c r="KGG24" s="1229"/>
      <c r="KGH24" s="1229"/>
      <c r="KGI24" s="1229"/>
      <c r="KGJ24" s="1229"/>
      <c r="KGK24" s="1229"/>
      <c r="KGL24" s="1229"/>
      <c r="KGM24" s="1229"/>
      <c r="KGN24" s="1229"/>
      <c r="KGO24" s="1229"/>
      <c r="KGP24" s="1229"/>
      <c r="KGQ24" s="1229"/>
      <c r="KGR24" s="1229"/>
      <c r="KGS24" s="1229"/>
      <c r="KGT24" s="1229"/>
      <c r="KGU24" s="1229"/>
      <c r="KGV24" s="1229"/>
      <c r="KGW24" s="1229"/>
      <c r="KGX24" s="1229"/>
      <c r="KGY24" s="1229"/>
      <c r="KGZ24" s="1229"/>
      <c r="KHA24" s="1229"/>
      <c r="KHB24" s="1229"/>
      <c r="KHC24" s="1229"/>
      <c r="KHD24" s="1229"/>
      <c r="KHE24" s="1229"/>
      <c r="KHF24" s="1229"/>
      <c r="KHG24" s="1229"/>
      <c r="KHH24" s="1229"/>
      <c r="KHI24" s="1229"/>
      <c r="KHJ24" s="1229"/>
      <c r="KHK24" s="1229"/>
      <c r="KHL24" s="1229"/>
      <c r="KHM24" s="1229"/>
      <c r="KHN24" s="1229"/>
      <c r="KHO24" s="1229"/>
      <c r="KHP24" s="1229"/>
      <c r="KHQ24" s="1229"/>
      <c r="KHR24" s="1229"/>
      <c r="KHS24" s="1229"/>
      <c r="KHT24" s="1229"/>
      <c r="KHU24" s="1229"/>
      <c r="KHV24" s="1229"/>
      <c r="KHW24" s="1229"/>
      <c r="KHX24" s="1229"/>
      <c r="KHY24" s="1229"/>
      <c r="KHZ24" s="1229"/>
      <c r="KIA24" s="1229"/>
      <c r="KIB24" s="1229"/>
      <c r="KIC24" s="1229"/>
      <c r="KID24" s="1229"/>
      <c r="KIE24" s="1229"/>
      <c r="KIF24" s="1229"/>
      <c r="KIG24" s="1229"/>
      <c r="KIH24" s="1229"/>
      <c r="KII24" s="1229"/>
      <c r="KIJ24" s="1229"/>
      <c r="KIK24" s="1229"/>
      <c r="KIL24" s="1229"/>
      <c r="KIM24" s="1229"/>
      <c r="KIN24" s="1229"/>
      <c r="KIO24" s="1229"/>
      <c r="KIP24" s="1229"/>
      <c r="KIQ24" s="1229"/>
      <c r="KIR24" s="1229"/>
      <c r="KIS24" s="1229"/>
      <c r="KIT24" s="1229"/>
      <c r="KIU24" s="1229"/>
      <c r="KIV24" s="1229"/>
      <c r="KIW24" s="1229"/>
      <c r="KIX24" s="1229"/>
      <c r="KIY24" s="1229"/>
      <c r="KIZ24" s="1229"/>
      <c r="KJA24" s="1229"/>
      <c r="KJB24" s="1229"/>
      <c r="KJC24" s="1229"/>
      <c r="KJD24" s="1229"/>
      <c r="KJE24" s="1229"/>
      <c r="KJF24" s="1229"/>
      <c r="KJG24" s="1229"/>
      <c r="KJH24" s="1229"/>
      <c r="KJI24" s="1229"/>
      <c r="KJJ24" s="1229"/>
      <c r="KJK24" s="1229"/>
      <c r="KJL24" s="1229"/>
      <c r="KJM24" s="1229"/>
      <c r="KJN24" s="1229"/>
      <c r="KJO24" s="1229"/>
      <c r="KJP24" s="1229"/>
      <c r="KJQ24" s="1229"/>
      <c r="KJR24" s="1229"/>
      <c r="KJS24" s="1229"/>
      <c r="KJT24" s="1229"/>
      <c r="KJU24" s="1229"/>
      <c r="KJV24" s="1229"/>
      <c r="KJW24" s="1229"/>
      <c r="KJX24" s="1229"/>
      <c r="KJY24" s="1229"/>
      <c r="KJZ24" s="1229"/>
      <c r="KKA24" s="1229"/>
      <c r="KKB24" s="1229"/>
      <c r="KKC24" s="1229"/>
      <c r="KKD24" s="1229"/>
      <c r="KKE24" s="1229"/>
      <c r="KKF24" s="1229"/>
      <c r="KKG24" s="1229"/>
      <c r="KKH24" s="1229"/>
      <c r="KKI24" s="1229"/>
      <c r="KKJ24" s="1229"/>
      <c r="KKK24" s="1229"/>
      <c r="KKL24" s="1229"/>
      <c r="KKM24" s="1229"/>
      <c r="KKN24" s="1229"/>
      <c r="KKO24" s="1229"/>
      <c r="KKP24" s="1229"/>
      <c r="KKQ24" s="1229"/>
      <c r="KKR24" s="1229"/>
      <c r="KKS24" s="1229"/>
      <c r="KKT24" s="1229"/>
      <c r="KKU24" s="1229"/>
      <c r="KKV24" s="1229"/>
      <c r="KKW24" s="1229"/>
      <c r="KKX24" s="1229"/>
      <c r="KKY24" s="1229"/>
      <c r="KKZ24" s="1229"/>
      <c r="KLA24" s="1229"/>
      <c r="KLB24" s="1229"/>
      <c r="KLC24" s="1229"/>
      <c r="KLD24" s="1229"/>
      <c r="KLE24" s="1229"/>
      <c r="KLF24" s="1229"/>
      <c r="KLG24" s="1229"/>
      <c r="KLH24" s="1229"/>
      <c r="KLI24" s="1229"/>
      <c r="KLJ24" s="1229"/>
      <c r="KLK24" s="1229"/>
      <c r="KLL24" s="1229"/>
      <c r="KLM24" s="1229"/>
      <c r="KLN24" s="1229"/>
      <c r="KLO24" s="1229"/>
      <c r="KLP24" s="1229"/>
      <c r="KLQ24" s="1229"/>
      <c r="KLR24" s="1229"/>
      <c r="KLS24" s="1229"/>
      <c r="KLT24" s="1229"/>
      <c r="KLU24" s="1229"/>
      <c r="KLV24" s="1229"/>
      <c r="KLW24" s="1229"/>
      <c r="KLX24" s="1229"/>
      <c r="KLY24" s="1229"/>
      <c r="KLZ24" s="1229"/>
      <c r="KMA24" s="1229"/>
      <c r="KMB24" s="1229"/>
      <c r="KMC24" s="1229"/>
      <c r="KMD24" s="1229"/>
      <c r="KME24" s="1229"/>
      <c r="KMF24" s="1229"/>
      <c r="KMG24" s="1229"/>
      <c r="KMH24" s="1229"/>
      <c r="KMI24" s="1229"/>
      <c r="KMJ24" s="1229"/>
      <c r="KMK24" s="1229"/>
      <c r="KML24" s="1229"/>
      <c r="KMM24" s="1229"/>
      <c r="KMN24" s="1229"/>
      <c r="KMO24" s="1229"/>
      <c r="KMP24" s="1229"/>
      <c r="KMQ24" s="1229"/>
      <c r="KMR24" s="1229"/>
      <c r="KMS24" s="1229"/>
      <c r="KMT24" s="1229"/>
      <c r="KMU24" s="1229"/>
      <c r="KMV24" s="1229"/>
      <c r="KMW24" s="1229"/>
      <c r="KMX24" s="1229"/>
      <c r="KMY24" s="1229"/>
      <c r="KMZ24" s="1229"/>
      <c r="KNA24" s="1229"/>
      <c r="KNB24" s="1229"/>
      <c r="KNC24" s="1229"/>
      <c r="KND24" s="1229"/>
      <c r="KNE24" s="1229"/>
      <c r="KNF24" s="1229"/>
      <c r="KNG24" s="1229"/>
      <c r="KNH24" s="1229"/>
      <c r="KNI24" s="1229"/>
      <c r="KNJ24" s="1229"/>
      <c r="KNK24" s="1229"/>
      <c r="KNL24" s="1229"/>
      <c r="KNM24" s="1229"/>
      <c r="KNN24" s="1229"/>
      <c r="KNO24" s="1229"/>
      <c r="KNP24" s="1229"/>
      <c r="KNQ24" s="1229"/>
      <c r="KNR24" s="1229"/>
      <c r="KNS24" s="1229"/>
      <c r="KNT24" s="1229"/>
      <c r="KNU24" s="1229"/>
      <c r="KNV24" s="1229"/>
      <c r="KNW24" s="1229"/>
      <c r="KNX24" s="1229"/>
      <c r="KNY24" s="1229"/>
      <c r="KNZ24" s="1229"/>
      <c r="KOA24" s="1229"/>
      <c r="KOB24" s="1229"/>
      <c r="KOC24" s="1229"/>
      <c r="KOD24" s="1229"/>
      <c r="KOE24" s="1229"/>
      <c r="KOF24" s="1229"/>
      <c r="KOG24" s="1229"/>
      <c r="KOH24" s="1229"/>
      <c r="KOI24" s="1229"/>
      <c r="KOJ24" s="1229"/>
      <c r="KOK24" s="1229"/>
      <c r="KOL24" s="1229"/>
      <c r="KOM24" s="1229"/>
      <c r="KON24" s="1229"/>
      <c r="KOO24" s="1229"/>
      <c r="KOP24" s="1229"/>
      <c r="KOQ24" s="1229"/>
      <c r="KOR24" s="1229"/>
      <c r="KOS24" s="1229"/>
      <c r="KOT24" s="1229"/>
      <c r="KOU24" s="1229"/>
      <c r="KOV24" s="1229"/>
      <c r="KOW24" s="1229"/>
      <c r="KOX24" s="1229"/>
      <c r="KOY24" s="1229"/>
      <c r="KOZ24" s="1229"/>
      <c r="KPA24" s="1229"/>
      <c r="KPB24" s="1229"/>
      <c r="KPC24" s="1229"/>
      <c r="KPD24" s="1229"/>
      <c r="KPE24" s="1229"/>
      <c r="KPF24" s="1229"/>
      <c r="KPG24" s="1229"/>
      <c r="KPH24" s="1229"/>
      <c r="KPI24" s="1229"/>
      <c r="KPJ24" s="1229"/>
      <c r="KPK24" s="1229"/>
      <c r="KPL24" s="1229"/>
      <c r="KPM24" s="1229"/>
      <c r="KPN24" s="1229"/>
      <c r="KPO24" s="1229"/>
      <c r="KPP24" s="1229"/>
      <c r="KPQ24" s="1229"/>
      <c r="KPR24" s="1229"/>
      <c r="KPS24" s="1229"/>
      <c r="KPT24" s="1229"/>
      <c r="KPU24" s="1229"/>
      <c r="KPV24" s="1229"/>
      <c r="KPW24" s="1229"/>
      <c r="KPX24" s="1229"/>
      <c r="KPY24" s="1229"/>
      <c r="KPZ24" s="1229"/>
      <c r="KQA24" s="1229"/>
      <c r="KQB24" s="1229"/>
      <c r="KQC24" s="1229"/>
      <c r="KQD24" s="1229"/>
      <c r="KQE24" s="1229"/>
      <c r="KQF24" s="1229"/>
      <c r="KQG24" s="1229"/>
      <c r="KQH24" s="1229"/>
      <c r="KQI24" s="1229"/>
      <c r="KQJ24" s="1229"/>
      <c r="KQK24" s="1229"/>
      <c r="KQL24" s="1229"/>
      <c r="KQM24" s="1229"/>
      <c r="KQN24" s="1229"/>
      <c r="KQO24" s="1229"/>
      <c r="KQP24" s="1229"/>
      <c r="KQQ24" s="1229"/>
      <c r="KQR24" s="1229"/>
      <c r="KQS24" s="1229"/>
      <c r="KQT24" s="1229"/>
      <c r="KQU24" s="1229"/>
      <c r="KQV24" s="1229"/>
      <c r="KQW24" s="1229"/>
      <c r="KQX24" s="1229"/>
      <c r="KQY24" s="1229"/>
      <c r="KQZ24" s="1229"/>
      <c r="KRA24" s="1229"/>
      <c r="KRB24" s="1229"/>
      <c r="KRC24" s="1229"/>
      <c r="KRD24" s="1229"/>
      <c r="KRE24" s="1229"/>
      <c r="KRF24" s="1229"/>
      <c r="KRG24" s="1229"/>
      <c r="KRH24" s="1229"/>
      <c r="KRI24" s="1229"/>
      <c r="KRJ24" s="1229"/>
      <c r="KRK24" s="1229"/>
      <c r="KRL24" s="1229"/>
      <c r="KRM24" s="1229"/>
      <c r="KRN24" s="1229"/>
      <c r="KRO24" s="1229"/>
      <c r="KRP24" s="1229"/>
      <c r="KRQ24" s="1229"/>
      <c r="KRR24" s="1229"/>
      <c r="KRS24" s="1229"/>
      <c r="KRT24" s="1229"/>
      <c r="KRU24" s="1229"/>
      <c r="KRV24" s="1229"/>
      <c r="KRW24" s="1229"/>
      <c r="KRX24" s="1229"/>
      <c r="KRY24" s="1229"/>
      <c r="KRZ24" s="1229"/>
      <c r="KSA24" s="1229"/>
      <c r="KSB24" s="1229"/>
      <c r="KSC24" s="1229"/>
      <c r="KSD24" s="1229"/>
      <c r="KSE24" s="1229"/>
      <c r="KSF24" s="1229"/>
      <c r="KSG24" s="1229"/>
      <c r="KSH24" s="1229"/>
      <c r="KSI24" s="1229"/>
      <c r="KSJ24" s="1229"/>
      <c r="KSK24" s="1229"/>
      <c r="KSL24" s="1229"/>
      <c r="KSM24" s="1229"/>
      <c r="KSN24" s="1229"/>
      <c r="KSO24" s="1229"/>
      <c r="KSP24" s="1229"/>
      <c r="KSQ24" s="1229"/>
      <c r="KSR24" s="1229"/>
      <c r="KSS24" s="1229"/>
      <c r="KST24" s="1229"/>
      <c r="KSU24" s="1229"/>
      <c r="KSV24" s="1229"/>
      <c r="KSW24" s="1229"/>
      <c r="KSX24" s="1229"/>
      <c r="KSY24" s="1229"/>
      <c r="KSZ24" s="1229"/>
      <c r="KTA24" s="1229"/>
      <c r="KTB24" s="1229"/>
      <c r="KTC24" s="1229"/>
      <c r="KTD24" s="1229"/>
      <c r="KTE24" s="1229"/>
      <c r="KTF24" s="1229"/>
      <c r="KTG24" s="1229"/>
      <c r="KTH24" s="1229"/>
      <c r="KTI24" s="1229"/>
      <c r="KTJ24" s="1229"/>
      <c r="KTK24" s="1229"/>
      <c r="KTL24" s="1229"/>
      <c r="KTM24" s="1229"/>
      <c r="KTN24" s="1229"/>
      <c r="KTO24" s="1229"/>
      <c r="KTP24" s="1229"/>
      <c r="KTQ24" s="1229"/>
      <c r="KTR24" s="1229"/>
      <c r="KTS24" s="1229"/>
      <c r="KTT24" s="1229"/>
      <c r="KTU24" s="1229"/>
      <c r="KTV24" s="1229"/>
      <c r="KTW24" s="1229"/>
      <c r="KTX24" s="1229"/>
      <c r="KTY24" s="1229"/>
      <c r="KTZ24" s="1229"/>
      <c r="KUA24" s="1229"/>
      <c r="KUB24" s="1229"/>
      <c r="KUC24" s="1229"/>
      <c r="KUD24" s="1229"/>
      <c r="KUE24" s="1229"/>
      <c r="KUF24" s="1229"/>
      <c r="KUG24" s="1229"/>
      <c r="KUH24" s="1229"/>
      <c r="KUI24" s="1229"/>
      <c r="KUJ24" s="1229"/>
      <c r="KUK24" s="1229"/>
      <c r="KUL24" s="1229"/>
      <c r="KUM24" s="1229"/>
      <c r="KUN24" s="1229"/>
      <c r="KUO24" s="1229"/>
      <c r="KUP24" s="1229"/>
      <c r="KUQ24" s="1229"/>
      <c r="KUR24" s="1229"/>
      <c r="KUS24" s="1229"/>
      <c r="KUT24" s="1229"/>
      <c r="KUU24" s="1229"/>
      <c r="KUV24" s="1229"/>
      <c r="KUW24" s="1229"/>
      <c r="KUX24" s="1229"/>
      <c r="KUY24" s="1229"/>
      <c r="KUZ24" s="1229"/>
      <c r="KVA24" s="1229"/>
      <c r="KVB24" s="1229"/>
      <c r="KVC24" s="1229"/>
      <c r="KVD24" s="1229"/>
      <c r="KVE24" s="1229"/>
      <c r="KVF24" s="1229"/>
      <c r="KVG24" s="1229"/>
      <c r="KVH24" s="1229"/>
      <c r="KVI24" s="1229"/>
      <c r="KVJ24" s="1229"/>
      <c r="KVK24" s="1229"/>
      <c r="KVL24" s="1229"/>
      <c r="KVM24" s="1229"/>
      <c r="KVN24" s="1229"/>
      <c r="KVO24" s="1229"/>
      <c r="KVP24" s="1229"/>
      <c r="KVQ24" s="1229"/>
      <c r="KVR24" s="1229"/>
      <c r="KVS24" s="1229"/>
      <c r="KVT24" s="1229"/>
      <c r="KVU24" s="1229"/>
      <c r="KVV24" s="1229"/>
      <c r="KVW24" s="1229"/>
      <c r="KVX24" s="1229"/>
      <c r="KVY24" s="1229"/>
      <c r="KVZ24" s="1229"/>
      <c r="KWA24" s="1229"/>
      <c r="KWB24" s="1229"/>
      <c r="KWC24" s="1229"/>
      <c r="KWD24" s="1229"/>
      <c r="KWE24" s="1229"/>
      <c r="KWF24" s="1229"/>
      <c r="KWG24" s="1229"/>
      <c r="KWH24" s="1229"/>
      <c r="KWI24" s="1229"/>
      <c r="KWJ24" s="1229"/>
      <c r="KWK24" s="1229"/>
      <c r="KWL24" s="1229"/>
      <c r="KWM24" s="1229"/>
      <c r="KWN24" s="1229"/>
      <c r="KWO24" s="1229"/>
      <c r="KWP24" s="1229"/>
      <c r="KWQ24" s="1229"/>
      <c r="KWR24" s="1229"/>
      <c r="KWS24" s="1229"/>
      <c r="KWT24" s="1229"/>
      <c r="KWU24" s="1229"/>
      <c r="KWV24" s="1229"/>
      <c r="KWW24" s="1229"/>
      <c r="KWX24" s="1229"/>
      <c r="KWY24" s="1229"/>
      <c r="KWZ24" s="1229"/>
      <c r="KXA24" s="1229"/>
      <c r="KXB24" s="1229"/>
      <c r="KXC24" s="1229"/>
      <c r="KXD24" s="1229"/>
      <c r="KXE24" s="1229"/>
      <c r="KXF24" s="1229"/>
      <c r="KXG24" s="1229"/>
      <c r="KXH24" s="1229"/>
      <c r="KXI24" s="1229"/>
      <c r="KXJ24" s="1229"/>
      <c r="KXK24" s="1229"/>
      <c r="KXL24" s="1229"/>
      <c r="KXM24" s="1229"/>
      <c r="KXN24" s="1229"/>
      <c r="KXO24" s="1229"/>
      <c r="KXP24" s="1229"/>
      <c r="KXQ24" s="1229"/>
      <c r="KXR24" s="1229"/>
      <c r="KXS24" s="1229"/>
      <c r="KXT24" s="1229"/>
      <c r="KXU24" s="1229"/>
      <c r="KXV24" s="1229"/>
      <c r="KXW24" s="1229"/>
      <c r="KXX24" s="1229"/>
      <c r="KXY24" s="1229"/>
      <c r="KXZ24" s="1229"/>
      <c r="KYA24" s="1229"/>
      <c r="KYB24" s="1229"/>
      <c r="KYC24" s="1229"/>
      <c r="KYD24" s="1229"/>
      <c r="KYE24" s="1229"/>
      <c r="KYF24" s="1229"/>
      <c r="KYG24" s="1229"/>
      <c r="KYH24" s="1229"/>
      <c r="KYI24" s="1229"/>
      <c r="KYJ24" s="1229"/>
      <c r="KYK24" s="1229"/>
      <c r="KYL24" s="1229"/>
      <c r="KYM24" s="1229"/>
      <c r="KYN24" s="1229"/>
      <c r="KYO24" s="1229"/>
      <c r="KYP24" s="1229"/>
      <c r="KYQ24" s="1229"/>
      <c r="KYR24" s="1229"/>
      <c r="KYS24" s="1229"/>
      <c r="KYT24" s="1229"/>
      <c r="KYU24" s="1229"/>
      <c r="KYV24" s="1229"/>
      <c r="KYW24" s="1229"/>
      <c r="KYX24" s="1229"/>
      <c r="KYY24" s="1229"/>
      <c r="KYZ24" s="1229"/>
      <c r="KZA24" s="1229"/>
      <c r="KZB24" s="1229"/>
      <c r="KZC24" s="1229"/>
      <c r="KZD24" s="1229"/>
      <c r="KZE24" s="1229"/>
      <c r="KZF24" s="1229"/>
      <c r="KZG24" s="1229"/>
      <c r="KZH24" s="1229"/>
      <c r="KZI24" s="1229"/>
      <c r="KZJ24" s="1229"/>
      <c r="KZK24" s="1229"/>
      <c r="KZL24" s="1229"/>
      <c r="KZM24" s="1229"/>
      <c r="KZN24" s="1229"/>
      <c r="KZO24" s="1229"/>
      <c r="KZP24" s="1229"/>
      <c r="KZQ24" s="1229"/>
      <c r="KZR24" s="1229"/>
      <c r="KZS24" s="1229"/>
      <c r="KZT24" s="1229"/>
      <c r="KZU24" s="1229"/>
      <c r="KZV24" s="1229"/>
      <c r="KZW24" s="1229"/>
      <c r="KZX24" s="1229"/>
      <c r="KZY24" s="1229"/>
      <c r="KZZ24" s="1229"/>
      <c r="LAA24" s="1229"/>
      <c r="LAB24" s="1229"/>
      <c r="LAC24" s="1229"/>
      <c r="LAD24" s="1229"/>
      <c r="LAE24" s="1229"/>
      <c r="LAF24" s="1229"/>
      <c r="LAG24" s="1229"/>
      <c r="LAH24" s="1229"/>
      <c r="LAI24" s="1229"/>
      <c r="LAJ24" s="1229"/>
      <c r="LAK24" s="1229"/>
      <c r="LAL24" s="1229"/>
      <c r="LAM24" s="1229"/>
      <c r="LAN24" s="1229"/>
      <c r="LAO24" s="1229"/>
      <c r="LAP24" s="1229"/>
      <c r="LAQ24" s="1229"/>
      <c r="LAR24" s="1229"/>
      <c r="LAS24" s="1229"/>
      <c r="LAT24" s="1229"/>
      <c r="LAU24" s="1229"/>
      <c r="LAV24" s="1229"/>
      <c r="LAW24" s="1229"/>
      <c r="LAX24" s="1229"/>
      <c r="LAY24" s="1229"/>
      <c r="LAZ24" s="1229"/>
      <c r="LBA24" s="1229"/>
      <c r="LBB24" s="1229"/>
      <c r="LBC24" s="1229"/>
      <c r="LBD24" s="1229"/>
      <c r="LBE24" s="1229"/>
      <c r="LBF24" s="1229"/>
      <c r="LBG24" s="1229"/>
      <c r="LBH24" s="1229"/>
      <c r="LBI24" s="1229"/>
      <c r="LBJ24" s="1229"/>
      <c r="LBK24" s="1229"/>
      <c r="LBL24" s="1229"/>
      <c r="LBM24" s="1229"/>
      <c r="LBN24" s="1229"/>
      <c r="LBO24" s="1229"/>
      <c r="LBP24" s="1229"/>
      <c r="LBQ24" s="1229"/>
      <c r="LBR24" s="1229"/>
      <c r="LBS24" s="1229"/>
      <c r="LBT24" s="1229"/>
      <c r="LBU24" s="1229"/>
      <c r="LBV24" s="1229"/>
      <c r="LBW24" s="1229"/>
      <c r="LBX24" s="1229"/>
      <c r="LBY24" s="1229"/>
      <c r="LBZ24" s="1229"/>
      <c r="LCA24" s="1229"/>
      <c r="LCB24" s="1229"/>
      <c r="LCC24" s="1229"/>
      <c r="LCD24" s="1229"/>
      <c r="LCE24" s="1229"/>
      <c r="LCF24" s="1229"/>
      <c r="LCG24" s="1229"/>
      <c r="LCH24" s="1229"/>
      <c r="LCI24" s="1229"/>
      <c r="LCJ24" s="1229"/>
      <c r="LCK24" s="1229"/>
      <c r="LCL24" s="1229"/>
      <c r="LCM24" s="1229"/>
      <c r="LCN24" s="1229"/>
      <c r="LCO24" s="1229"/>
      <c r="LCP24" s="1229"/>
      <c r="LCQ24" s="1229"/>
      <c r="LCR24" s="1229"/>
      <c r="LCS24" s="1229"/>
      <c r="LCT24" s="1229"/>
      <c r="LCU24" s="1229"/>
      <c r="LCV24" s="1229"/>
      <c r="LCW24" s="1229"/>
      <c r="LCX24" s="1229"/>
      <c r="LCY24" s="1229"/>
      <c r="LCZ24" s="1229"/>
      <c r="LDA24" s="1229"/>
      <c r="LDB24" s="1229"/>
      <c r="LDC24" s="1229"/>
      <c r="LDD24" s="1229"/>
      <c r="LDE24" s="1229"/>
      <c r="LDF24" s="1229"/>
      <c r="LDG24" s="1229"/>
      <c r="LDH24" s="1229"/>
      <c r="LDI24" s="1229"/>
      <c r="LDJ24" s="1229"/>
      <c r="LDK24" s="1229"/>
      <c r="LDL24" s="1229"/>
      <c r="LDM24" s="1229"/>
      <c r="LDN24" s="1229"/>
      <c r="LDO24" s="1229"/>
      <c r="LDP24" s="1229"/>
      <c r="LDQ24" s="1229"/>
      <c r="LDR24" s="1229"/>
      <c r="LDS24" s="1229"/>
      <c r="LDT24" s="1229"/>
      <c r="LDU24" s="1229"/>
      <c r="LDV24" s="1229"/>
      <c r="LDW24" s="1229"/>
      <c r="LDX24" s="1229"/>
      <c r="LDY24" s="1229"/>
      <c r="LDZ24" s="1229"/>
      <c r="LEA24" s="1229"/>
      <c r="LEB24" s="1229"/>
      <c r="LEC24" s="1229"/>
      <c r="LED24" s="1229"/>
      <c r="LEE24" s="1229"/>
      <c r="LEF24" s="1229"/>
      <c r="LEG24" s="1229"/>
      <c r="LEH24" s="1229"/>
      <c r="LEI24" s="1229"/>
      <c r="LEJ24" s="1229"/>
      <c r="LEK24" s="1229"/>
      <c r="LEL24" s="1229"/>
      <c r="LEM24" s="1229"/>
      <c r="LEN24" s="1229"/>
      <c r="LEO24" s="1229"/>
      <c r="LEP24" s="1229"/>
      <c r="LEQ24" s="1229"/>
      <c r="LER24" s="1229"/>
      <c r="LES24" s="1229"/>
      <c r="LET24" s="1229"/>
      <c r="LEU24" s="1229"/>
      <c r="LEV24" s="1229"/>
      <c r="LEW24" s="1229"/>
      <c r="LEX24" s="1229"/>
      <c r="LEY24" s="1229"/>
      <c r="LEZ24" s="1229"/>
      <c r="LFA24" s="1229"/>
      <c r="LFB24" s="1229"/>
      <c r="LFC24" s="1229"/>
      <c r="LFD24" s="1229"/>
      <c r="LFE24" s="1229"/>
      <c r="LFF24" s="1229"/>
      <c r="LFG24" s="1229"/>
      <c r="LFH24" s="1229"/>
      <c r="LFI24" s="1229"/>
      <c r="LFJ24" s="1229"/>
      <c r="LFK24" s="1229"/>
      <c r="LFL24" s="1229"/>
      <c r="LFM24" s="1229"/>
      <c r="LFN24" s="1229"/>
      <c r="LFO24" s="1229"/>
      <c r="LFP24" s="1229"/>
      <c r="LFQ24" s="1229"/>
      <c r="LFR24" s="1229"/>
      <c r="LFS24" s="1229"/>
      <c r="LFT24" s="1229"/>
      <c r="LFU24" s="1229"/>
      <c r="LFV24" s="1229"/>
      <c r="LFW24" s="1229"/>
      <c r="LFX24" s="1229"/>
      <c r="LFY24" s="1229"/>
      <c r="LFZ24" s="1229"/>
      <c r="LGA24" s="1229"/>
      <c r="LGB24" s="1229"/>
      <c r="LGC24" s="1229"/>
      <c r="LGD24" s="1229"/>
      <c r="LGE24" s="1229"/>
      <c r="LGF24" s="1229"/>
      <c r="LGG24" s="1229"/>
      <c r="LGH24" s="1229"/>
      <c r="LGI24" s="1229"/>
      <c r="LGJ24" s="1229"/>
      <c r="LGK24" s="1229"/>
      <c r="LGL24" s="1229"/>
      <c r="LGM24" s="1229"/>
      <c r="LGN24" s="1229"/>
      <c r="LGO24" s="1229"/>
      <c r="LGP24" s="1229"/>
      <c r="LGQ24" s="1229"/>
      <c r="LGR24" s="1229"/>
      <c r="LGS24" s="1229"/>
      <c r="LGT24" s="1229"/>
      <c r="LGU24" s="1229"/>
      <c r="LGV24" s="1229"/>
      <c r="LGW24" s="1229"/>
      <c r="LGX24" s="1229"/>
      <c r="LGY24" s="1229"/>
      <c r="LGZ24" s="1229"/>
      <c r="LHA24" s="1229"/>
      <c r="LHB24" s="1229"/>
      <c r="LHC24" s="1229"/>
      <c r="LHD24" s="1229"/>
      <c r="LHE24" s="1229"/>
      <c r="LHF24" s="1229"/>
      <c r="LHG24" s="1229"/>
      <c r="LHH24" s="1229"/>
      <c r="LHI24" s="1229"/>
      <c r="LHJ24" s="1229"/>
      <c r="LHK24" s="1229"/>
      <c r="LHL24" s="1229"/>
      <c r="LHM24" s="1229"/>
      <c r="LHN24" s="1229"/>
      <c r="LHO24" s="1229"/>
      <c r="LHP24" s="1229"/>
      <c r="LHQ24" s="1229"/>
      <c r="LHR24" s="1229"/>
      <c r="LHS24" s="1229"/>
      <c r="LHT24" s="1229"/>
      <c r="LHU24" s="1229"/>
      <c r="LHV24" s="1229"/>
      <c r="LHW24" s="1229"/>
      <c r="LHX24" s="1229"/>
      <c r="LHY24" s="1229"/>
      <c r="LHZ24" s="1229"/>
      <c r="LIA24" s="1229"/>
      <c r="LIB24" s="1229"/>
      <c r="LIC24" s="1229"/>
      <c r="LID24" s="1229"/>
      <c r="LIE24" s="1229"/>
      <c r="LIF24" s="1229"/>
      <c r="LIG24" s="1229"/>
      <c r="LIH24" s="1229"/>
      <c r="LII24" s="1229"/>
      <c r="LIJ24" s="1229"/>
      <c r="LIK24" s="1229"/>
      <c r="LIL24" s="1229"/>
      <c r="LIM24" s="1229"/>
      <c r="LIN24" s="1229"/>
      <c r="LIO24" s="1229"/>
      <c r="LIP24" s="1229"/>
      <c r="LIQ24" s="1229"/>
      <c r="LIR24" s="1229"/>
      <c r="LIS24" s="1229"/>
      <c r="LIT24" s="1229"/>
      <c r="LIU24" s="1229"/>
      <c r="LIV24" s="1229"/>
      <c r="LIW24" s="1229"/>
      <c r="LIX24" s="1229"/>
      <c r="LIY24" s="1229"/>
      <c r="LIZ24" s="1229"/>
      <c r="LJA24" s="1229"/>
      <c r="LJB24" s="1229"/>
      <c r="LJC24" s="1229"/>
      <c r="LJD24" s="1229"/>
      <c r="LJE24" s="1229"/>
      <c r="LJF24" s="1229"/>
      <c r="LJG24" s="1229"/>
      <c r="LJH24" s="1229"/>
      <c r="LJI24" s="1229"/>
      <c r="LJJ24" s="1229"/>
      <c r="LJK24" s="1229"/>
      <c r="LJL24" s="1229"/>
      <c r="LJM24" s="1229"/>
      <c r="LJN24" s="1229"/>
      <c r="LJO24" s="1229"/>
      <c r="LJP24" s="1229"/>
      <c r="LJQ24" s="1229"/>
      <c r="LJR24" s="1229"/>
      <c r="LJS24" s="1229"/>
      <c r="LJT24" s="1229"/>
      <c r="LJU24" s="1229"/>
      <c r="LJV24" s="1229"/>
      <c r="LJW24" s="1229"/>
      <c r="LJX24" s="1229"/>
      <c r="LJY24" s="1229"/>
      <c r="LJZ24" s="1229"/>
      <c r="LKA24" s="1229"/>
      <c r="LKB24" s="1229"/>
      <c r="LKC24" s="1229"/>
      <c r="LKD24" s="1229"/>
      <c r="LKE24" s="1229"/>
      <c r="LKF24" s="1229"/>
      <c r="LKG24" s="1229"/>
      <c r="LKH24" s="1229"/>
      <c r="LKI24" s="1229"/>
      <c r="LKJ24" s="1229"/>
      <c r="LKK24" s="1229"/>
      <c r="LKL24" s="1229"/>
      <c r="LKM24" s="1229"/>
      <c r="LKN24" s="1229"/>
      <c r="LKO24" s="1229"/>
      <c r="LKP24" s="1229"/>
      <c r="LKQ24" s="1229"/>
      <c r="LKR24" s="1229"/>
      <c r="LKS24" s="1229"/>
      <c r="LKT24" s="1229"/>
      <c r="LKU24" s="1229"/>
      <c r="LKV24" s="1229"/>
      <c r="LKW24" s="1229"/>
      <c r="LKX24" s="1229"/>
      <c r="LKY24" s="1229"/>
      <c r="LKZ24" s="1229"/>
      <c r="LLA24" s="1229"/>
      <c r="LLB24" s="1229"/>
      <c r="LLC24" s="1229"/>
      <c r="LLD24" s="1229"/>
      <c r="LLE24" s="1229"/>
      <c r="LLF24" s="1229"/>
      <c r="LLG24" s="1229"/>
      <c r="LLH24" s="1229"/>
      <c r="LLI24" s="1229"/>
      <c r="LLJ24" s="1229"/>
      <c r="LLK24" s="1229"/>
      <c r="LLL24" s="1229"/>
      <c r="LLM24" s="1229"/>
      <c r="LLN24" s="1229"/>
      <c r="LLO24" s="1229"/>
      <c r="LLP24" s="1229"/>
      <c r="LLQ24" s="1229"/>
      <c r="LLR24" s="1229"/>
      <c r="LLS24" s="1229"/>
      <c r="LLT24" s="1229"/>
      <c r="LLU24" s="1229"/>
      <c r="LLV24" s="1229"/>
      <c r="LLW24" s="1229"/>
      <c r="LLX24" s="1229"/>
      <c r="LLY24" s="1229"/>
      <c r="LLZ24" s="1229"/>
      <c r="LMA24" s="1229"/>
      <c r="LMB24" s="1229"/>
      <c r="LMC24" s="1229"/>
      <c r="LMD24" s="1229"/>
      <c r="LME24" s="1229"/>
      <c r="LMF24" s="1229"/>
      <c r="LMG24" s="1229"/>
      <c r="LMH24" s="1229"/>
      <c r="LMI24" s="1229"/>
      <c r="LMJ24" s="1229"/>
      <c r="LMK24" s="1229"/>
      <c r="LML24" s="1229"/>
      <c r="LMM24" s="1229"/>
      <c r="LMN24" s="1229"/>
      <c r="LMO24" s="1229"/>
      <c r="LMP24" s="1229"/>
      <c r="LMQ24" s="1229"/>
      <c r="LMR24" s="1229"/>
      <c r="LMS24" s="1229"/>
      <c r="LMT24" s="1229"/>
      <c r="LMU24" s="1229"/>
      <c r="LMV24" s="1229"/>
      <c r="LMW24" s="1229"/>
      <c r="LMX24" s="1229"/>
      <c r="LMY24" s="1229"/>
      <c r="LMZ24" s="1229"/>
      <c r="LNA24" s="1229"/>
      <c r="LNB24" s="1229"/>
      <c r="LNC24" s="1229"/>
      <c r="LND24" s="1229"/>
      <c r="LNE24" s="1229"/>
      <c r="LNF24" s="1229"/>
      <c r="LNG24" s="1229"/>
      <c r="LNH24" s="1229"/>
      <c r="LNI24" s="1229"/>
      <c r="LNJ24" s="1229"/>
      <c r="LNK24" s="1229"/>
      <c r="LNL24" s="1229"/>
      <c r="LNM24" s="1229"/>
      <c r="LNN24" s="1229"/>
      <c r="LNO24" s="1229"/>
      <c r="LNP24" s="1229"/>
      <c r="LNQ24" s="1229"/>
      <c r="LNR24" s="1229"/>
      <c r="LNS24" s="1229"/>
      <c r="LNT24" s="1229"/>
      <c r="LNU24" s="1229"/>
      <c r="LNV24" s="1229"/>
      <c r="LNW24" s="1229"/>
      <c r="LNX24" s="1229"/>
      <c r="LNY24" s="1229"/>
      <c r="LNZ24" s="1229"/>
      <c r="LOA24" s="1229"/>
      <c r="LOB24" s="1229"/>
      <c r="LOC24" s="1229"/>
      <c r="LOD24" s="1229"/>
      <c r="LOE24" s="1229"/>
      <c r="LOF24" s="1229"/>
      <c r="LOG24" s="1229"/>
      <c r="LOH24" s="1229"/>
      <c r="LOI24" s="1229"/>
      <c r="LOJ24" s="1229"/>
      <c r="LOK24" s="1229"/>
      <c r="LOL24" s="1229"/>
      <c r="LOM24" s="1229"/>
      <c r="LON24" s="1229"/>
      <c r="LOO24" s="1229"/>
      <c r="LOP24" s="1229"/>
      <c r="LOQ24" s="1229"/>
      <c r="LOR24" s="1229"/>
      <c r="LOS24" s="1229"/>
      <c r="LOT24" s="1229"/>
      <c r="LOU24" s="1229"/>
      <c r="LOV24" s="1229"/>
      <c r="LOW24" s="1229"/>
      <c r="LOX24" s="1229"/>
      <c r="LOY24" s="1229"/>
      <c r="LOZ24" s="1229"/>
      <c r="LPA24" s="1229"/>
      <c r="LPB24" s="1229"/>
      <c r="LPC24" s="1229"/>
      <c r="LPD24" s="1229"/>
      <c r="LPE24" s="1229"/>
      <c r="LPF24" s="1229"/>
      <c r="LPG24" s="1229"/>
      <c r="LPH24" s="1229"/>
      <c r="LPI24" s="1229"/>
      <c r="LPJ24" s="1229"/>
      <c r="LPK24" s="1229"/>
      <c r="LPL24" s="1229"/>
      <c r="LPM24" s="1229"/>
      <c r="LPN24" s="1229"/>
      <c r="LPO24" s="1229"/>
      <c r="LPP24" s="1229"/>
      <c r="LPQ24" s="1229"/>
      <c r="LPR24" s="1229"/>
      <c r="LPS24" s="1229"/>
      <c r="LPT24" s="1229"/>
      <c r="LPU24" s="1229"/>
      <c r="LPV24" s="1229"/>
      <c r="LPW24" s="1229"/>
      <c r="LPX24" s="1229"/>
      <c r="LPY24" s="1229"/>
      <c r="LPZ24" s="1229"/>
      <c r="LQA24" s="1229"/>
      <c r="LQB24" s="1229"/>
      <c r="LQC24" s="1229"/>
      <c r="LQD24" s="1229"/>
      <c r="LQE24" s="1229"/>
      <c r="LQF24" s="1229"/>
      <c r="LQG24" s="1229"/>
      <c r="LQH24" s="1229"/>
      <c r="LQI24" s="1229"/>
      <c r="LQJ24" s="1229"/>
      <c r="LQK24" s="1229"/>
      <c r="LQL24" s="1229"/>
      <c r="LQM24" s="1229"/>
      <c r="LQN24" s="1229"/>
      <c r="LQO24" s="1229"/>
      <c r="LQP24" s="1229"/>
      <c r="LQQ24" s="1229"/>
      <c r="LQR24" s="1229"/>
      <c r="LQS24" s="1229"/>
      <c r="LQT24" s="1229"/>
      <c r="LQU24" s="1229"/>
      <c r="LQV24" s="1229"/>
      <c r="LQW24" s="1229"/>
      <c r="LQX24" s="1229"/>
      <c r="LQY24" s="1229"/>
      <c r="LQZ24" s="1229"/>
      <c r="LRA24" s="1229"/>
      <c r="LRB24" s="1229"/>
      <c r="LRC24" s="1229"/>
      <c r="LRD24" s="1229"/>
      <c r="LRE24" s="1229"/>
      <c r="LRF24" s="1229"/>
      <c r="LRG24" s="1229"/>
      <c r="LRH24" s="1229"/>
      <c r="LRI24" s="1229"/>
      <c r="LRJ24" s="1229"/>
      <c r="LRK24" s="1229"/>
      <c r="LRL24" s="1229"/>
      <c r="LRM24" s="1229"/>
      <c r="LRN24" s="1229"/>
      <c r="LRO24" s="1229"/>
      <c r="LRP24" s="1229"/>
      <c r="LRQ24" s="1229"/>
      <c r="LRR24" s="1229"/>
      <c r="LRS24" s="1229"/>
      <c r="LRT24" s="1229"/>
      <c r="LRU24" s="1229"/>
      <c r="LRV24" s="1229"/>
      <c r="LRW24" s="1229"/>
      <c r="LRX24" s="1229"/>
      <c r="LRY24" s="1229"/>
      <c r="LRZ24" s="1229"/>
      <c r="LSA24" s="1229"/>
      <c r="LSB24" s="1229"/>
      <c r="LSC24" s="1229"/>
      <c r="LSD24" s="1229"/>
      <c r="LSE24" s="1229"/>
      <c r="LSF24" s="1229"/>
      <c r="LSG24" s="1229"/>
      <c r="LSH24" s="1229"/>
      <c r="LSI24" s="1229"/>
      <c r="LSJ24" s="1229"/>
      <c r="LSK24" s="1229"/>
      <c r="LSL24" s="1229"/>
      <c r="LSM24" s="1229"/>
      <c r="LSN24" s="1229"/>
      <c r="LSO24" s="1229"/>
      <c r="LSP24" s="1229"/>
      <c r="LSQ24" s="1229"/>
      <c r="LSR24" s="1229"/>
      <c r="LSS24" s="1229"/>
      <c r="LST24" s="1229"/>
      <c r="LSU24" s="1229"/>
      <c r="LSV24" s="1229"/>
      <c r="LSW24" s="1229"/>
      <c r="LSX24" s="1229"/>
      <c r="LSY24" s="1229"/>
      <c r="LSZ24" s="1229"/>
      <c r="LTA24" s="1229"/>
      <c r="LTB24" s="1229"/>
      <c r="LTC24" s="1229"/>
      <c r="LTD24" s="1229"/>
      <c r="LTE24" s="1229"/>
      <c r="LTF24" s="1229"/>
      <c r="LTG24" s="1229"/>
      <c r="LTH24" s="1229"/>
      <c r="LTI24" s="1229"/>
      <c r="LTJ24" s="1229"/>
      <c r="LTK24" s="1229"/>
      <c r="LTL24" s="1229"/>
      <c r="LTM24" s="1229"/>
      <c r="LTN24" s="1229"/>
      <c r="LTO24" s="1229"/>
      <c r="LTP24" s="1229"/>
      <c r="LTQ24" s="1229"/>
      <c r="LTR24" s="1229"/>
      <c r="LTS24" s="1229"/>
      <c r="LTT24" s="1229"/>
      <c r="LTU24" s="1229"/>
      <c r="LTV24" s="1229"/>
      <c r="LTW24" s="1229"/>
      <c r="LTX24" s="1229"/>
      <c r="LTY24" s="1229"/>
      <c r="LTZ24" s="1229"/>
      <c r="LUA24" s="1229"/>
      <c r="LUB24" s="1229"/>
      <c r="LUC24" s="1229"/>
      <c r="LUD24" s="1229"/>
      <c r="LUE24" s="1229"/>
      <c r="LUF24" s="1229"/>
      <c r="LUG24" s="1229"/>
      <c r="LUH24" s="1229"/>
      <c r="LUI24" s="1229"/>
      <c r="LUJ24" s="1229"/>
      <c r="LUK24" s="1229"/>
      <c r="LUL24" s="1229"/>
      <c r="LUM24" s="1229"/>
      <c r="LUN24" s="1229"/>
      <c r="LUO24" s="1229"/>
      <c r="LUP24" s="1229"/>
      <c r="LUQ24" s="1229"/>
      <c r="LUR24" s="1229"/>
      <c r="LUS24" s="1229"/>
      <c r="LUT24" s="1229"/>
      <c r="LUU24" s="1229"/>
      <c r="LUV24" s="1229"/>
      <c r="LUW24" s="1229"/>
      <c r="LUX24" s="1229"/>
      <c r="LUY24" s="1229"/>
      <c r="LUZ24" s="1229"/>
      <c r="LVA24" s="1229"/>
      <c r="LVB24" s="1229"/>
      <c r="LVC24" s="1229"/>
      <c r="LVD24" s="1229"/>
      <c r="LVE24" s="1229"/>
      <c r="LVF24" s="1229"/>
      <c r="LVG24" s="1229"/>
      <c r="LVH24" s="1229"/>
      <c r="LVI24" s="1229"/>
      <c r="LVJ24" s="1229"/>
      <c r="LVK24" s="1229"/>
      <c r="LVL24" s="1229"/>
      <c r="LVM24" s="1229"/>
      <c r="LVN24" s="1229"/>
      <c r="LVO24" s="1229"/>
      <c r="LVP24" s="1229"/>
      <c r="LVQ24" s="1229"/>
      <c r="LVR24" s="1229"/>
      <c r="LVS24" s="1229"/>
      <c r="LVT24" s="1229"/>
      <c r="LVU24" s="1229"/>
      <c r="LVV24" s="1229"/>
      <c r="LVW24" s="1229"/>
      <c r="LVX24" s="1229"/>
      <c r="LVY24" s="1229"/>
      <c r="LVZ24" s="1229"/>
      <c r="LWA24" s="1229"/>
      <c r="LWB24" s="1229"/>
      <c r="LWC24" s="1229"/>
      <c r="LWD24" s="1229"/>
      <c r="LWE24" s="1229"/>
      <c r="LWF24" s="1229"/>
      <c r="LWG24" s="1229"/>
      <c r="LWH24" s="1229"/>
      <c r="LWI24" s="1229"/>
      <c r="LWJ24" s="1229"/>
      <c r="LWK24" s="1229"/>
      <c r="LWL24" s="1229"/>
      <c r="LWM24" s="1229"/>
      <c r="LWN24" s="1229"/>
      <c r="LWO24" s="1229"/>
      <c r="LWP24" s="1229"/>
      <c r="LWQ24" s="1229"/>
      <c r="LWR24" s="1229"/>
      <c r="LWS24" s="1229"/>
      <c r="LWT24" s="1229"/>
      <c r="LWU24" s="1229"/>
      <c r="LWV24" s="1229"/>
      <c r="LWW24" s="1229"/>
      <c r="LWX24" s="1229"/>
      <c r="LWY24" s="1229"/>
      <c r="LWZ24" s="1229"/>
      <c r="LXA24" s="1229"/>
      <c r="LXB24" s="1229"/>
      <c r="LXC24" s="1229"/>
      <c r="LXD24" s="1229"/>
      <c r="LXE24" s="1229"/>
      <c r="LXF24" s="1229"/>
      <c r="LXG24" s="1229"/>
      <c r="LXH24" s="1229"/>
      <c r="LXI24" s="1229"/>
      <c r="LXJ24" s="1229"/>
      <c r="LXK24" s="1229"/>
      <c r="LXL24" s="1229"/>
      <c r="LXM24" s="1229"/>
      <c r="LXN24" s="1229"/>
      <c r="LXO24" s="1229"/>
      <c r="LXP24" s="1229"/>
      <c r="LXQ24" s="1229"/>
      <c r="LXR24" s="1229"/>
      <c r="LXS24" s="1229"/>
      <c r="LXT24" s="1229"/>
      <c r="LXU24" s="1229"/>
      <c r="LXV24" s="1229"/>
      <c r="LXW24" s="1229"/>
      <c r="LXX24" s="1229"/>
      <c r="LXY24" s="1229"/>
      <c r="LXZ24" s="1229"/>
      <c r="LYA24" s="1229"/>
      <c r="LYB24" s="1229"/>
      <c r="LYC24" s="1229"/>
      <c r="LYD24" s="1229"/>
      <c r="LYE24" s="1229"/>
      <c r="LYF24" s="1229"/>
      <c r="LYG24" s="1229"/>
      <c r="LYH24" s="1229"/>
      <c r="LYI24" s="1229"/>
      <c r="LYJ24" s="1229"/>
      <c r="LYK24" s="1229"/>
      <c r="LYL24" s="1229"/>
      <c r="LYM24" s="1229"/>
      <c r="LYN24" s="1229"/>
      <c r="LYO24" s="1229"/>
      <c r="LYP24" s="1229"/>
      <c r="LYQ24" s="1229"/>
      <c r="LYR24" s="1229"/>
      <c r="LYS24" s="1229"/>
      <c r="LYT24" s="1229"/>
      <c r="LYU24" s="1229"/>
      <c r="LYV24" s="1229"/>
      <c r="LYW24" s="1229"/>
      <c r="LYX24" s="1229"/>
      <c r="LYY24" s="1229"/>
      <c r="LYZ24" s="1229"/>
      <c r="LZA24" s="1229"/>
      <c r="LZB24" s="1229"/>
      <c r="LZC24" s="1229"/>
      <c r="LZD24" s="1229"/>
      <c r="LZE24" s="1229"/>
      <c r="LZF24" s="1229"/>
      <c r="LZG24" s="1229"/>
      <c r="LZH24" s="1229"/>
      <c r="LZI24" s="1229"/>
      <c r="LZJ24" s="1229"/>
      <c r="LZK24" s="1229"/>
      <c r="LZL24" s="1229"/>
      <c r="LZM24" s="1229"/>
      <c r="LZN24" s="1229"/>
      <c r="LZO24" s="1229"/>
      <c r="LZP24" s="1229"/>
      <c r="LZQ24" s="1229"/>
      <c r="LZR24" s="1229"/>
      <c r="LZS24" s="1229"/>
      <c r="LZT24" s="1229"/>
      <c r="LZU24" s="1229"/>
      <c r="LZV24" s="1229"/>
      <c r="LZW24" s="1229"/>
      <c r="LZX24" s="1229"/>
      <c r="LZY24" s="1229"/>
      <c r="LZZ24" s="1229"/>
      <c r="MAA24" s="1229"/>
      <c r="MAB24" s="1229"/>
      <c r="MAC24" s="1229"/>
      <c r="MAD24" s="1229"/>
      <c r="MAE24" s="1229"/>
      <c r="MAF24" s="1229"/>
      <c r="MAG24" s="1229"/>
      <c r="MAH24" s="1229"/>
      <c r="MAI24" s="1229"/>
      <c r="MAJ24" s="1229"/>
      <c r="MAK24" s="1229"/>
      <c r="MAL24" s="1229"/>
      <c r="MAM24" s="1229"/>
      <c r="MAN24" s="1229"/>
      <c r="MAO24" s="1229"/>
      <c r="MAP24" s="1229"/>
      <c r="MAQ24" s="1229"/>
      <c r="MAR24" s="1229"/>
      <c r="MAS24" s="1229"/>
      <c r="MAT24" s="1229"/>
      <c r="MAU24" s="1229"/>
      <c r="MAV24" s="1229"/>
      <c r="MAW24" s="1229"/>
      <c r="MAX24" s="1229"/>
      <c r="MAY24" s="1229"/>
      <c r="MAZ24" s="1229"/>
      <c r="MBA24" s="1229"/>
      <c r="MBB24" s="1229"/>
      <c r="MBC24" s="1229"/>
      <c r="MBD24" s="1229"/>
      <c r="MBE24" s="1229"/>
      <c r="MBF24" s="1229"/>
      <c r="MBG24" s="1229"/>
      <c r="MBH24" s="1229"/>
      <c r="MBI24" s="1229"/>
      <c r="MBJ24" s="1229"/>
      <c r="MBK24" s="1229"/>
      <c r="MBL24" s="1229"/>
      <c r="MBM24" s="1229"/>
      <c r="MBN24" s="1229"/>
      <c r="MBO24" s="1229"/>
      <c r="MBP24" s="1229"/>
      <c r="MBQ24" s="1229"/>
      <c r="MBR24" s="1229"/>
      <c r="MBS24" s="1229"/>
      <c r="MBT24" s="1229"/>
      <c r="MBU24" s="1229"/>
      <c r="MBV24" s="1229"/>
      <c r="MBW24" s="1229"/>
      <c r="MBX24" s="1229"/>
      <c r="MBY24" s="1229"/>
      <c r="MBZ24" s="1229"/>
      <c r="MCA24" s="1229"/>
      <c r="MCB24" s="1229"/>
      <c r="MCC24" s="1229"/>
      <c r="MCD24" s="1229"/>
      <c r="MCE24" s="1229"/>
      <c r="MCF24" s="1229"/>
      <c r="MCG24" s="1229"/>
      <c r="MCH24" s="1229"/>
      <c r="MCI24" s="1229"/>
      <c r="MCJ24" s="1229"/>
      <c r="MCK24" s="1229"/>
      <c r="MCL24" s="1229"/>
      <c r="MCM24" s="1229"/>
      <c r="MCN24" s="1229"/>
      <c r="MCO24" s="1229"/>
      <c r="MCP24" s="1229"/>
      <c r="MCQ24" s="1229"/>
      <c r="MCR24" s="1229"/>
      <c r="MCS24" s="1229"/>
      <c r="MCT24" s="1229"/>
      <c r="MCU24" s="1229"/>
      <c r="MCV24" s="1229"/>
      <c r="MCW24" s="1229"/>
      <c r="MCX24" s="1229"/>
      <c r="MCY24" s="1229"/>
      <c r="MCZ24" s="1229"/>
      <c r="MDA24" s="1229"/>
      <c r="MDB24" s="1229"/>
      <c r="MDC24" s="1229"/>
      <c r="MDD24" s="1229"/>
      <c r="MDE24" s="1229"/>
      <c r="MDF24" s="1229"/>
      <c r="MDG24" s="1229"/>
      <c r="MDH24" s="1229"/>
      <c r="MDI24" s="1229"/>
      <c r="MDJ24" s="1229"/>
      <c r="MDK24" s="1229"/>
      <c r="MDL24" s="1229"/>
      <c r="MDM24" s="1229"/>
      <c r="MDN24" s="1229"/>
      <c r="MDO24" s="1229"/>
      <c r="MDP24" s="1229"/>
      <c r="MDQ24" s="1229"/>
      <c r="MDR24" s="1229"/>
      <c r="MDS24" s="1229"/>
      <c r="MDT24" s="1229"/>
      <c r="MDU24" s="1229"/>
      <c r="MDV24" s="1229"/>
      <c r="MDW24" s="1229"/>
      <c r="MDX24" s="1229"/>
      <c r="MDY24" s="1229"/>
      <c r="MDZ24" s="1229"/>
      <c r="MEA24" s="1229"/>
      <c r="MEB24" s="1229"/>
      <c r="MEC24" s="1229"/>
      <c r="MED24" s="1229"/>
      <c r="MEE24" s="1229"/>
      <c r="MEF24" s="1229"/>
      <c r="MEG24" s="1229"/>
      <c r="MEH24" s="1229"/>
      <c r="MEI24" s="1229"/>
      <c r="MEJ24" s="1229"/>
      <c r="MEK24" s="1229"/>
      <c r="MEL24" s="1229"/>
      <c r="MEM24" s="1229"/>
      <c r="MEN24" s="1229"/>
      <c r="MEO24" s="1229"/>
      <c r="MEP24" s="1229"/>
      <c r="MEQ24" s="1229"/>
      <c r="MER24" s="1229"/>
      <c r="MES24" s="1229"/>
      <c r="MET24" s="1229"/>
      <c r="MEU24" s="1229"/>
      <c r="MEV24" s="1229"/>
      <c r="MEW24" s="1229"/>
      <c r="MEX24" s="1229"/>
      <c r="MEY24" s="1229"/>
      <c r="MEZ24" s="1229"/>
      <c r="MFA24" s="1229"/>
      <c r="MFB24" s="1229"/>
      <c r="MFC24" s="1229"/>
      <c r="MFD24" s="1229"/>
      <c r="MFE24" s="1229"/>
      <c r="MFF24" s="1229"/>
      <c r="MFG24" s="1229"/>
      <c r="MFH24" s="1229"/>
      <c r="MFI24" s="1229"/>
      <c r="MFJ24" s="1229"/>
      <c r="MFK24" s="1229"/>
      <c r="MFL24" s="1229"/>
      <c r="MFM24" s="1229"/>
      <c r="MFN24" s="1229"/>
      <c r="MFO24" s="1229"/>
      <c r="MFP24" s="1229"/>
      <c r="MFQ24" s="1229"/>
      <c r="MFR24" s="1229"/>
      <c r="MFS24" s="1229"/>
      <c r="MFT24" s="1229"/>
      <c r="MFU24" s="1229"/>
      <c r="MFV24" s="1229"/>
      <c r="MFW24" s="1229"/>
      <c r="MFX24" s="1229"/>
      <c r="MFY24" s="1229"/>
      <c r="MFZ24" s="1229"/>
      <c r="MGA24" s="1229"/>
      <c r="MGB24" s="1229"/>
      <c r="MGC24" s="1229"/>
      <c r="MGD24" s="1229"/>
      <c r="MGE24" s="1229"/>
      <c r="MGF24" s="1229"/>
      <c r="MGG24" s="1229"/>
      <c r="MGH24" s="1229"/>
      <c r="MGI24" s="1229"/>
      <c r="MGJ24" s="1229"/>
      <c r="MGK24" s="1229"/>
      <c r="MGL24" s="1229"/>
      <c r="MGM24" s="1229"/>
      <c r="MGN24" s="1229"/>
      <c r="MGO24" s="1229"/>
      <c r="MGP24" s="1229"/>
      <c r="MGQ24" s="1229"/>
      <c r="MGR24" s="1229"/>
      <c r="MGS24" s="1229"/>
      <c r="MGT24" s="1229"/>
      <c r="MGU24" s="1229"/>
      <c r="MGV24" s="1229"/>
      <c r="MGW24" s="1229"/>
      <c r="MGX24" s="1229"/>
      <c r="MGY24" s="1229"/>
      <c r="MGZ24" s="1229"/>
      <c r="MHA24" s="1229"/>
      <c r="MHB24" s="1229"/>
      <c r="MHC24" s="1229"/>
      <c r="MHD24" s="1229"/>
      <c r="MHE24" s="1229"/>
      <c r="MHF24" s="1229"/>
      <c r="MHG24" s="1229"/>
      <c r="MHH24" s="1229"/>
      <c r="MHI24" s="1229"/>
      <c r="MHJ24" s="1229"/>
      <c r="MHK24" s="1229"/>
      <c r="MHL24" s="1229"/>
      <c r="MHM24" s="1229"/>
      <c r="MHN24" s="1229"/>
      <c r="MHO24" s="1229"/>
      <c r="MHP24" s="1229"/>
      <c r="MHQ24" s="1229"/>
      <c r="MHR24" s="1229"/>
      <c r="MHS24" s="1229"/>
      <c r="MHT24" s="1229"/>
      <c r="MHU24" s="1229"/>
      <c r="MHV24" s="1229"/>
      <c r="MHW24" s="1229"/>
      <c r="MHX24" s="1229"/>
      <c r="MHY24" s="1229"/>
      <c r="MHZ24" s="1229"/>
      <c r="MIA24" s="1229"/>
      <c r="MIB24" s="1229"/>
      <c r="MIC24" s="1229"/>
      <c r="MID24" s="1229"/>
      <c r="MIE24" s="1229"/>
      <c r="MIF24" s="1229"/>
      <c r="MIG24" s="1229"/>
      <c r="MIH24" s="1229"/>
      <c r="MII24" s="1229"/>
      <c r="MIJ24" s="1229"/>
      <c r="MIK24" s="1229"/>
      <c r="MIL24" s="1229"/>
      <c r="MIM24" s="1229"/>
      <c r="MIN24" s="1229"/>
      <c r="MIO24" s="1229"/>
      <c r="MIP24" s="1229"/>
      <c r="MIQ24" s="1229"/>
      <c r="MIR24" s="1229"/>
      <c r="MIS24" s="1229"/>
      <c r="MIT24" s="1229"/>
      <c r="MIU24" s="1229"/>
      <c r="MIV24" s="1229"/>
      <c r="MIW24" s="1229"/>
      <c r="MIX24" s="1229"/>
      <c r="MIY24" s="1229"/>
      <c r="MIZ24" s="1229"/>
      <c r="MJA24" s="1229"/>
      <c r="MJB24" s="1229"/>
      <c r="MJC24" s="1229"/>
      <c r="MJD24" s="1229"/>
      <c r="MJE24" s="1229"/>
      <c r="MJF24" s="1229"/>
      <c r="MJG24" s="1229"/>
      <c r="MJH24" s="1229"/>
      <c r="MJI24" s="1229"/>
      <c r="MJJ24" s="1229"/>
      <c r="MJK24" s="1229"/>
      <c r="MJL24" s="1229"/>
      <c r="MJM24" s="1229"/>
      <c r="MJN24" s="1229"/>
      <c r="MJO24" s="1229"/>
      <c r="MJP24" s="1229"/>
      <c r="MJQ24" s="1229"/>
      <c r="MJR24" s="1229"/>
      <c r="MJS24" s="1229"/>
      <c r="MJT24" s="1229"/>
      <c r="MJU24" s="1229"/>
      <c r="MJV24" s="1229"/>
      <c r="MJW24" s="1229"/>
      <c r="MJX24" s="1229"/>
      <c r="MJY24" s="1229"/>
      <c r="MJZ24" s="1229"/>
      <c r="MKA24" s="1229"/>
      <c r="MKB24" s="1229"/>
      <c r="MKC24" s="1229"/>
      <c r="MKD24" s="1229"/>
      <c r="MKE24" s="1229"/>
      <c r="MKF24" s="1229"/>
      <c r="MKG24" s="1229"/>
      <c r="MKH24" s="1229"/>
      <c r="MKI24" s="1229"/>
      <c r="MKJ24" s="1229"/>
      <c r="MKK24" s="1229"/>
      <c r="MKL24" s="1229"/>
      <c r="MKM24" s="1229"/>
      <c r="MKN24" s="1229"/>
      <c r="MKO24" s="1229"/>
      <c r="MKP24" s="1229"/>
      <c r="MKQ24" s="1229"/>
      <c r="MKR24" s="1229"/>
      <c r="MKS24" s="1229"/>
      <c r="MKT24" s="1229"/>
      <c r="MKU24" s="1229"/>
      <c r="MKV24" s="1229"/>
      <c r="MKW24" s="1229"/>
      <c r="MKX24" s="1229"/>
      <c r="MKY24" s="1229"/>
      <c r="MKZ24" s="1229"/>
      <c r="MLA24" s="1229"/>
      <c r="MLB24" s="1229"/>
      <c r="MLC24" s="1229"/>
      <c r="MLD24" s="1229"/>
      <c r="MLE24" s="1229"/>
      <c r="MLF24" s="1229"/>
      <c r="MLG24" s="1229"/>
      <c r="MLH24" s="1229"/>
      <c r="MLI24" s="1229"/>
      <c r="MLJ24" s="1229"/>
      <c r="MLK24" s="1229"/>
      <c r="MLL24" s="1229"/>
      <c r="MLM24" s="1229"/>
      <c r="MLN24" s="1229"/>
      <c r="MLO24" s="1229"/>
      <c r="MLP24" s="1229"/>
      <c r="MLQ24" s="1229"/>
      <c r="MLR24" s="1229"/>
      <c r="MLS24" s="1229"/>
      <c r="MLT24" s="1229"/>
      <c r="MLU24" s="1229"/>
      <c r="MLV24" s="1229"/>
      <c r="MLW24" s="1229"/>
      <c r="MLX24" s="1229"/>
      <c r="MLY24" s="1229"/>
      <c r="MLZ24" s="1229"/>
      <c r="MMA24" s="1229"/>
      <c r="MMB24" s="1229"/>
      <c r="MMC24" s="1229"/>
      <c r="MMD24" s="1229"/>
      <c r="MME24" s="1229"/>
      <c r="MMF24" s="1229"/>
      <c r="MMG24" s="1229"/>
      <c r="MMH24" s="1229"/>
      <c r="MMI24" s="1229"/>
      <c r="MMJ24" s="1229"/>
      <c r="MMK24" s="1229"/>
      <c r="MML24" s="1229"/>
      <c r="MMM24" s="1229"/>
      <c r="MMN24" s="1229"/>
      <c r="MMO24" s="1229"/>
      <c r="MMP24" s="1229"/>
      <c r="MMQ24" s="1229"/>
      <c r="MMR24" s="1229"/>
      <c r="MMS24" s="1229"/>
      <c r="MMT24" s="1229"/>
      <c r="MMU24" s="1229"/>
      <c r="MMV24" s="1229"/>
      <c r="MMW24" s="1229"/>
      <c r="MMX24" s="1229"/>
      <c r="MMY24" s="1229"/>
      <c r="MMZ24" s="1229"/>
      <c r="MNA24" s="1229"/>
      <c r="MNB24" s="1229"/>
      <c r="MNC24" s="1229"/>
      <c r="MND24" s="1229"/>
      <c r="MNE24" s="1229"/>
      <c r="MNF24" s="1229"/>
      <c r="MNG24" s="1229"/>
      <c r="MNH24" s="1229"/>
      <c r="MNI24" s="1229"/>
      <c r="MNJ24" s="1229"/>
      <c r="MNK24" s="1229"/>
      <c r="MNL24" s="1229"/>
      <c r="MNM24" s="1229"/>
      <c r="MNN24" s="1229"/>
      <c r="MNO24" s="1229"/>
      <c r="MNP24" s="1229"/>
      <c r="MNQ24" s="1229"/>
      <c r="MNR24" s="1229"/>
      <c r="MNS24" s="1229"/>
      <c r="MNT24" s="1229"/>
      <c r="MNU24" s="1229"/>
      <c r="MNV24" s="1229"/>
      <c r="MNW24" s="1229"/>
      <c r="MNX24" s="1229"/>
      <c r="MNY24" s="1229"/>
      <c r="MNZ24" s="1229"/>
      <c r="MOA24" s="1229"/>
      <c r="MOB24" s="1229"/>
      <c r="MOC24" s="1229"/>
      <c r="MOD24" s="1229"/>
      <c r="MOE24" s="1229"/>
      <c r="MOF24" s="1229"/>
      <c r="MOG24" s="1229"/>
      <c r="MOH24" s="1229"/>
      <c r="MOI24" s="1229"/>
      <c r="MOJ24" s="1229"/>
      <c r="MOK24" s="1229"/>
      <c r="MOL24" s="1229"/>
      <c r="MOM24" s="1229"/>
      <c r="MON24" s="1229"/>
      <c r="MOO24" s="1229"/>
      <c r="MOP24" s="1229"/>
      <c r="MOQ24" s="1229"/>
      <c r="MOR24" s="1229"/>
      <c r="MOS24" s="1229"/>
      <c r="MOT24" s="1229"/>
      <c r="MOU24" s="1229"/>
      <c r="MOV24" s="1229"/>
      <c r="MOW24" s="1229"/>
      <c r="MOX24" s="1229"/>
      <c r="MOY24" s="1229"/>
      <c r="MOZ24" s="1229"/>
      <c r="MPA24" s="1229"/>
      <c r="MPB24" s="1229"/>
      <c r="MPC24" s="1229"/>
      <c r="MPD24" s="1229"/>
      <c r="MPE24" s="1229"/>
      <c r="MPF24" s="1229"/>
      <c r="MPG24" s="1229"/>
      <c r="MPH24" s="1229"/>
      <c r="MPI24" s="1229"/>
      <c r="MPJ24" s="1229"/>
      <c r="MPK24" s="1229"/>
      <c r="MPL24" s="1229"/>
      <c r="MPM24" s="1229"/>
      <c r="MPN24" s="1229"/>
      <c r="MPO24" s="1229"/>
      <c r="MPP24" s="1229"/>
      <c r="MPQ24" s="1229"/>
      <c r="MPR24" s="1229"/>
      <c r="MPS24" s="1229"/>
      <c r="MPT24" s="1229"/>
      <c r="MPU24" s="1229"/>
      <c r="MPV24" s="1229"/>
      <c r="MPW24" s="1229"/>
      <c r="MPX24" s="1229"/>
      <c r="MPY24" s="1229"/>
      <c r="MPZ24" s="1229"/>
      <c r="MQA24" s="1229"/>
      <c r="MQB24" s="1229"/>
      <c r="MQC24" s="1229"/>
      <c r="MQD24" s="1229"/>
      <c r="MQE24" s="1229"/>
      <c r="MQF24" s="1229"/>
      <c r="MQG24" s="1229"/>
      <c r="MQH24" s="1229"/>
      <c r="MQI24" s="1229"/>
      <c r="MQJ24" s="1229"/>
      <c r="MQK24" s="1229"/>
      <c r="MQL24" s="1229"/>
      <c r="MQM24" s="1229"/>
      <c r="MQN24" s="1229"/>
      <c r="MQO24" s="1229"/>
      <c r="MQP24" s="1229"/>
      <c r="MQQ24" s="1229"/>
      <c r="MQR24" s="1229"/>
      <c r="MQS24" s="1229"/>
      <c r="MQT24" s="1229"/>
      <c r="MQU24" s="1229"/>
      <c r="MQV24" s="1229"/>
      <c r="MQW24" s="1229"/>
      <c r="MQX24" s="1229"/>
      <c r="MQY24" s="1229"/>
      <c r="MQZ24" s="1229"/>
      <c r="MRA24" s="1229"/>
      <c r="MRB24" s="1229"/>
      <c r="MRC24" s="1229"/>
      <c r="MRD24" s="1229"/>
      <c r="MRE24" s="1229"/>
      <c r="MRF24" s="1229"/>
      <c r="MRG24" s="1229"/>
      <c r="MRH24" s="1229"/>
      <c r="MRI24" s="1229"/>
      <c r="MRJ24" s="1229"/>
      <c r="MRK24" s="1229"/>
      <c r="MRL24" s="1229"/>
      <c r="MRM24" s="1229"/>
      <c r="MRN24" s="1229"/>
      <c r="MRO24" s="1229"/>
      <c r="MRP24" s="1229"/>
      <c r="MRQ24" s="1229"/>
      <c r="MRR24" s="1229"/>
      <c r="MRS24" s="1229"/>
      <c r="MRT24" s="1229"/>
      <c r="MRU24" s="1229"/>
      <c r="MRV24" s="1229"/>
      <c r="MRW24" s="1229"/>
      <c r="MRX24" s="1229"/>
      <c r="MRY24" s="1229"/>
      <c r="MRZ24" s="1229"/>
      <c r="MSA24" s="1229"/>
      <c r="MSB24" s="1229"/>
      <c r="MSC24" s="1229"/>
      <c r="MSD24" s="1229"/>
      <c r="MSE24" s="1229"/>
      <c r="MSF24" s="1229"/>
      <c r="MSG24" s="1229"/>
      <c r="MSH24" s="1229"/>
      <c r="MSI24" s="1229"/>
      <c r="MSJ24" s="1229"/>
      <c r="MSK24" s="1229"/>
      <c r="MSL24" s="1229"/>
      <c r="MSM24" s="1229"/>
      <c r="MSN24" s="1229"/>
      <c r="MSO24" s="1229"/>
      <c r="MSP24" s="1229"/>
      <c r="MSQ24" s="1229"/>
      <c r="MSR24" s="1229"/>
      <c r="MSS24" s="1229"/>
      <c r="MST24" s="1229"/>
      <c r="MSU24" s="1229"/>
      <c r="MSV24" s="1229"/>
      <c r="MSW24" s="1229"/>
      <c r="MSX24" s="1229"/>
      <c r="MSY24" s="1229"/>
      <c r="MSZ24" s="1229"/>
      <c r="MTA24" s="1229"/>
      <c r="MTB24" s="1229"/>
      <c r="MTC24" s="1229"/>
      <c r="MTD24" s="1229"/>
      <c r="MTE24" s="1229"/>
      <c r="MTF24" s="1229"/>
      <c r="MTG24" s="1229"/>
      <c r="MTH24" s="1229"/>
      <c r="MTI24" s="1229"/>
      <c r="MTJ24" s="1229"/>
      <c r="MTK24" s="1229"/>
      <c r="MTL24" s="1229"/>
      <c r="MTM24" s="1229"/>
      <c r="MTN24" s="1229"/>
      <c r="MTO24" s="1229"/>
      <c r="MTP24" s="1229"/>
      <c r="MTQ24" s="1229"/>
      <c r="MTR24" s="1229"/>
      <c r="MTS24" s="1229"/>
      <c r="MTT24" s="1229"/>
      <c r="MTU24" s="1229"/>
      <c r="MTV24" s="1229"/>
      <c r="MTW24" s="1229"/>
      <c r="MTX24" s="1229"/>
      <c r="MTY24" s="1229"/>
      <c r="MTZ24" s="1229"/>
      <c r="MUA24" s="1229"/>
      <c r="MUB24" s="1229"/>
      <c r="MUC24" s="1229"/>
      <c r="MUD24" s="1229"/>
      <c r="MUE24" s="1229"/>
      <c r="MUF24" s="1229"/>
      <c r="MUG24" s="1229"/>
      <c r="MUH24" s="1229"/>
      <c r="MUI24" s="1229"/>
      <c r="MUJ24" s="1229"/>
      <c r="MUK24" s="1229"/>
      <c r="MUL24" s="1229"/>
      <c r="MUM24" s="1229"/>
      <c r="MUN24" s="1229"/>
      <c r="MUO24" s="1229"/>
      <c r="MUP24" s="1229"/>
      <c r="MUQ24" s="1229"/>
      <c r="MUR24" s="1229"/>
      <c r="MUS24" s="1229"/>
      <c r="MUT24" s="1229"/>
      <c r="MUU24" s="1229"/>
      <c r="MUV24" s="1229"/>
      <c r="MUW24" s="1229"/>
      <c r="MUX24" s="1229"/>
      <c r="MUY24" s="1229"/>
      <c r="MUZ24" s="1229"/>
      <c r="MVA24" s="1229"/>
      <c r="MVB24" s="1229"/>
      <c r="MVC24" s="1229"/>
      <c r="MVD24" s="1229"/>
      <c r="MVE24" s="1229"/>
      <c r="MVF24" s="1229"/>
      <c r="MVG24" s="1229"/>
      <c r="MVH24" s="1229"/>
      <c r="MVI24" s="1229"/>
      <c r="MVJ24" s="1229"/>
      <c r="MVK24" s="1229"/>
      <c r="MVL24" s="1229"/>
      <c r="MVM24" s="1229"/>
      <c r="MVN24" s="1229"/>
      <c r="MVO24" s="1229"/>
      <c r="MVP24" s="1229"/>
      <c r="MVQ24" s="1229"/>
      <c r="MVR24" s="1229"/>
      <c r="MVS24" s="1229"/>
      <c r="MVT24" s="1229"/>
      <c r="MVU24" s="1229"/>
      <c r="MVV24" s="1229"/>
      <c r="MVW24" s="1229"/>
      <c r="MVX24" s="1229"/>
      <c r="MVY24" s="1229"/>
      <c r="MVZ24" s="1229"/>
      <c r="MWA24" s="1229"/>
      <c r="MWB24" s="1229"/>
      <c r="MWC24" s="1229"/>
      <c r="MWD24" s="1229"/>
      <c r="MWE24" s="1229"/>
      <c r="MWF24" s="1229"/>
      <c r="MWG24" s="1229"/>
      <c r="MWH24" s="1229"/>
      <c r="MWI24" s="1229"/>
      <c r="MWJ24" s="1229"/>
      <c r="MWK24" s="1229"/>
      <c r="MWL24" s="1229"/>
      <c r="MWM24" s="1229"/>
      <c r="MWN24" s="1229"/>
      <c r="MWO24" s="1229"/>
      <c r="MWP24" s="1229"/>
      <c r="MWQ24" s="1229"/>
      <c r="MWR24" s="1229"/>
      <c r="MWS24" s="1229"/>
      <c r="MWT24" s="1229"/>
      <c r="MWU24" s="1229"/>
      <c r="MWV24" s="1229"/>
      <c r="MWW24" s="1229"/>
      <c r="MWX24" s="1229"/>
      <c r="MWY24" s="1229"/>
      <c r="MWZ24" s="1229"/>
      <c r="MXA24" s="1229"/>
      <c r="MXB24" s="1229"/>
      <c r="MXC24" s="1229"/>
      <c r="MXD24" s="1229"/>
      <c r="MXE24" s="1229"/>
      <c r="MXF24" s="1229"/>
      <c r="MXG24" s="1229"/>
      <c r="MXH24" s="1229"/>
      <c r="MXI24" s="1229"/>
      <c r="MXJ24" s="1229"/>
      <c r="MXK24" s="1229"/>
      <c r="MXL24" s="1229"/>
      <c r="MXM24" s="1229"/>
      <c r="MXN24" s="1229"/>
      <c r="MXO24" s="1229"/>
      <c r="MXP24" s="1229"/>
      <c r="MXQ24" s="1229"/>
      <c r="MXR24" s="1229"/>
      <c r="MXS24" s="1229"/>
      <c r="MXT24" s="1229"/>
      <c r="MXU24" s="1229"/>
      <c r="MXV24" s="1229"/>
      <c r="MXW24" s="1229"/>
      <c r="MXX24" s="1229"/>
      <c r="MXY24" s="1229"/>
      <c r="MXZ24" s="1229"/>
      <c r="MYA24" s="1229"/>
      <c r="MYB24" s="1229"/>
      <c r="MYC24" s="1229"/>
      <c r="MYD24" s="1229"/>
      <c r="MYE24" s="1229"/>
      <c r="MYF24" s="1229"/>
      <c r="MYG24" s="1229"/>
      <c r="MYH24" s="1229"/>
      <c r="MYI24" s="1229"/>
      <c r="MYJ24" s="1229"/>
      <c r="MYK24" s="1229"/>
      <c r="MYL24" s="1229"/>
      <c r="MYM24" s="1229"/>
      <c r="MYN24" s="1229"/>
      <c r="MYO24" s="1229"/>
      <c r="MYP24" s="1229"/>
      <c r="MYQ24" s="1229"/>
      <c r="MYR24" s="1229"/>
      <c r="MYS24" s="1229"/>
      <c r="MYT24" s="1229"/>
      <c r="MYU24" s="1229"/>
      <c r="MYV24" s="1229"/>
      <c r="MYW24" s="1229"/>
      <c r="MYX24" s="1229"/>
      <c r="MYY24" s="1229"/>
      <c r="MYZ24" s="1229"/>
      <c r="MZA24" s="1229"/>
      <c r="MZB24" s="1229"/>
      <c r="MZC24" s="1229"/>
      <c r="MZD24" s="1229"/>
      <c r="MZE24" s="1229"/>
      <c r="MZF24" s="1229"/>
      <c r="MZG24" s="1229"/>
      <c r="MZH24" s="1229"/>
      <c r="MZI24" s="1229"/>
      <c r="MZJ24" s="1229"/>
      <c r="MZK24" s="1229"/>
      <c r="MZL24" s="1229"/>
      <c r="MZM24" s="1229"/>
      <c r="MZN24" s="1229"/>
      <c r="MZO24" s="1229"/>
      <c r="MZP24" s="1229"/>
      <c r="MZQ24" s="1229"/>
      <c r="MZR24" s="1229"/>
      <c r="MZS24" s="1229"/>
      <c r="MZT24" s="1229"/>
      <c r="MZU24" s="1229"/>
      <c r="MZV24" s="1229"/>
      <c r="MZW24" s="1229"/>
      <c r="MZX24" s="1229"/>
      <c r="MZY24" s="1229"/>
      <c r="MZZ24" s="1229"/>
      <c r="NAA24" s="1229"/>
      <c r="NAB24" s="1229"/>
      <c r="NAC24" s="1229"/>
      <c r="NAD24" s="1229"/>
      <c r="NAE24" s="1229"/>
      <c r="NAF24" s="1229"/>
      <c r="NAG24" s="1229"/>
      <c r="NAH24" s="1229"/>
      <c r="NAI24" s="1229"/>
      <c r="NAJ24" s="1229"/>
      <c r="NAK24" s="1229"/>
      <c r="NAL24" s="1229"/>
      <c r="NAM24" s="1229"/>
      <c r="NAN24" s="1229"/>
      <c r="NAO24" s="1229"/>
      <c r="NAP24" s="1229"/>
      <c r="NAQ24" s="1229"/>
      <c r="NAR24" s="1229"/>
      <c r="NAS24" s="1229"/>
      <c r="NAT24" s="1229"/>
      <c r="NAU24" s="1229"/>
      <c r="NAV24" s="1229"/>
      <c r="NAW24" s="1229"/>
      <c r="NAX24" s="1229"/>
      <c r="NAY24" s="1229"/>
      <c r="NAZ24" s="1229"/>
      <c r="NBA24" s="1229"/>
      <c r="NBB24" s="1229"/>
      <c r="NBC24" s="1229"/>
      <c r="NBD24" s="1229"/>
      <c r="NBE24" s="1229"/>
      <c r="NBF24" s="1229"/>
      <c r="NBG24" s="1229"/>
      <c r="NBH24" s="1229"/>
      <c r="NBI24" s="1229"/>
      <c r="NBJ24" s="1229"/>
      <c r="NBK24" s="1229"/>
      <c r="NBL24" s="1229"/>
      <c r="NBM24" s="1229"/>
      <c r="NBN24" s="1229"/>
      <c r="NBO24" s="1229"/>
      <c r="NBP24" s="1229"/>
      <c r="NBQ24" s="1229"/>
      <c r="NBR24" s="1229"/>
      <c r="NBS24" s="1229"/>
      <c r="NBT24" s="1229"/>
      <c r="NBU24" s="1229"/>
      <c r="NBV24" s="1229"/>
      <c r="NBW24" s="1229"/>
      <c r="NBX24" s="1229"/>
      <c r="NBY24" s="1229"/>
      <c r="NBZ24" s="1229"/>
      <c r="NCA24" s="1229"/>
      <c r="NCB24" s="1229"/>
      <c r="NCC24" s="1229"/>
      <c r="NCD24" s="1229"/>
      <c r="NCE24" s="1229"/>
      <c r="NCF24" s="1229"/>
      <c r="NCG24" s="1229"/>
      <c r="NCH24" s="1229"/>
      <c r="NCI24" s="1229"/>
      <c r="NCJ24" s="1229"/>
      <c r="NCK24" s="1229"/>
      <c r="NCL24" s="1229"/>
      <c r="NCM24" s="1229"/>
      <c r="NCN24" s="1229"/>
      <c r="NCO24" s="1229"/>
      <c r="NCP24" s="1229"/>
      <c r="NCQ24" s="1229"/>
      <c r="NCR24" s="1229"/>
      <c r="NCS24" s="1229"/>
      <c r="NCT24" s="1229"/>
      <c r="NCU24" s="1229"/>
      <c r="NCV24" s="1229"/>
      <c r="NCW24" s="1229"/>
      <c r="NCX24" s="1229"/>
      <c r="NCY24" s="1229"/>
      <c r="NCZ24" s="1229"/>
      <c r="NDA24" s="1229"/>
      <c r="NDB24" s="1229"/>
      <c r="NDC24" s="1229"/>
      <c r="NDD24" s="1229"/>
      <c r="NDE24" s="1229"/>
      <c r="NDF24" s="1229"/>
      <c r="NDG24" s="1229"/>
      <c r="NDH24" s="1229"/>
      <c r="NDI24" s="1229"/>
      <c r="NDJ24" s="1229"/>
      <c r="NDK24" s="1229"/>
      <c r="NDL24" s="1229"/>
      <c r="NDM24" s="1229"/>
      <c r="NDN24" s="1229"/>
      <c r="NDO24" s="1229"/>
      <c r="NDP24" s="1229"/>
      <c r="NDQ24" s="1229"/>
      <c r="NDR24" s="1229"/>
      <c r="NDS24" s="1229"/>
      <c r="NDT24" s="1229"/>
      <c r="NDU24" s="1229"/>
      <c r="NDV24" s="1229"/>
      <c r="NDW24" s="1229"/>
      <c r="NDX24" s="1229"/>
      <c r="NDY24" s="1229"/>
      <c r="NDZ24" s="1229"/>
      <c r="NEA24" s="1229"/>
      <c r="NEB24" s="1229"/>
      <c r="NEC24" s="1229"/>
      <c r="NED24" s="1229"/>
      <c r="NEE24" s="1229"/>
      <c r="NEF24" s="1229"/>
      <c r="NEG24" s="1229"/>
      <c r="NEH24" s="1229"/>
      <c r="NEI24" s="1229"/>
      <c r="NEJ24" s="1229"/>
      <c r="NEK24" s="1229"/>
      <c r="NEL24" s="1229"/>
      <c r="NEM24" s="1229"/>
      <c r="NEN24" s="1229"/>
      <c r="NEO24" s="1229"/>
      <c r="NEP24" s="1229"/>
      <c r="NEQ24" s="1229"/>
      <c r="NER24" s="1229"/>
      <c r="NES24" s="1229"/>
      <c r="NET24" s="1229"/>
      <c r="NEU24" s="1229"/>
      <c r="NEV24" s="1229"/>
      <c r="NEW24" s="1229"/>
      <c r="NEX24" s="1229"/>
      <c r="NEY24" s="1229"/>
      <c r="NEZ24" s="1229"/>
      <c r="NFA24" s="1229"/>
      <c r="NFB24" s="1229"/>
      <c r="NFC24" s="1229"/>
      <c r="NFD24" s="1229"/>
      <c r="NFE24" s="1229"/>
      <c r="NFF24" s="1229"/>
      <c r="NFG24" s="1229"/>
      <c r="NFH24" s="1229"/>
      <c r="NFI24" s="1229"/>
      <c r="NFJ24" s="1229"/>
      <c r="NFK24" s="1229"/>
      <c r="NFL24" s="1229"/>
      <c r="NFM24" s="1229"/>
      <c r="NFN24" s="1229"/>
      <c r="NFO24" s="1229"/>
      <c r="NFP24" s="1229"/>
      <c r="NFQ24" s="1229"/>
      <c r="NFR24" s="1229"/>
      <c r="NFS24" s="1229"/>
      <c r="NFT24" s="1229"/>
      <c r="NFU24" s="1229"/>
      <c r="NFV24" s="1229"/>
      <c r="NFW24" s="1229"/>
      <c r="NFX24" s="1229"/>
      <c r="NFY24" s="1229"/>
      <c r="NFZ24" s="1229"/>
      <c r="NGA24" s="1229"/>
      <c r="NGB24" s="1229"/>
      <c r="NGC24" s="1229"/>
      <c r="NGD24" s="1229"/>
      <c r="NGE24" s="1229"/>
      <c r="NGF24" s="1229"/>
      <c r="NGG24" s="1229"/>
      <c r="NGH24" s="1229"/>
      <c r="NGI24" s="1229"/>
      <c r="NGJ24" s="1229"/>
      <c r="NGK24" s="1229"/>
      <c r="NGL24" s="1229"/>
      <c r="NGM24" s="1229"/>
      <c r="NGN24" s="1229"/>
      <c r="NGO24" s="1229"/>
      <c r="NGP24" s="1229"/>
      <c r="NGQ24" s="1229"/>
      <c r="NGR24" s="1229"/>
      <c r="NGS24" s="1229"/>
      <c r="NGT24" s="1229"/>
      <c r="NGU24" s="1229"/>
      <c r="NGV24" s="1229"/>
      <c r="NGW24" s="1229"/>
      <c r="NGX24" s="1229"/>
      <c r="NGY24" s="1229"/>
      <c r="NGZ24" s="1229"/>
      <c r="NHA24" s="1229"/>
      <c r="NHB24" s="1229"/>
      <c r="NHC24" s="1229"/>
      <c r="NHD24" s="1229"/>
      <c r="NHE24" s="1229"/>
      <c r="NHF24" s="1229"/>
      <c r="NHG24" s="1229"/>
      <c r="NHH24" s="1229"/>
      <c r="NHI24" s="1229"/>
      <c r="NHJ24" s="1229"/>
      <c r="NHK24" s="1229"/>
      <c r="NHL24" s="1229"/>
      <c r="NHM24" s="1229"/>
      <c r="NHN24" s="1229"/>
      <c r="NHO24" s="1229"/>
      <c r="NHP24" s="1229"/>
      <c r="NHQ24" s="1229"/>
      <c r="NHR24" s="1229"/>
      <c r="NHS24" s="1229"/>
      <c r="NHT24" s="1229"/>
      <c r="NHU24" s="1229"/>
      <c r="NHV24" s="1229"/>
      <c r="NHW24" s="1229"/>
      <c r="NHX24" s="1229"/>
      <c r="NHY24" s="1229"/>
      <c r="NHZ24" s="1229"/>
      <c r="NIA24" s="1229"/>
      <c r="NIB24" s="1229"/>
      <c r="NIC24" s="1229"/>
      <c r="NID24" s="1229"/>
      <c r="NIE24" s="1229"/>
      <c r="NIF24" s="1229"/>
      <c r="NIG24" s="1229"/>
      <c r="NIH24" s="1229"/>
      <c r="NII24" s="1229"/>
      <c r="NIJ24" s="1229"/>
      <c r="NIK24" s="1229"/>
      <c r="NIL24" s="1229"/>
      <c r="NIM24" s="1229"/>
      <c r="NIN24" s="1229"/>
      <c r="NIO24" s="1229"/>
      <c r="NIP24" s="1229"/>
      <c r="NIQ24" s="1229"/>
      <c r="NIR24" s="1229"/>
      <c r="NIS24" s="1229"/>
      <c r="NIT24" s="1229"/>
      <c r="NIU24" s="1229"/>
      <c r="NIV24" s="1229"/>
      <c r="NIW24" s="1229"/>
      <c r="NIX24" s="1229"/>
      <c r="NIY24" s="1229"/>
      <c r="NIZ24" s="1229"/>
      <c r="NJA24" s="1229"/>
      <c r="NJB24" s="1229"/>
      <c r="NJC24" s="1229"/>
      <c r="NJD24" s="1229"/>
      <c r="NJE24" s="1229"/>
      <c r="NJF24" s="1229"/>
      <c r="NJG24" s="1229"/>
      <c r="NJH24" s="1229"/>
      <c r="NJI24" s="1229"/>
      <c r="NJJ24" s="1229"/>
      <c r="NJK24" s="1229"/>
      <c r="NJL24" s="1229"/>
      <c r="NJM24" s="1229"/>
      <c r="NJN24" s="1229"/>
      <c r="NJO24" s="1229"/>
      <c r="NJP24" s="1229"/>
      <c r="NJQ24" s="1229"/>
      <c r="NJR24" s="1229"/>
      <c r="NJS24" s="1229"/>
      <c r="NJT24" s="1229"/>
      <c r="NJU24" s="1229"/>
      <c r="NJV24" s="1229"/>
      <c r="NJW24" s="1229"/>
      <c r="NJX24" s="1229"/>
      <c r="NJY24" s="1229"/>
      <c r="NJZ24" s="1229"/>
      <c r="NKA24" s="1229"/>
      <c r="NKB24" s="1229"/>
      <c r="NKC24" s="1229"/>
      <c r="NKD24" s="1229"/>
      <c r="NKE24" s="1229"/>
      <c r="NKF24" s="1229"/>
      <c r="NKG24" s="1229"/>
      <c r="NKH24" s="1229"/>
      <c r="NKI24" s="1229"/>
      <c r="NKJ24" s="1229"/>
      <c r="NKK24" s="1229"/>
      <c r="NKL24" s="1229"/>
      <c r="NKM24" s="1229"/>
      <c r="NKN24" s="1229"/>
      <c r="NKO24" s="1229"/>
      <c r="NKP24" s="1229"/>
      <c r="NKQ24" s="1229"/>
      <c r="NKR24" s="1229"/>
      <c r="NKS24" s="1229"/>
      <c r="NKT24" s="1229"/>
      <c r="NKU24" s="1229"/>
      <c r="NKV24" s="1229"/>
      <c r="NKW24" s="1229"/>
      <c r="NKX24" s="1229"/>
      <c r="NKY24" s="1229"/>
      <c r="NKZ24" s="1229"/>
      <c r="NLA24" s="1229"/>
      <c r="NLB24" s="1229"/>
      <c r="NLC24" s="1229"/>
      <c r="NLD24" s="1229"/>
      <c r="NLE24" s="1229"/>
      <c r="NLF24" s="1229"/>
      <c r="NLG24" s="1229"/>
      <c r="NLH24" s="1229"/>
      <c r="NLI24" s="1229"/>
      <c r="NLJ24" s="1229"/>
      <c r="NLK24" s="1229"/>
      <c r="NLL24" s="1229"/>
      <c r="NLM24" s="1229"/>
      <c r="NLN24" s="1229"/>
      <c r="NLO24" s="1229"/>
      <c r="NLP24" s="1229"/>
      <c r="NLQ24" s="1229"/>
      <c r="NLR24" s="1229"/>
      <c r="NLS24" s="1229"/>
      <c r="NLT24" s="1229"/>
      <c r="NLU24" s="1229"/>
      <c r="NLV24" s="1229"/>
      <c r="NLW24" s="1229"/>
      <c r="NLX24" s="1229"/>
      <c r="NLY24" s="1229"/>
      <c r="NLZ24" s="1229"/>
      <c r="NMA24" s="1229"/>
      <c r="NMB24" s="1229"/>
      <c r="NMC24" s="1229"/>
      <c r="NMD24" s="1229"/>
      <c r="NME24" s="1229"/>
      <c r="NMF24" s="1229"/>
      <c r="NMG24" s="1229"/>
      <c r="NMH24" s="1229"/>
      <c r="NMI24" s="1229"/>
      <c r="NMJ24" s="1229"/>
      <c r="NMK24" s="1229"/>
      <c r="NML24" s="1229"/>
      <c r="NMM24" s="1229"/>
      <c r="NMN24" s="1229"/>
      <c r="NMO24" s="1229"/>
      <c r="NMP24" s="1229"/>
      <c r="NMQ24" s="1229"/>
      <c r="NMR24" s="1229"/>
      <c r="NMS24" s="1229"/>
      <c r="NMT24" s="1229"/>
      <c r="NMU24" s="1229"/>
      <c r="NMV24" s="1229"/>
      <c r="NMW24" s="1229"/>
      <c r="NMX24" s="1229"/>
      <c r="NMY24" s="1229"/>
      <c r="NMZ24" s="1229"/>
      <c r="NNA24" s="1229"/>
      <c r="NNB24" s="1229"/>
      <c r="NNC24" s="1229"/>
      <c r="NND24" s="1229"/>
      <c r="NNE24" s="1229"/>
      <c r="NNF24" s="1229"/>
      <c r="NNG24" s="1229"/>
      <c r="NNH24" s="1229"/>
      <c r="NNI24" s="1229"/>
      <c r="NNJ24" s="1229"/>
      <c r="NNK24" s="1229"/>
      <c r="NNL24" s="1229"/>
      <c r="NNM24" s="1229"/>
      <c r="NNN24" s="1229"/>
      <c r="NNO24" s="1229"/>
      <c r="NNP24" s="1229"/>
      <c r="NNQ24" s="1229"/>
      <c r="NNR24" s="1229"/>
      <c r="NNS24" s="1229"/>
      <c r="NNT24" s="1229"/>
      <c r="NNU24" s="1229"/>
      <c r="NNV24" s="1229"/>
      <c r="NNW24" s="1229"/>
      <c r="NNX24" s="1229"/>
      <c r="NNY24" s="1229"/>
      <c r="NNZ24" s="1229"/>
      <c r="NOA24" s="1229"/>
      <c r="NOB24" s="1229"/>
      <c r="NOC24" s="1229"/>
      <c r="NOD24" s="1229"/>
      <c r="NOE24" s="1229"/>
      <c r="NOF24" s="1229"/>
      <c r="NOG24" s="1229"/>
      <c r="NOH24" s="1229"/>
      <c r="NOI24" s="1229"/>
      <c r="NOJ24" s="1229"/>
      <c r="NOK24" s="1229"/>
      <c r="NOL24" s="1229"/>
      <c r="NOM24" s="1229"/>
      <c r="NON24" s="1229"/>
      <c r="NOO24" s="1229"/>
      <c r="NOP24" s="1229"/>
      <c r="NOQ24" s="1229"/>
      <c r="NOR24" s="1229"/>
      <c r="NOS24" s="1229"/>
      <c r="NOT24" s="1229"/>
      <c r="NOU24" s="1229"/>
      <c r="NOV24" s="1229"/>
      <c r="NOW24" s="1229"/>
      <c r="NOX24" s="1229"/>
      <c r="NOY24" s="1229"/>
      <c r="NOZ24" s="1229"/>
      <c r="NPA24" s="1229"/>
      <c r="NPB24" s="1229"/>
      <c r="NPC24" s="1229"/>
      <c r="NPD24" s="1229"/>
      <c r="NPE24" s="1229"/>
      <c r="NPF24" s="1229"/>
      <c r="NPG24" s="1229"/>
      <c r="NPH24" s="1229"/>
      <c r="NPI24" s="1229"/>
      <c r="NPJ24" s="1229"/>
      <c r="NPK24" s="1229"/>
      <c r="NPL24" s="1229"/>
      <c r="NPM24" s="1229"/>
      <c r="NPN24" s="1229"/>
      <c r="NPO24" s="1229"/>
      <c r="NPP24" s="1229"/>
      <c r="NPQ24" s="1229"/>
      <c r="NPR24" s="1229"/>
      <c r="NPS24" s="1229"/>
      <c r="NPT24" s="1229"/>
      <c r="NPU24" s="1229"/>
      <c r="NPV24" s="1229"/>
      <c r="NPW24" s="1229"/>
      <c r="NPX24" s="1229"/>
      <c r="NPY24" s="1229"/>
      <c r="NPZ24" s="1229"/>
      <c r="NQA24" s="1229"/>
      <c r="NQB24" s="1229"/>
      <c r="NQC24" s="1229"/>
      <c r="NQD24" s="1229"/>
      <c r="NQE24" s="1229"/>
      <c r="NQF24" s="1229"/>
      <c r="NQG24" s="1229"/>
      <c r="NQH24" s="1229"/>
      <c r="NQI24" s="1229"/>
      <c r="NQJ24" s="1229"/>
      <c r="NQK24" s="1229"/>
      <c r="NQL24" s="1229"/>
      <c r="NQM24" s="1229"/>
      <c r="NQN24" s="1229"/>
      <c r="NQO24" s="1229"/>
      <c r="NQP24" s="1229"/>
      <c r="NQQ24" s="1229"/>
      <c r="NQR24" s="1229"/>
      <c r="NQS24" s="1229"/>
      <c r="NQT24" s="1229"/>
      <c r="NQU24" s="1229"/>
      <c r="NQV24" s="1229"/>
      <c r="NQW24" s="1229"/>
      <c r="NQX24" s="1229"/>
      <c r="NQY24" s="1229"/>
      <c r="NQZ24" s="1229"/>
      <c r="NRA24" s="1229"/>
      <c r="NRB24" s="1229"/>
      <c r="NRC24" s="1229"/>
      <c r="NRD24" s="1229"/>
      <c r="NRE24" s="1229"/>
      <c r="NRF24" s="1229"/>
      <c r="NRG24" s="1229"/>
      <c r="NRH24" s="1229"/>
      <c r="NRI24" s="1229"/>
      <c r="NRJ24" s="1229"/>
      <c r="NRK24" s="1229"/>
      <c r="NRL24" s="1229"/>
      <c r="NRM24" s="1229"/>
      <c r="NRN24" s="1229"/>
      <c r="NRO24" s="1229"/>
      <c r="NRP24" s="1229"/>
      <c r="NRQ24" s="1229"/>
      <c r="NRR24" s="1229"/>
      <c r="NRS24" s="1229"/>
      <c r="NRT24" s="1229"/>
      <c r="NRU24" s="1229"/>
      <c r="NRV24" s="1229"/>
      <c r="NRW24" s="1229"/>
      <c r="NRX24" s="1229"/>
      <c r="NRY24" s="1229"/>
      <c r="NRZ24" s="1229"/>
      <c r="NSA24" s="1229"/>
      <c r="NSB24" s="1229"/>
      <c r="NSC24" s="1229"/>
      <c r="NSD24" s="1229"/>
      <c r="NSE24" s="1229"/>
      <c r="NSF24" s="1229"/>
      <c r="NSG24" s="1229"/>
      <c r="NSH24" s="1229"/>
      <c r="NSI24" s="1229"/>
      <c r="NSJ24" s="1229"/>
      <c r="NSK24" s="1229"/>
      <c r="NSL24" s="1229"/>
      <c r="NSM24" s="1229"/>
      <c r="NSN24" s="1229"/>
      <c r="NSO24" s="1229"/>
      <c r="NSP24" s="1229"/>
      <c r="NSQ24" s="1229"/>
      <c r="NSR24" s="1229"/>
      <c r="NSS24" s="1229"/>
      <c r="NST24" s="1229"/>
      <c r="NSU24" s="1229"/>
      <c r="NSV24" s="1229"/>
      <c r="NSW24" s="1229"/>
      <c r="NSX24" s="1229"/>
      <c r="NSY24" s="1229"/>
      <c r="NSZ24" s="1229"/>
      <c r="NTA24" s="1229"/>
      <c r="NTB24" s="1229"/>
      <c r="NTC24" s="1229"/>
      <c r="NTD24" s="1229"/>
      <c r="NTE24" s="1229"/>
      <c r="NTF24" s="1229"/>
      <c r="NTG24" s="1229"/>
      <c r="NTH24" s="1229"/>
      <c r="NTI24" s="1229"/>
      <c r="NTJ24" s="1229"/>
      <c r="NTK24" s="1229"/>
      <c r="NTL24" s="1229"/>
      <c r="NTM24" s="1229"/>
      <c r="NTN24" s="1229"/>
      <c r="NTO24" s="1229"/>
      <c r="NTP24" s="1229"/>
      <c r="NTQ24" s="1229"/>
      <c r="NTR24" s="1229"/>
      <c r="NTS24" s="1229"/>
      <c r="NTT24" s="1229"/>
      <c r="NTU24" s="1229"/>
      <c r="NTV24" s="1229"/>
      <c r="NTW24" s="1229"/>
      <c r="NTX24" s="1229"/>
      <c r="NTY24" s="1229"/>
      <c r="NTZ24" s="1229"/>
      <c r="NUA24" s="1229"/>
      <c r="NUB24" s="1229"/>
      <c r="NUC24" s="1229"/>
      <c r="NUD24" s="1229"/>
      <c r="NUE24" s="1229"/>
      <c r="NUF24" s="1229"/>
      <c r="NUG24" s="1229"/>
      <c r="NUH24" s="1229"/>
      <c r="NUI24" s="1229"/>
      <c r="NUJ24" s="1229"/>
      <c r="NUK24" s="1229"/>
      <c r="NUL24" s="1229"/>
      <c r="NUM24" s="1229"/>
      <c r="NUN24" s="1229"/>
      <c r="NUO24" s="1229"/>
      <c r="NUP24" s="1229"/>
      <c r="NUQ24" s="1229"/>
      <c r="NUR24" s="1229"/>
      <c r="NUS24" s="1229"/>
      <c r="NUT24" s="1229"/>
      <c r="NUU24" s="1229"/>
      <c r="NUV24" s="1229"/>
      <c r="NUW24" s="1229"/>
      <c r="NUX24" s="1229"/>
      <c r="NUY24" s="1229"/>
      <c r="NUZ24" s="1229"/>
      <c r="NVA24" s="1229"/>
      <c r="NVB24" s="1229"/>
      <c r="NVC24" s="1229"/>
      <c r="NVD24" s="1229"/>
      <c r="NVE24" s="1229"/>
      <c r="NVF24" s="1229"/>
      <c r="NVG24" s="1229"/>
      <c r="NVH24" s="1229"/>
      <c r="NVI24" s="1229"/>
      <c r="NVJ24" s="1229"/>
      <c r="NVK24" s="1229"/>
      <c r="NVL24" s="1229"/>
      <c r="NVM24" s="1229"/>
      <c r="NVN24" s="1229"/>
      <c r="NVO24" s="1229"/>
      <c r="NVP24" s="1229"/>
      <c r="NVQ24" s="1229"/>
      <c r="NVR24" s="1229"/>
      <c r="NVS24" s="1229"/>
      <c r="NVT24" s="1229"/>
      <c r="NVU24" s="1229"/>
      <c r="NVV24" s="1229"/>
      <c r="NVW24" s="1229"/>
      <c r="NVX24" s="1229"/>
      <c r="NVY24" s="1229"/>
      <c r="NVZ24" s="1229"/>
      <c r="NWA24" s="1229"/>
      <c r="NWB24" s="1229"/>
      <c r="NWC24" s="1229"/>
      <c r="NWD24" s="1229"/>
      <c r="NWE24" s="1229"/>
      <c r="NWF24" s="1229"/>
      <c r="NWG24" s="1229"/>
      <c r="NWH24" s="1229"/>
      <c r="NWI24" s="1229"/>
      <c r="NWJ24" s="1229"/>
      <c r="NWK24" s="1229"/>
      <c r="NWL24" s="1229"/>
      <c r="NWM24" s="1229"/>
      <c r="NWN24" s="1229"/>
      <c r="NWO24" s="1229"/>
      <c r="NWP24" s="1229"/>
      <c r="NWQ24" s="1229"/>
      <c r="NWR24" s="1229"/>
      <c r="NWS24" s="1229"/>
      <c r="NWT24" s="1229"/>
      <c r="NWU24" s="1229"/>
      <c r="NWV24" s="1229"/>
      <c r="NWW24" s="1229"/>
      <c r="NWX24" s="1229"/>
      <c r="NWY24" s="1229"/>
      <c r="NWZ24" s="1229"/>
      <c r="NXA24" s="1229"/>
      <c r="NXB24" s="1229"/>
      <c r="NXC24" s="1229"/>
      <c r="NXD24" s="1229"/>
      <c r="NXE24" s="1229"/>
      <c r="NXF24" s="1229"/>
      <c r="NXG24" s="1229"/>
      <c r="NXH24" s="1229"/>
      <c r="NXI24" s="1229"/>
      <c r="NXJ24" s="1229"/>
      <c r="NXK24" s="1229"/>
      <c r="NXL24" s="1229"/>
      <c r="NXM24" s="1229"/>
      <c r="NXN24" s="1229"/>
      <c r="NXO24" s="1229"/>
      <c r="NXP24" s="1229"/>
      <c r="NXQ24" s="1229"/>
      <c r="NXR24" s="1229"/>
      <c r="NXS24" s="1229"/>
      <c r="NXT24" s="1229"/>
      <c r="NXU24" s="1229"/>
      <c r="NXV24" s="1229"/>
      <c r="NXW24" s="1229"/>
      <c r="NXX24" s="1229"/>
      <c r="NXY24" s="1229"/>
      <c r="NXZ24" s="1229"/>
      <c r="NYA24" s="1229"/>
      <c r="NYB24" s="1229"/>
      <c r="NYC24" s="1229"/>
      <c r="NYD24" s="1229"/>
      <c r="NYE24" s="1229"/>
      <c r="NYF24" s="1229"/>
      <c r="NYG24" s="1229"/>
      <c r="NYH24" s="1229"/>
      <c r="NYI24" s="1229"/>
      <c r="NYJ24" s="1229"/>
      <c r="NYK24" s="1229"/>
      <c r="NYL24" s="1229"/>
      <c r="NYM24" s="1229"/>
      <c r="NYN24" s="1229"/>
      <c r="NYO24" s="1229"/>
      <c r="NYP24" s="1229"/>
      <c r="NYQ24" s="1229"/>
      <c r="NYR24" s="1229"/>
      <c r="NYS24" s="1229"/>
      <c r="NYT24" s="1229"/>
      <c r="NYU24" s="1229"/>
      <c r="NYV24" s="1229"/>
      <c r="NYW24" s="1229"/>
      <c r="NYX24" s="1229"/>
      <c r="NYY24" s="1229"/>
      <c r="NYZ24" s="1229"/>
      <c r="NZA24" s="1229"/>
      <c r="NZB24" s="1229"/>
      <c r="NZC24" s="1229"/>
      <c r="NZD24" s="1229"/>
      <c r="NZE24" s="1229"/>
      <c r="NZF24" s="1229"/>
      <c r="NZG24" s="1229"/>
      <c r="NZH24" s="1229"/>
      <c r="NZI24" s="1229"/>
      <c r="NZJ24" s="1229"/>
      <c r="NZK24" s="1229"/>
      <c r="NZL24" s="1229"/>
      <c r="NZM24" s="1229"/>
      <c r="NZN24" s="1229"/>
      <c r="NZO24" s="1229"/>
      <c r="NZP24" s="1229"/>
      <c r="NZQ24" s="1229"/>
      <c r="NZR24" s="1229"/>
      <c r="NZS24" s="1229"/>
      <c r="NZT24" s="1229"/>
      <c r="NZU24" s="1229"/>
      <c r="NZV24" s="1229"/>
      <c r="NZW24" s="1229"/>
      <c r="NZX24" s="1229"/>
      <c r="NZY24" s="1229"/>
      <c r="NZZ24" s="1229"/>
      <c r="OAA24" s="1229"/>
      <c r="OAB24" s="1229"/>
      <c r="OAC24" s="1229"/>
      <c r="OAD24" s="1229"/>
      <c r="OAE24" s="1229"/>
      <c r="OAF24" s="1229"/>
      <c r="OAG24" s="1229"/>
      <c r="OAH24" s="1229"/>
      <c r="OAI24" s="1229"/>
      <c r="OAJ24" s="1229"/>
      <c r="OAK24" s="1229"/>
      <c r="OAL24" s="1229"/>
      <c r="OAM24" s="1229"/>
      <c r="OAN24" s="1229"/>
      <c r="OAO24" s="1229"/>
      <c r="OAP24" s="1229"/>
      <c r="OAQ24" s="1229"/>
      <c r="OAR24" s="1229"/>
      <c r="OAS24" s="1229"/>
      <c r="OAT24" s="1229"/>
      <c r="OAU24" s="1229"/>
      <c r="OAV24" s="1229"/>
      <c r="OAW24" s="1229"/>
      <c r="OAX24" s="1229"/>
      <c r="OAY24" s="1229"/>
      <c r="OAZ24" s="1229"/>
      <c r="OBA24" s="1229"/>
      <c r="OBB24" s="1229"/>
      <c r="OBC24" s="1229"/>
      <c r="OBD24" s="1229"/>
      <c r="OBE24" s="1229"/>
      <c r="OBF24" s="1229"/>
      <c r="OBG24" s="1229"/>
      <c r="OBH24" s="1229"/>
      <c r="OBI24" s="1229"/>
      <c r="OBJ24" s="1229"/>
      <c r="OBK24" s="1229"/>
      <c r="OBL24" s="1229"/>
      <c r="OBM24" s="1229"/>
      <c r="OBN24" s="1229"/>
      <c r="OBO24" s="1229"/>
      <c r="OBP24" s="1229"/>
      <c r="OBQ24" s="1229"/>
      <c r="OBR24" s="1229"/>
      <c r="OBS24" s="1229"/>
      <c r="OBT24" s="1229"/>
      <c r="OBU24" s="1229"/>
      <c r="OBV24" s="1229"/>
      <c r="OBW24" s="1229"/>
      <c r="OBX24" s="1229"/>
      <c r="OBY24" s="1229"/>
      <c r="OBZ24" s="1229"/>
      <c r="OCA24" s="1229"/>
      <c r="OCB24" s="1229"/>
      <c r="OCC24" s="1229"/>
      <c r="OCD24" s="1229"/>
      <c r="OCE24" s="1229"/>
      <c r="OCF24" s="1229"/>
      <c r="OCG24" s="1229"/>
      <c r="OCH24" s="1229"/>
      <c r="OCI24" s="1229"/>
      <c r="OCJ24" s="1229"/>
      <c r="OCK24" s="1229"/>
      <c r="OCL24" s="1229"/>
      <c r="OCM24" s="1229"/>
      <c r="OCN24" s="1229"/>
      <c r="OCO24" s="1229"/>
      <c r="OCP24" s="1229"/>
      <c r="OCQ24" s="1229"/>
      <c r="OCR24" s="1229"/>
      <c r="OCS24" s="1229"/>
      <c r="OCT24" s="1229"/>
      <c r="OCU24" s="1229"/>
      <c r="OCV24" s="1229"/>
      <c r="OCW24" s="1229"/>
      <c r="OCX24" s="1229"/>
      <c r="OCY24" s="1229"/>
      <c r="OCZ24" s="1229"/>
      <c r="ODA24" s="1229"/>
      <c r="ODB24" s="1229"/>
      <c r="ODC24" s="1229"/>
      <c r="ODD24" s="1229"/>
      <c r="ODE24" s="1229"/>
      <c r="ODF24" s="1229"/>
      <c r="ODG24" s="1229"/>
      <c r="ODH24" s="1229"/>
      <c r="ODI24" s="1229"/>
      <c r="ODJ24" s="1229"/>
      <c r="ODK24" s="1229"/>
      <c r="ODL24" s="1229"/>
      <c r="ODM24" s="1229"/>
      <c r="ODN24" s="1229"/>
      <c r="ODO24" s="1229"/>
      <c r="ODP24" s="1229"/>
      <c r="ODQ24" s="1229"/>
      <c r="ODR24" s="1229"/>
      <c r="ODS24" s="1229"/>
      <c r="ODT24" s="1229"/>
      <c r="ODU24" s="1229"/>
      <c r="ODV24" s="1229"/>
      <c r="ODW24" s="1229"/>
      <c r="ODX24" s="1229"/>
      <c r="ODY24" s="1229"/>
      <c r="ODZ24" s="1229"/>
      <c r="OEA24" s="1229"/>
      <c r="OEB24" s="1229"/>
      <c r="OEC24" s="1229"/>
      <c r="OED24" s="1229"/>
      <c r="OEE24" s="1229"/>
      <c r="OEF24" s="1229"/>
      <c r="OEG24" s="1229"/>
      <c r="OEH24" s="1229"/>
      <c r="OEI24" s="1229"/>
      <c r="OEJ24" s="1229"/>
      <c r="OEK24" s="1229"/>
      <c r="OEL24" s="1229"/>
      <c r="OEM24" s="1229"/>
      <c r="OEN24" s="1229"/>
      <c r="OEO24" s="1229"/>
      <c r="OEP24" s="1229"/>
      <c r="OEQ24" s="1229"/>
      <c r="OER24" s="1229"/>
      <c r="OES24" s="1229"/>
      <c r="OET24" s="1229"/>
      <c r="OEU24" s="1229"/>
      <c r="OEV24" s="1229"/>
      <c r="OEW24" s="1229"/>
      <c r="OEX24" s="1229"/>
      <c r="OEY24" s="1229"/>
      <c r="OEZ24" s="1229"/>
      <c r="OFA24" s="1229"/>
      <c r="OFB24" s="1229"/>
      <c r="OFC24" s="1229"/>
      <c r="OFD24" s="1229"/>
      <c r="OFE24" s="1229"/>
      <c r="OFF24" s="1229"/>
      <c r="OFG24" s="1229"/>
      <c r="OFH24" s="1229"/>
      <c r="OFI24" s="1229"/>
      <c r="OFJ24" s="1229"/>
      <c r="OFK24" s="1229"/>
      <c r="OFL24" s="1229"/>
      <c r="OFM24" s="1229"/>
      <c r="OFN24" s="1229"/>
      <c r="OFO24" s="1229"/>
      <c r="OFP24" s="1229"/>
      <c r="OFQ24" s="1229"/>
      <c r="OFR24" s="1229"/>
      <c r="OFS24" s="1229"/>
      <c r="OFT24" s="1229"/>
      <c r="OFU24" s="1229"/>
      <c r="OFV24" s="1229"/>
      <c r="OFW24" s="1229"/>
      <c r="OFX24" s="1229"/>
      <c r="OFY24" s="1229"/>
      <c r="OFZ24" s="1229"/>
      <c r="OGA24" s="1229"/>
      <c r="OGB24" s="1229"/>
      <c r="OGC24" s="1229"/>
      <c r="OGD24" s="1229"/>
      <c r="OGE24" s="1229"/>
      <c r="OGF24" s="1229"/>
      <c r="OGG24" s="1229"/>
      <c r="OGH24" s="1229"/>
      <c r="OGI24" s="1229"/>
      <c r="OGJ24" s="1229"/>
      <c r="OGK24" s="1229"/>
      <c r="OGL24" s="1229"/>
      <c r="OGM24" s="1229"/>
      <c r="OGN24" s="1229"/>
      <c r="OGO24" s="1229"/>
      <c r="OGP24" s="1229"/>
      <c r="OGQ24" s="1229"/>
      <c r="OGR24" s="1229"/>
      <c r="OGS24" s="1229"/>
      <c r="OGT24" s="1229"/>
      <c r="OGU24" s="1229"/>
      <c r="OGV24" s="1229"/>
      <c r="OGW24" s="1229"/>
      <c r="OGX24" s="1229"/>
      <c r="OGY24" s="1229"/>
      <c r="OGZ24" s="1229"/>
      <c r="OHA24" s="1229"/>
      <c r="OHB24" s="1229"/>
      <c r="OHC24" s="1229"/>
      <c r="OHD24" s="1229"/>
      <c r="OHE24" s="1229"/>
      <c r="OHF24" s="1229"/>
      <c r="OHG24" s="1229"/>
      <c r="OHH24" s="1229"/>
      <c r="OHI24" s="1229"/>
      <c r="OHJ24" s="1229"/>
      <c r="OHK24" s="1229"/>
      <c r="OHL24" s="1229"/>
      <c r="OHM24" s="1229"/>
      <c r="OHN24" s="1229"/>
      <c r="OHO24" s="1229"/>
      <c r="OHP24" s="1229"/>
      <c r="OHQ24" s="1229"/>
      <c r="OHR24" s="1229"/>
      <c r="OHS24" s="1229"/>
      <c r="OHT24" s="1229"/>
      <c r="OHU24" s="1229"/>
      <c r="OHV24" s="1229"/>
      <c r="OHW24" s="1229"/>
      <c r="OHX24" s="1229"/>
      <c r="OHY24" s="1229"/>
      <c r="OHZ24" s="1229"/>
      <c r="OIA24" s="1229"/>
      <c r="OIB24" s="1229"/>
      <c r="OIC24" s="1229"/>
      <c r="OID24" s="1229"/>
      <c r="OIE24" s="1229"/>
      <c r="OIF24" s="1229"/>
      <c r="OIG24" s="1229"/>
      <c r="OIH24" s="1229"/>
      <c r="OII24" s="1229"/>
      <c r="OIJ24" s="1229"/>
      <c r="OIK24" s="1229"/>
      <c r="OIL24" s="1229"/>
      <c r="OIM24" s="1229"/>
      <c r="OIN24" s="1229"/>
      <c r="OIO24" s="1229"/>
      <c r="OIP24" s="1229"/>
      <c r="OIQ24" s="1229"/>
      <c r="OIR24" s="1229"/>
      <c r="OIS24" s="1229"/>
      <c r="OIT24" s="1229"/>
      <c r="OIU24" s="1229"/>
      <c r="OIV24" s="1229"/>
      <c r="OIW24" s="1229"/>
      <c r="OIX24" s="1229"/>
      <c r="OIY24" s="1229"/>
      <c r="OIZ24" s="1229"/>
      <c r="OJA24" s="1229"/>
      <c r="OJB24" s="1229"/>
      <c r="OJC24" s="1229"/>
      <c r="OJD24" s="1229"/>
      <c r="OJE24" s="1229"/>
      <c r="OJF24" s="1229"/>
      <c r="OJG24" s="1229"/>
      <c r="OJH24" s="1229"/>
      <c r="OJI24" s="1229"/>
      <c r="OJJ24" s="1229"/>
      <c r="OJK24" s="1229"/>
      <c r="OJL24" s="1229"/>
      <c r="OJM24" s="1229"/>
      <c r="OJN24" s="1229"/>
      <c r="OJO24" s="1229"/>
      <c r="OJP24" s="1229"/>
      <c r="OJQ24" s="1229"/>
      <c r="OJR24" s="1229"/>
      <c r="OJS24" s="1229"/>
      <c r="OJT24" s="1229"/>
      <c r="OJU24" s="1229"/>
      <c r="OJV24" s="1229"/>
      <c r="OJW24" s="1229"/>
      <c r="OJX24" s="1229"/>
      <c r="OJY24" s="1229"/>
      <c r="OJZ24" s="1229"/>
      <c r="OKA24" s="1229"/>
      <c r="OKB24" s="1229"/>
      <c r="OKC24" s="1229"/>
      <c r="OKD24" s="1229"/>
      <c r="OKE24" s="1229"/>
      <c r="OKF24" s="1229"/>
      <c r="OKG24" s="1229"/>
      <c r="OKH24" s="1229"/>
      <c r="OKI24" s="1229"/>
      <c r="OKJ24" s="1229"/>
      <c r="OKK24" s="1229"/>
      <c r="OKL24" s="1229"/>
      <c r="OKM24" s="1229"/>
      <c r="OKN24" s="1229"/>
      <c r="OKO24" s="1229"/>
      <c r="OKP24" s="1229"/>
      <c r="OKQ24" s="1229"/>
      <c r="OKR24" s="1229"/>
      <c r="OKS24" s="1229"/>
      <c r="OKT24" s="1229"/>
      <c r="OKU24" s="1229"/>
      <c r="OKV24" s="1229"/>
      <c r="OKW24" s="1229"/>
      <c r="OKX24" s="1229"/>
      <c r="OKY24" s="1229"/>
      <c r="OKZ24" s="1229"/>
      <c r="OLA24" s="1229"/>
      <c r="OLB24" s="1229"/>
      <c r="OLC24" s="1229"/>
      <c r="OLD24" s="1229"/>
      <c r="OLE24" s="1229"/>
      <c r="OLF24" s="1229"/>
      <c r="OLG24" s="1229"/>
      <c r="OLH24" s="1229"/>
      <c r="OLI24" s="1229"/>
      <c r="OLJ24" s="1229"/>
      <c r="OLK24" s="1229"/>
      <c r="OLL24" s="1229"/>
      <c r="OLM24" s="1229"/>
      <c r="OLN24" s="1229"/>
      <c r="OLO24" s="1229"/>
      <c r="OLP24" s="1229"/>
      <c r="OLQ24" s="1229"/>
      <c r="OLR24" s="1229"/>
      <c r="OLS24" s="1229"/>
      <c r="OLT24" s="1229"/>
      <c r="OLU24" s="1229"/>
      <c r="OLV24" s="1229"/>
      <c r="OLW24" s="1229"/>
      <c r="OLX24" s="1229"/>
      <c r="OLY24" s="1229"/>
      <c r="OLZ24" s="1229"/>
      <c r="OMA24" s="1229"/>
      <c r="OMB24" s="1229"/>
      <c r="OMC24" s="1229"/>
      <c r="OMD24" s="1229"/>
      <c r="OME24" s="1229"/>
      <c r="OMF24" s="1229"/>
      <c r="OMG24" s="1229"/>
      <c r="OMH24" s="1229"/>
      <c r="OMI24" s="1229"/>
      <c r="OMJ24" s="1229"/>
      <c r="OMK24" s="1229"/>
      <c r="OML24" s="1229"/>
      <c r="OMM24" s="1229"/>
      <c r="OMN24" s="1229"/>
      <c r="OMO24" s="1229"/>
      <c r="OMP24" s="1229"/>
      <c r="OMQ24" s="1229"/>
      <c r="OMR24" s="1229"/>
      <c r="OMS24" s="1229"/>
      <c r="OMT24" s="1229"/>
      <c r="OMU24" s="1229"/>
      <c r="OMV24" s="1229"/>
      <c r="OMW24" s="1229"/>
      <c r="OMX24" s="1229"/>
      <c r="OMY24" s="1229"/>
      <c r="OMZ24" s="1229"/>
      <c r="ONA24" s="1229"/>
      <c r="ONB24" s="1229"/>
      <c r="ONC24" s="1229"/>
      <c r="OND24" s="1229"/>
      <c r="ONE24" s="1229"/>
      <c r="ONF24" s="1229"/>
      <c r="ONG24" s="1229"/>
      <c r="ONH24" s="1229"/>
      <c r="ONI24" s="1229"/>
      <c r="ONJ24" s="1229"/>
      <c r="ONK24" s="1229"/>
      <c r="ONL24" s="1229"/>
      <c r="ONM24" s="1229"/>
      <c r="ONN24" s="1229"/>
      <c r="ONO24" s="1229"/>
      <c r="ONP24" s="1229"/>
      <c r="ONQ24" s="1229"/>
      <c r="ONR24" s="1229"/>
      <c r="ONS24" s="1229"/>
      <c r="ONT24" s="1229"/>
      <c r="ONU24" s="1229"/>
      <c r="ONV24" s="1229"/>
      <c r="ONW24" s="1229"/>
      <c r="ONX24" s="1229"/>
      <c r="ONY24" s="1229"/>
      <c r="ONZ24" s="1229"/>
      <c r="OOA24" s="1229"/>
      <c r="OOB24" s="1229"/>
      <c r="OOC24" s="1229"/>
      <c r="OOD24" s="1229"/>
      <c r="OOE24" s="1229"/>
      <c r="OOF24" s="1229"/>
      <c r="OOG24" s="1229"/>
      <c r="OOH24" s="1229"/>
      <c r="OOI24" s="1229"/>
      <c r="OOJ24" s="1229"/>
      <c r="OOK24" s="1229"/>
      <c r="OOL24" s="1229"/>
      <c r="OOM24" s="1229"/>
      <c r="OON24" s="1229"/>
      <c r="OOO24" s="1229"/>
      <c r="OOP24" s="1229"/>
      <c r="OOQ24" s="1229"/>
      <c r="OOR24" s="1229"/>
      <c r="OOS24" s="1229"/>
      <c r="OOT24" s="1229"/>
      <c r="OOU24" s="1229"/>
      <c r="OOV24" s="1229"/>
      <c r="OOW24" s="1229"/>
      <c r="OOX24" s="1229"/>
      <c r="OOY24" s="1229"/>
      <c r="OOZ24" s="1229"/>
      <c r="OPA24" s="1229"/>
      <c r="OPB24" s="1229"/>
      <c r="OPC24" s="1229"/>
      <c r="OPD24" s="1229"/>
      <c r="OPE24" s="1229"/>
      <c r="OPF24" s="1229"/>
      <c r="OPG24" s="1229"/>
      <c r="OPH24" s="1229"/>
      <c r="OPI24" s="1229"/>
      <c r="OPJ24" s="1229"/>
      <c r="OPK24" s="1229"/>
      <c r="OPL24" s="1229"/>
      <c r="OPM24" s="1229"/>
      <c r="OPN24" s="1229"/>
      <c r="OPO24" s="1229"/>
      <c r="OPP24" s="1229"/>
      <c r="OPQ24" s="1229"/>
      <c r="OPR24" s="1229"/>
      <c r="OPS24" s="1229"/>
      <c r="OPT24" s="1229"/>
      <c r="OPU24" s="1229"/>
      <c r="OPV24" s="1229"/>
      <c r="OPW24" s="1229"/>
      <c r="OPX24" s="1229"/>
      <c r="OPY24" s="1229"/>
      <c r="OPZ24" s="1229"/>
      <c r="OQA24" s="1229"/>
      <c r="OQB24" s="1229"/>
      <c r="OQC24" s="1229"/>
      <c r="OQD24" s="1229"/>
      <c r="OQE24" s="1229"/>
      <c r="OQF24" s="1229"/>
      <c r="OQG24" s="1229"/>
      <c r="OQH24" s="1229"/>
      <c r="OQI24" s="1229"/>
      <c r="OQJ24" s="1229"/>
      <c r="OQK24" s="1229"/>
      <c r="OQL24" s="1229"/>
      <c r="OQM24" s="1229"/>
      <c r="OQN24" s="1229"/>
      <c r="OQO24" s="1229"/>
      <c r="OQP24" s="1229"/>
      <c r="OQQ24" s="1229"/>
      <c r="OQR24" s="1229"/>
      <c r="OQS24" s="1229"/>
      <c r="OQT24" s="1229"/>
      <c r="OQU24" s="1229"/>
      <c r="OQV24" s="1229"/>
      <c r="OQW24" s="1229"/>
      <c r="OQX24" s="1229"/>
      <c r="OQY24" s="1229"/>
      <c r="OQZ24" s="1229"/>
      <c r="ORA24" s="1229"/>
      <c r="ORB24" s="1229"/>
      <c r="ORC24" s="1229"/>
      <c r="ORD24" s="1229"/>
      <c r="ORE24" s="1229"/>
      <c r="ORF24" s="1229"/>
      <c r="ORG24" s="1229"/>
      <c r="ORH24" s="1229"/>
      <c r="ORI24" s="1229"/>
      <c r="ORJ24" s="1229"/>
      <c r="ORK24" s="1229"/>
      <c r="ORL24" s="1229"/>
      <c r="ORM24" s="1229"/>
      <c r="ORN24" s="1229"/>
      <c r="ORO24" s="1229"/>
      <c r="ORP24" s="1229"/>
      <c r="ORQ24" s="1229"/>
      <c r="ORR24" s="1229"/>
      <c r="ORS24" s="1229"/>
      <c r="ORT24" s="1229"/>
      <c r="ORU24" s="1229"/>
      <c r="ORV24" s="1229"/>
      <c r="ORW24" s="1229"/>
      <c r="ORX24" s="1229"/>
      <c r="ORY24" s="1229"/>
      <c r="ORZ24" s="1229"/>
      <c r="OSA24" s="1229"/>
      <c r="OSB24" s="1229"/>
      <c r="OSC24" s="1229"/>
      <c r="OSD24" s="1229"/>
      <c r="OSE24" s="1229"/>
      <c r="OSF24" s="1229"/>
      <c r="OSG24" s="1229"/>
      <c r="OSH24" s="1229"/>
      <c r="OSI24" s="1229"/>
      <c r="OSJ24" s="1229"/>
      <c r="OSK24" s="1229"/>
      <c r="OSL24" s="1229"/>
      <c r="OSM24" s="1229"/>
      <c r="OSN24" s="1229"/>
      <c r="OSO24" s="1229"/>
      <c r="OSP24" s="1229"/>
      <c r="OSQ24" s="1229"/>
      <c r="OSR24" s="1229"/>
      <c r="OSS24" s="1229"/>
      <c r="OST24" s="1229"/>
      <c r="OSU24" s="1229"/>
      <c r="OSV24" s="1229"/>
      <c r="OSW24" s="1229"/>
      <c r="OSX24" s="1229"/>
      <c r="OSY24" s="1229"/>
      <c r="OSZ24" s="1229"/>
      <c r="OTA24" s="1229"/>
      <c r="OTB24" s="1229"/>
      <c r="OTC24" s="1229"/>
      <c r="OTD24" s="1229"/>
      <c r="OTE24" s="1229"/>
      <c r="OTF24" s="1229"/>
      <c r="OTG24" s="1229"/>
      <c r="OTH24" s="1229"/>
      <c r="OTI24" s="1229"/>
      <c r="OTJ24" s="1229"/>
      <c r="OTK24" s="1229"/>
      <c r="OTL24" s="1229"/>
      <c r="OTM24" s="1229"/>
      <c r="OTN24" s="1229"/>
      <c r="OTO24" s="1229"/>
      <c r="OTP24" s="1229"/>
      <c r="OTQ24" s="1229"/>
      <c r="OTR24" s="1229"/>
      <c r="OTS24" s="1229"/>
      <c r="OTT24" s="1229"/>
      <c r="OTU24" s="1229"/>
      <c r="OTV24" s="1229"/>
      <c r="OTW24" s="1229"/>
      <c r="OTX24" s="1229"/>
      <c r="OTY24" s="1229"/>
      <c r="OTZ24" s="1229"/>
      <c r="OUA24" s="1229"/>
      <c r="OUB24" s="1229"/>
      <c r="OUC24" s="1229"/>
      <c r="OUD24" s="1229"/>
      <c r="OUE24" s="1229"/>
      <c r="OUF24" s="1229"/>
      <c r="OUG24" s="1229"/>
      <c r="OUH24" s="1229"/>
      <c r="OUI24" s="1229"/>
      <c r="OUJ24" s="1229"/>
      <c r="OUK24" s="1229"/>
      <c r="OUL24" s="1229"/>
      <c r="OUM24" s="1229"/>
      <c r="OUN24" s="1229"/>
      <c r="OUO24" s="1229"/>
      <c r="OUP24" s="1229"/>
      <c r="OUQ24" s="1229"/>
      <c r="OUR24" s="1229"/>
      <c r="OUS24" s="1229"/>
      <c r="OUT24" s="1229"/>
      <c r="OUU24" s="1229"/>
      <c r="OUV24" s="1229"/>
      <c r="OUW24" s="1229"/>
      <c r="OUX24" s="1229"/>
      <c r="OUY24" s="1229"/>
      <c r="OUZ24" s="1229"/>
      <c r="OVA24" s="1229"/>
      <c r="OVB24" s="1229"/>
      <c r="OVC24" s="1229"/>
      <c r="OVD24" s="1229"/>
      <c r="OVE24" s="1229"/>
      <c r="OVF24" s="1229"/>
      <c r="OVG24" s="1229"/>
      <c r="OVH24" s="1229"/>
      <c r="OVI24" s="1229"/>
      <c r="OVJ24" s="1229"/>
      <c r="OVK24" s="1229"/>
      <c r="OVL24" s="1229"/>
      <c r="OVM24" s="1229"/>
      <c r="OVN24" s="1229"/>
      <c r="OVO24" s="1229"/>
      <c r="OVP24" s="1229"/>
      <c r="OVQ24" s="1229"/>
      <c r="OVR24" s="1229"/>
      <c r="OVS24" s="1229"/>
      <c r="OVT24" s="1229"/>
      <c r="OVU24" s="1229"/>
      <c r="OVV24" s="1229"/>
      <c r="OVW24" s="1229"/>
      <c r="OVX24" s="1229"/>
      <c r="OVY24" s="1229"/>
      <c r="OVZ24" s="1229"/>
      <c r="OWA24" s="1229"/>
      <c r="OWB24" s="1229"/>
      <c r="OWC24" s="1229"/>
      <c r="OWD24" s="1229"/>
      <c r="OWE24" s="1229"/>
      <c r="OWF24" s="1229"/>
      <c r="OWG24" s="1229"/>
      <c r="OWH24" s="1229"/>
      <c r="OWI24" s="1229"/>
      <c r="OWJ24" s="1229"/>
      <c r="OWK24" s="1229"/>
      <c r="OWL24" s="1229"/>
      <c r="OWM24" s="1229"/>
      <c r="OWN24" s="1229"/>
      <c r="OWO24" s="1229"/>
      <c r="OWP24" s="1229"/>
      <c r="OWQ24" s="1229"/>
      <c r="OWR24" s="1229"/>
      <c r="OWS24" s="1229"/>
      <c r="OWT24" s="1229"/>
      <c r="OWU24" s="1229"/>
      <c r="OWV24" s="1229"/>
      <c r="OWW24" s="1229"/>
      <c r="OWX24" s="1229"/>
      <c r="OWY24" s="1229"/>
      <c r="OWZ24" s="1229"/>
      <c r="OXA24" s="1229"/>
      <c r="OXB24" s="1229"/>
      <c r="OXC24" s="1229"/>
      <c r="OXD24" s="1229"/>
      <c r="OXE24" s="1229"/>
      <c r="OXF24" s="1229"/>
      <c r="OXG24" s="1229"/>
      <c r="OXH24" s="1229"/>
      <c r="OXI24" s="1229"/>
      <c r="OXJ24" s="1229"/>
      <c r="OXK24" s="1229"/>
      <c r="OXL24" s="1229"/>
      <c r="OXM24" s="1229"/>
      <c r="OXN24" s="1229"/>
      <c r="OXO24" s="1229"/>
      <c r="OXP24" s="1229"/>
      <c r="OXQ24" s="1229"/>
      <c r="OXR24" s="1229"/>
      <c r="OXS24" s="1229"/>
      <c r="OXT24" s="1229"/>
      <c r="OXU24" s="1229"/>
      <c r="OXV24" s="1229"/>
      <c r="OXW24" s="1229"/>
      <c r="OXX24" s="1229"/>
      <c r="OXY24" s="1229"/>
      <c r="OXZ24" s="1229"/>
      <c r="OYA24" s="1229"/>
      <c r="OYB24" s="1229"/>
      <c r="OYC24" s="1229"/>
      <c r="OYD24" s="1229"/>
      <c r="OYE24" s="1229"/>
      <c r="OYF24" s="1229"/>
      <c r="OYG24" s="1229"/>
      <c r="OYH24" s="1229"/>
      <c r="OYI24" s="1229"/>
      <c r="OYJ24" s="1229"/>
      <c r="OYK24" s="1229"/>
      <c r="OYL24" s="1229"/>
      <c r="OYM24" s="1229"/>
      <c r="OYN24" s="1229"/>
      <c r="OYO24" s="1229"/>
      <c r="OYP24" s="1229"/>
      <c r="OYQ24" s="1229"/>
      <c r="OYR24" s="1229"/>
      <c r="OYS24" s="1229"/>
      <c r="OYT24" s="1229"/>
      <c r="OYU24" s="1229"/>
      <c r="OYV24" s="1229"/>
      <c r="OYW24" s="1229"/>
      <c r="OYX24" s="1229"/>
      <c r="OYY24" s="1229"/>
      <c r="OYZ24" s="1229"/>
      <c r="OZA24" s="1229"/>
      <c r="OZB24" s="1229"/>
      <c r="OZC24" s="1229"/>
      <c r="OZD24" s="1229"/>
      <c r="OZE24" s="1229"/>
      <c r="OZF24" s="1229"/>
      <c r="OZG24" s="1229"/>
      <c r="OZH24" s="1229"/>
      <c r="OZI24" s="1229"/>
      <c r="OZJ24" s="1229"/>
      <c r="OZK24" s="1229"/>
      <c r="OZL24" s="1229"/>
      <c r="OZM24" s="1229"/>
      <c r="OZN24" s="1229"/>
      <c r="OZO24" s="1229"/>
      <c r="OZP24" s="1229"/>
      <c r="OZQ24" s="1229"/>
      <c r="OZR24" s="1229"/>
      <c r="OZS24" s="1229"/>
      <c r="OZT24" s="1229"/>
      <c r="OZU24" s="1229"/>
      <c r="OZV24" s="1229"/>
      <c r="OZW24" s="1229"/>
      <c r="OZX24" s="1229"/>
      <c r="OZY24" s="1229"/>
      <c r="OZZ24" s="1229"/>
      <c r="PAA24" s="1229"/>
      <c r="PAB24" s="1229"/>
      <c r="PAC24" s="1229"/>
      <c r="PAD24" s="1229"/>
      <c r="PAE24" s="1229"/>
      <c r="PAF24" s="1229"/>
      <c r="PAG24" s="1229"/>
      <c r="PAH24" s="1229"/>
      <c r="PAI24" s="1229"/>
      <c r="PAJ24" s="1229"/>
      <c r="PAK24" s="1229"/>
      <c r="PAL24" s="1229"/>
      <c r="PAM24" s="1229"/>
      <c r="PAN24" s="1229"/>
      <c r="PAO24" s="1229"/>
      <c r="PAP24" s="1229"/>
      <c r="PAQ24" s="1229"/>
      <c r="PAR24" s="1229"/>
      <c r="PAS24" s="1229"/>
      <c r="PAT24" s="1229"/>
      <c r="PAU24" s="1229"/>
      <c r="PAV24" s="1229"/>
      <c r="PAW24" s="1229"/>
      <c r="PAX24" s="1229"/>
      <c r="PAY24" s="1229"/>
      <c r="PAZ24" s="1229"/>
      <c r="PBA24" s="1229"/>
      <c r="PBB24" s="1229"/>
      <c r="PBC24" s="1229"/>
      <c r="PBD24" s="1229"/>
      <c r="PBE24" s="1229"/>
      <c r="PBF24" s="1229"/>
      <c r="PBG24" s="1229"/>
      <c r="PBH24" s="1229"/>
      <c r="PBI24" s="1229"/>
      <c r="PBJ24" s="1229"/>
      <c r="PBK24" s="1229"/>
      <c r="PBL24" s="1229"/>
      <c r="PBM24" s="1229"/>
      <c r="PBN24" s="1229"/>
      <c r="PBO24" s="1229"/>
      <c r="PBP24" s="1229"/>
      <c r="PBQ24" s="1229"/>
      <c r="PBR24" s="1229"/>
      <c r="PBS24" s="1229"/>
      <c r="PBT24" s="1229"/>
      <c r="PBU24" s="1229"/>
      <c r="PBV24" s="1229"/>
      <c r="PBW24" s="1229"/>
      <c r="PBX24" s="1229"/>
      <c r="PBY24" s="1229"/>
      <c r="PBZ24" s="1229"/>
      <c r="PCA24" s="1229"/>
      <c r="PCB24" s="1229"/>
      <c r="PCC24" s="1229"/>
      <c r="PCD24" s="1229"/>
      <c r="PCE24" s="1229"/>
      <c r="PCF24" s="1229"/>
      <c r="PCG24" s="1229"/>
      <c r="PCH24" s="1229"/>
      <c r="PCI24" s="1229"/>
      <c r="PCJ24" s="1229"/>
      <c r="PCK24" s="1229"/>
      <c r="PCL24" s="1229"/>
      <c r="PCM24" s="1229"/>
      <c r="PCN24" s="1229"/>
      <c r="PCO24" s="1229"/>
      <c r="PCP24" s="1229"/>
      <c r="PCQ24" s="1229"/>
      <c r="PCR24" s="1229"/>
      <c r="PCS24" s="1229"/>
      <c r="PCT24" s="1229"/>
      <c r="PCU24" s="1229"/>
      <c r="PCV24" s="1229"/>
      <c r="PCW24" s="1229"/>
      <c r="PCX24" s="1229"/>
      <c r="PCY24" s="1229"/>
      <c r="PCZ24" s="1229"/>
      <c r="PDA24" s="1229"/>
      <c r="PDB24" s="1229"/>
      <c r="PDC24" s="1229"/>
      <c r="PDD24" s="1229"/>
      <c r="PDE24" s="1229"/>
      <c r="PDF24" s="1229"/>
      <c r="PDG24" s="1229"/>
      <c r="PDH24" s="1229"/>
      <c r="PDI24" s="1229"/>
      <c r="PDJ24" s="1229"/>
      <c r="PDK24" s="1229"/>
      <c r="PDL24" s="1229"/>
      <c r="PDM24" s="1229"/>
      <c r="PDN24" s="1229"/>
      <c r="PDO24" s="1229"/>
      <c r="PDP24" s="1229"/>
      <c r="PDQ24" s="1229"/>
      <c r="PDR24" s="1229"/>
      <c r="PDS24" s="1229"/>
      <c r="PDT24" s="1229"/>
      <c r="PDU24" s="1229"/>
      <c r="PDV24" s="1229"/>
      <c r="PDW24" s="1229"/>
      <c r="PDX24" s="1229"/>
      <c r="PDY24" s="1229"/>
      <c r="PDZ24" s="1229"/>
      <c r="PEA24" s="1229"/>
      <c r="PEB24" s="1229"/>
      <c r="PEC24" s="1229"/>
      <c r="PED24" s="1229"/>
      <c r="PEE24" s="1229"/>
      <c r="PEF24" s="1229"/>
      <c r="PEG24" s="1229"/>
      <c r="PEH24" s="1229"/>
      <c r="PEI24" s="1229"/>
      <c r="PEJ24" s="1229"/>
      <c r="PEK24" s="1229"/>
      <c r="PEL24" s="1229"/>
      <c r="PEM24" s="1229"/>
      <c r="PEN24" s="1229"/>
      <c r="PEO24" s="1229"/>
      <c r="PEP24" s="1229"/>
      <c r="PEQ24" s="1229"/>
      <c r="PER24" s="1229"/>
      <c r="PES24" s="1229"/>
      <c r="PET24" s="1229"/>
      <c r="PEU24" s="1229"/>
      <c r="PEV24" s="1229"/>
      <c r="PEW24" s="1229"/>
      <c r="PEX24" s="1229"/>
      <c r="PEY24" s="1229"/>
      <c r="PEZ24" s="1229"/>
      <c r="PFA24" s="1229"/>
      <c r="PFB24" s="1229"/>
      <c r="PFC24" s="1229"/>
      <c r="PFD24" s="1229"/>
      <c r="PFE24" s="1229"/>
      <c r="PFF24" s="1229"/>
      <c r="PFG24" s="1229"/>
      <c r="PFH24" s="1229"/>
      <c r="PFI24" s="1229"/>
      <c r="PFJ24" s="1229"/>
      <c r="PFK24" s="1229"/>
      <c r="PFL24" s="1229"/>
      <c r="PFM24" s="1229"/>
      <c r="PFN24" s="1229"/>
      <c r="PFO24" s="1229"/>
      <c r="PFP24" s="1229"/>
      <c r="PFQ24" s="1229"/>
      <c r="PFR24" s="1229"/>
      <c r="PFS24" s="1229"/>
      <c r="PFT24" s="1229"/>
      <c r="PFU24" s="1229"/>
      <c r="PFV24" s="1229"/>
      <c r="PFW24" s="1229"/>
      <c r="PFX24" s="1229"/>
      <c r="PFY24" s="1229"/>
      <c r="PFZ24" s="1229"/>
      <c r="PGA24" s="1229"/>
      <c r="PGB24" s="1229"/>
      <c r="PGC24" s="1229"/>
      <c r="PGD24" s="1229"/>
      <c r="PGE24" s="1229"/>
      <c r="PGF24" s="1229"/>
      <c r="PGG24" s="1229"/>
      <c r="PGH24" s="1229"/>
      <c r="PGI24" s="1229"/>
      <c r="PGJ24" s="1229"/>
      <c r="PGK24" s="1229"/>
      <c r="PGL24" s="1229"/>
      <c r="PGM24" s="1229"/>
      <c r="PGN24" s="1229"/>
      <c r="PGO24" s="1229"/>
      <c r="PGP24" s="1229"/>
      <c r="PGQ24" s="1229"/>
      <c r="PGR24" s="1229"/>
      <c r="PGS24" s="1229"/>
      <c r="PGT24" s="1229"/>
      <c r="PGU24" s="1229"/>
      <c r="PGV24" s="1229"/>
      <c r="PGW24" s="1229"/>
      <c r="PGX24" s="1229"/>
      <c r="PGY24" s="1229"/>
      <c r="PGZ24" s="1229"/>
      <c r="PHA24" s="1229"/>
      <c r="PHB24" s="1229"/>
      <c r="PHC24" s="1229"/>
      <c r="PHD24" s="1229"/>
      <c r="PHE24" s="1229"/>
      <c r="PHF24" s="1229"/>
      <c r="PHG24" s="1229"/>
      <c r="PHH24" s="1229"/>
      <c r="PHI24" s="1229"/>
      <c r="PHJ24" s="1229"/>
      <c r="PHK24" s="1229"/>
      <c r="PHL24" s="1229"/>
      <c r="PHM24" s="1229"/>
      <c r="PHN24" s="1229"/>
      <c r="PHO24" s="1229"/>
      <c r="PHP24" s="1229"/>
      <c r="PHQ24" s="1229"/>
      <c r="PHR24" s="1229"/>
      <c r="PHS24" s="1229"/>
      <c r="PHT24" s="1229"/>
      <c r="PHU24" s="1229"/>
      <c r="PHV24" s="1229"/>
      <c r="PHW24" s="1229"/>
      <c r="PHX24" s="1229"/>
      <c r="PHY24" s="1229"/>
      <c r="PHZ24" s="1229"/>
      <c r="PIA24" s="1229"/>
      <c r="PIB24" s="1229"/>
      <c r="PIC24" s="1229"/>
      <c r="PID24" s="1229"/>
      <c r="PIE24" s="1229"/>
      <c r="PIF24" s="1229"/>
      <c r="PIG24" s="1229"/>
      <c r="PIH24" s="1229"/>
      <c r="PII24" s="1229"/>
      <c r="PIJ24" s="1229"/>
      <c r="PIK24" s="1229"/>
      <c r="PIL24" s="1229"/>
      <c r="PIM24" s="1229"/>
      <c r="PIN24" s="1229"/>
      <c r="PIO24" s="1229"/>
      <c r="PIP24" s="1229"/>
      <c r="PIQ24" s="1229"/>
      <c r="PIR24" s="1229"/>
      <c r="PIS24" s="1229"/>
      <c r="PIT24" s="1229"/>
      <c r="PIU24" s="1229"/>
      <c r="PIV24" s="1229"/>
      <c r="PIW24" s="1229"/>
      <c r="PIX24" s="1229"/>
      <c r="PIY24" s="1229"/>
      <c r="PIZ24" s="1229"/>
      <c r="PJA24" s="1229"/>
      <c r="PJB24" s="1229"/>
      <c r="PJC24" s="1229"/>
      <c r="PJD24" s="1229"/>
      <c r="PJE24" s="1229"/>
      <c r="PJF24" s="1229"/>
      <c r="PJG24" s="1229"/>
      <c r="PJH24" s="1229"/>
      <c r="PJI24" s="1229"/>
      <c r="PJJ24" s="1229"/>
      <c r="PJK24" s="1229"/>
      <c r="PJL24" s="1229"/>
      <c r="PJM24" s="1229"/>
      <c r="PJN24" s="1229"/>
      <c r="PJO24" s="1229"/>
      <c r="PJP24" s="1229"/>
      <c r="PJQ24" s="1229"/>
      <c r="PJR24" s="1229"/>
      <c r="PJS24" s="1229"/>
      <c r="PJT24" s="1229"/>
      <c r="PJU24" s="1229"/>
      <c r="PJV24" s="1229"/>
      <c r="PJW24" s="1229"/>
      <c r="PJX24" s="1229"/>
      <c r="PJY24" s="1229"/>
      <c r="PJZ24" s="1229"/>
      <c r="PKA24" s="1229"/>
      <c r="PKB24" s="1229"/>
      <c r="PKC24" s="1229"/>
      <c r="PKD24" s="1229"/>
      <c r="PKE24" s="1229"/>
      <c r="PKF24" s="1229"/>
      <c r="PKG24" s="1229"/>
      <c r="PKH24" s="1229"/>
      <c r="PKI24" s="1229"/>
      <c r="PKJ24" s="1229"/>
      <c r="PKK24" s="1229"/>
      <c r="PKL24" s="1229"/>
      <c r="PKM24" s="1229"/>
      <c r="PKN24" s="1229"/>
      <c r="PKO24" s="1229"/>
      <c r="PKP24" s="1229"/>
      <c r="PKQ24" s="1229"/>
      <c r="PKR24" s="1229"/>
      <c r="PKS24" s="1229"/>
      <c r="PKT24" s="1229"/>
      <c r="PKU24" s="1229"/>
      <c r="PKV24" s="1229"/>
      <c r="PKW24" s="1229"/>
      <c r="PKX24" s="1229"/>
      <c r="PKY24" s="1229"/>
      <c r="PKZ24" s="1229"/>
      <c r="PLA24" s="1229"/>
      <c r="PLB24" s="1229"/>
      <c r="PLC24" s="1229"/>
      <c r="PLD24" s="1229"/>
      <c r="PLE24" s="1229"/>
      <c r="PLF24" s="1229"/>
      <c r="PLG24" s="1229"/>
      <c r="PLH24" s="1229"/>
      <c r="PLI24" s="1229"/>
      <c r="PLJ24" s="1229"/>
      <c r="PLK24" s="1229"/>
      <c r="PLL24" s="1229"/>
      <c r="PLM24" s="1229"/>
      <c r="PLN24" s="1229"/>
      <c r="PLO24" s="1229"/>
      <c r="PLP24" s="1229"/>
      <c r="PLQ24" s="1229"/>
      <c r="PLR24" s="1229"/>
      <c r="PLS24" s="1229"/>
      <c r="PLT24" s="1229"/>
      <c r="PLU24" s="1229"/>
      <c r="PLV24" s="1229"/>
      <c r="PLW24" s="1229"/>
      <c r="PLX24" s="1229"/>
      <c r="PLY24" s="1229"/>
      <c r="PLZ24" s="1229"/>
      <c r="PMA24" s="1229"/>
      <c r="PMB24" s="1229"/>
      <c r="PMC24" s="1229"/>
      <c r="PMD24" s="1229"/>
      <c r="PME24" s="1229"/>
      <c r="PMF24" s="1229"/>
      <c r="PMG24" s="1229"/>
      <c r="PMH24" s="1229"/>
      <c r="PMI24" s="1229"/>
      <c r="PMJ24" s="1229"/>
      <c r="PMK24" s="1229"/>
      <c r="PML24" s="1229"/>
      <c r="PMM24" s="1229"/>
      <c r="PMN24" s="1229"/>
      <c r="PMO24" s="1229"/>
      <c r="PMP24" s="1229"/>
      <c r="PMQ24" s="1229"/>
      <c r="PMR24" s="1229"/>
      <c r="PMS24" s="1229"/>
      <c r="PMT24" s="1229"/>
      <c r="PMU24" s="1229"/>
      <c r="PMV24" s="1229"/>
      <c r="PMW24" s="1229"/>
      <c r="PMX24" s="1229"/>
      <c r="PMY24" s="1229"/>
      <c r="PMZ24" s="1229"/>
      <c r="PNA24" s="1229"/>
      <c r="PNB24" s="1229"/>
      <c r="PNC24" s="1229"/>
      <c r="PND24" s="1229"/>
      <c r="PNE24" s="1229"/>
      <c r="PNF24" s="1229"/>
      <c r="PNG24" s="1229"/>
      <c r="PNH24" s="1229"/>
      <c r="PNI24" s="1229"/>
      <c r="PNJ24" s="1229"/>
      <c r="PNK24" s="1229"/>
      <c r="PNL24" s="1229"/>
      <c r="PNM24" s="1229"/>
      <c r="PNN24" s="1229"/>
      <c r="PNO24" s="1229"/>
      <c r="PNP24" s="1229"/>
      <c r="PNQ24" s="1229"/>
      <c r="PNR24" s="1229"/>
      <c r="PNS24" s="1229"/>
      <c r="PNT24" s="1229"/>
      <c r="PNU24" s="1229"/>
      <c r="PNV24" s="1229"/>
      <c r="PNW24" s="1229"/>
      <c r="PNX24" s="1229"/>
      <c r="PNY24" s="1229"/>
      <c r="PNZ24" s="1229"/>
      <c r="POA24" s="1229"/>
      <c r="POB24" s="1229"/>
      <c r="POC24" s="1229"/>
      <c r="POD24" s="1229"/>
      <c r="POE24" s="1229"/>
      <c r="POF24" s="1229"/>
      <c r="POG24" s="1229"/>
      <c r="POH24" s="1229"/>
      <c r="POI24" s="1229"/>
      <c r="POJ24" s="1229"/>
      <c r="POK24" s="1229"/>
      <c r="POL24" s="1229"/>
      <c r="POM24" s="1229"/>
      <c r="PON24" s="1229"/>
      <c r="POO24" s="1229"/>
      <c r="POP24" s="1229"/>
      <c r="POQ24" s="1229"/>
      <c r="POR24" s="1229"/>
      <c r="POS24" s="1229"/>
      <c r="POT24" s="1229"/>
      <c r="POU24" s="1229"/>
      <c r="POV24" s="1229"/>
      <c r="POW24" s="1229"/>
      <c r="POX24" s="1229"/>
      <c r="POY24" s="1229"/>
      <c r="POZ24" s="1229"/>
      <c r="PPA24" s="1229"/>
      <c r="PPB24" s="1229"/>
      <c r="PPC24" s="1229"/>
      <c r="PPD24" s="1229"/>
      <c r="PPE24" s="1229"/>
      <c r="PPF24" s="1229"/>
      <c r="PPG24" s="1229"/>
      <c r="PPH24" s="1229"/>
      <c r="PPI24" s="1229"/>
      <c r="PPJ24" s="1229"/>
      <c r="PPK24" s="1229"/>
      <c r="PPL24" s="1229"/>
      <c r="PPM24" s="1229"/>
      <c r="PPN24" s="1229"/>
      <c r="PPO24" s="1229"/>
      <c r="PPP24" s="1229"/>
      <c r="PPQ24" s="1229"/>
      <c r="PPR24" s="1229"/>
      <c r="PPS24" s="1229"/>
      <c r="PPT24" s="1229"/>
      <c r="PPU24" s="1229"/>
      <c r="PPV24" s="1229"/>
      <c r="PPW24" s="1229"/>
      <c r="PPX24" s="1229"/>
      <c r="PPY24" s="1229"/>
      <c r="PPZ24" s="1229"/>
      <c r="PQA24" s="1229"/>
      <c r="PQB24" s="1229"/>
      <c r="PQC24" s="1229"/>
      <c r="PQD24" s="1229"/>
      <c r="PQE24" s="1229"/>
      <c r="PQF24" s="1229"/>
      <c r="PQG24" s="1229"/>
      <c r="PQH24" s="1229"/>
      <c r="PQI24" s="1229"/>
      <c r="PQJ24" s="1229"/>
      <c r="PQK24" s="1229"/>
      <c r="PQL24" s="1229"/>
      <c r="PQM24" s="1229"/>
      <c r="PQN24" s="1229"/>
      <c r="PQO24" s="1229"/>
      <c r="PQP24" s="1229"/>
      <c r="PQQ24" s="1229"/>
      <c r="PQR24" s="1229"/>
      <c r="PQS24" s="1229"/>
      <c r="PQT24" s="1229"/>
      <c r="PQU24" s="1229"/>
      <c r="PQV24" s="1229"/>
      <c r="PQW24" s="1229"/>
      <c r="PQX24" s="1229"/>
      <c r="PQY24" s="1229"/>
      <c r="PQZ24" s="1229"/>
      <c r="PRA24" s="1229"/>
      <c r="PRB24" s="1229"/>
      <c r="PRC24" s="1229"/>
      <c r="PRD24" s="1229"/>
      <c r="PRE24" s="1229"/>
      <c r="PRF24" s="1229"/>
      <c r="PRG24" s="1229"/>
      <c r="PRH24" s="1229"/>
      <c r="PRI24" s="1229"/>
      <c r="PRJ24" s="1229"/>
      <c r="PRK24" s="1229"/>
      <c r="PRL24" s="1229"/>
      <c r="PRM24" s="1229"/>
      <c r="PRN24" s="1229"/>
      <c r="PRO24" s="1229"/>
      <c r="PRP24" s="1229"/>
      <c r="PRQ24" s="1229"/>
      <c r="PRR24" s="1229"/>
      <c r="PRS24" s="1229"/>
      <c r="PRT24" s="1229"/>
      <c r="PRU24" s="1229"/>
      <c r="PRV24" s="1229"/>
      <c r="PRW24" s="1229"/>
      <c r="PRX24" s="1229"/>
      <c r="PRY24" s="1229"/>
      <c r="PRZ24" s="1229"/>
      <c r="PSA24" s="1229"/>
      <c r="PSB24" s="1229"/>
      <c r="PSC24" s="1229"/>
      <c r="PSD24" s="1229"/>
      <c r="PSE24" s="1229"/>
      <c r="PSF24" s="1229"/>
      <c r="PSG24" s="1229"/>
      <c r="PSH24" s="1229"/>
      <c r="PSI24" s="1229"/>
      <c r="PSJ24" s="1229"/>
      <c r="PSK24" s="1229"/>
      <c r="PSL24" s="1229"/>
      <c r="PSM24" s="1229"/>
      <c r="PSN24" s="1229"/>
      <c r="PSO24" s="1229"/>
      <c r="PSP24" s="1229"/>
      <c r="PSQ24" s="1229"/>
      <c r="PSR24" s="1229"/>
      <c r="PSS24" s="1229"/>
      <c r="PST24" s="1229"/>
      <c r="PSU24" s="1229"/>
      <c r="PSV24" s="1229"/>
      <c r="PSW24" s="1229"/>
      <c r="PSX24" s="1229"/>
      <c r="PSY24" s="1229"/>
      <c r="PSZ24" s="1229"/>
      <c r="PTA24" s="1229"/>
      <c r="PTB24" s="1229"/>
      <c r="PTC24" s="1229"/>
      <c r="PTD24" s="1229"/>
      <c r="PTE24" s="1229"/>
      <c r="PTF24" s="1229"/>
      <c r="PTG24" s="1229"/>
      <c r="PTH24" s="1229"/>
      <c r="PTI24" s="1229"/>
      <c r="PTJ24" s="1229"/>
      <c r="PTK24" s="1229"/>
      <c r="PTL24" s="1229"/>
      <c r="PTM24" s="1229"/>
      <c r="PTN24" s="1229"/>
      <c r="PTO24" s="1229"/>
      <c r="PTP24" s="1229"/>
      <c r="PTQ24" s="1229"/>
      <c r="PTR24" s="1229"/>
      <c r="PTS24" s="1229"/>
      <c r="PTT24" s="1229"/>
      <c r="PTU24" s="1229"/>
      <c r="PTV24" s="1229"/>
      <c r="PTW24" s="1229"/>
      <c r="PTX24" s="1229"/>
      <c r="PTY24" s="1229"/>
      <c r="PTZ24" s="1229"/>
      <c r="PUA24" s="1229"/>
      <c r="PUB24" s="1229"/>
      <c r="PUC24" s="1229"/>
      <c r="PUD24" s="1229"/>
      <c r="PUE24" s="1229"/>
      <c r="PUF24" s="1229"/>
      <c r="PUG24" s="1229"/>
      <c r="PUH24" s="1229"/>
      <c r="PUI24" s="1229"/>
      <c r="PUJ24" s="1229"/>
      <c r="PUK24" s="1229"/>
      <c r="PUL24" s="1229"/>
      <c r="PUM24" s="1229"/>
      <c r="PUN24" s="1229"/>
      <c r="PUO24" s="1229"/>
      <c r="PUP24" s="1229"/>
      <c r="PUQ24" s="1229"/>
      <c r="PUR24" s="1229"/>
      <c r="PUS24" s="1229"/>
      <c r="PUT24" s="1229"/>
      <c r="PUU24" s="1229"/>
      <c r="PUV24" s="1229"/>
      <c r="PUW24" s="1229"/>
      <c r="PUX24" s="1229"/>
      <c r="PUY24" s="1229"/>
      <c r="PUZ24" s="1229"/>
      <c r="PVA24" s="1229"/>
      <c r="PVB24" s="1229"/>
      <c r="PVC24" s="1229"/>
      <c r="PVD24" s="1229"/>
      <c r="PVE24" s="1229"/>
      <c r="PVF24" s="1229"/>
      <c r="PVG24" s="1229"/>
      <c r="PVH24" s="1229"/>
      <c r="PVI24" s="1229"/>
      <c r="PVJ24" s="1229"/>
      <c r="PVK24" s="1229"/>
      <c r="PVL24" s="1229"/>
      <c r="PVM24" s="1229"/>
      <c r="PVN24" s="1229"/>
      <c r="PVO24" s="1229"/>
      <c r="PVP24" s="1229"/>
      <c r="PVQ24" s="1229"/>
      <c r="PVR24" s="1229"/>
      <c r="PVS24" s="1229"/>
      <c r="PVT24" s="1229"/>
      <c r="PVU24" s="1229"/>
      <c r="PVV24" s="1229"/>
      <c r="PVW24" s="1229"/>
      <c r="PVX24" s="1229"/>
      <c r="PVY24" s="1229"/>
      <c r="PVZ24" s="1229"/>
      <c r="PWA24" s="1229"/>
      <c r="PWB24" s="1229"/>
      <c r="PWC24" s="1229"/>
      <c r="PWD24" s="1229"/>
      <c r="PWE24" s="1229"/>
      <c r="PWF24" s="1229"/>
      <c r="PWG24" s="1229"/>
      <c r="PWH24" s="1229"/>
      <c r="PWI24" s="1229"/>
      <c r="PWJ24" s="1229"/>
      <c r="PWK24" s="1229"/>
      <c r="PWL24" s="1229"/>
      <c r="PWM24" s="1229"/>
      <c r="PWN24" s="1229"/>
      <c r="PWO24" s="1229"/>
      <c r="PWP24" s="1229"/>
      <c r="PWQ24" s="1229"/>
      <c r="PWR24" s="1229"/>
      <c r="PWS24" s="1229"/>
      <c r="PWT24" s="1229"/>
      <c r="PWU24" s="1229"/>
      <c r="PWV24" s="1229"/>
      <c r="PWW24" s="1229"/>
      <c r="PWX24" s="1229"/>
      <c r="PWY24" s="1229"/>
      <c r="PWZ24" s="1229"/>
      <c r="PXA24" s="1229"/>
      <c r="PXB24" s="1229"/>
      <c r="PXC24" s="1229"/>
      <c r="PXD24" s="1229"/>
      <c r="PXE24" s="1229"/>
      <c r="PXF24" s="1229"/>
      <c r="PXG24" s="1229"/>
      <c r="PXH24" s="1229"/>
      <c r="PXI24" s="1229"/>
      <c r="PXJ24" s="1229"/>
      <c r="PXK24" s="1229"/>
      <c r="PXL24" s="1229"/>
      <c r="PXM24" s="1229"/>
      <c r="PXN24" s="1229"/>
      <c r="PXO24" s="1229"/>
      <c r="PXP24" s="1229"/>
      <c r="PXQ24" s="1229"/>
      <c r="PXR24" s="1229"/>
      <c r="PXS24" s="1229"/>
      <c r="PXT24" s="1229"/>
      <c r="PXU24" s="1229"/>
      <c r="PXV24" s="1229"/>
      <c r="PXW24" s="1229"/>
      <c r="PXX24" s="1229"/>
      <c r="PXY24" s="1229"/>
      <c r="PXZ24" s="1229"/>
      <c r="PYA24" s="1229"/>
      <c r="PYB24" s="1229"/>
      <c r="PYC24" s="1229"/>
      <c r="PYD24" s="1229"/>
      <c r="PYE24" s="1229"/>
      <c r="PYF24" s="1229"/>
      <c r="PYG24" s="1229"/>
      <c r="PYH24" s="1229"/>
      <c r="PYI24" s="1229"/>
      <c r="PYJ24" s="1229"/>
      <c r="PYK24" s="1229"/>
      <c r="PYL24" s="1229"/>
      <c r="PYM24" s="1229"/>
      <c r="PYN24" s="1229"/>
      <c r="PYO24" s="1229"/>
      <c r="PYP24" s="1229"/>
      <c r="PYQ24" s="1229"/>
      <c r="PYR24" s="1229"/>
      <c r="PYS24" s="1229"/>
      <c r="PYT24" s="1229"/>
      <c r="PYU24" s="1229"/>
      <c r="PYV24" s="1229"/>
      <c r="PYW24" s="1229"/>
      <c r="PYX24" s="1229"/>
      <c r="PYY24" s="1229"/>
      <c r="PYZ24" s="1229"/>
      <c r="PZA24" s="1229"/>
      <c r="PZB24" s="1229"/>
      <c r="PZC24" s="1229"/>
      <c r="PZD24" s="1229"/>
      <c r="PZE24" s="1229"/>
      <c r="PZF24" s="1229"/>
      <c r="PZG24" s="1229"/>
      <c r="PZH24" s="1229"/>
      <c r="PZI24" s="1229"/>
      <c r="PZJ24" s="1229"/>
      <c r="PZK24" s="1229"/>
      <c r="PZL24" s="1229"/>
      <c r="PZM24" s="1229"/>
      <c r="PZN24" s="1229"/>
      <c r="PZO24" s="1229"/>
      <c r="PZP24" s="1229"/>
      <c r="PZQ24" s="1229"/>
      <c r="PZR24" s="1229"/>
      <c r="PZS24" s="1229"/>
      <c r="PZT24" s="1229"/>
      <c r="PZU24" s="1229"/>
      <c r="PZV24" s="1229"/>
      <c r="PZW24" s="1229"/>
      <c r="PZX24" s="1229"/>
      <c r="PZY24" s="1229"/>
      <c r="PZZ24" s="1229"/>
      <c r="QAA24" s="1229"/>
      <c r="QAB24" s="1229"/>
      <c r="QAC24" s="1229"/>
      <c r="QAD24" s="1229"/>
      <c r="QAE24" s="1229"/>
      <c r="QAF24" s="1229"/>
      <c r="QAG24" s="1229"/>
      <c r="QAH24" s="1229"/>
      <c r="QAI24" s="1229"/>
      <c r="QAJ24" s="1229"/>
      <c r="QAK24" s="1229"/>
      <c r="QAL24" s="1229"/>
      <c r="QAM24" s="1229"/>
      <c r="QAN24" s="1229"/>
      <c r="QAO24" s="1229"/>
      <c r="QAP24" s="1229"/>
      <c r="QAQ24" s="1229"/>
      <c r="QAR24" s="1229"/>
      <c r="QAS24" s="1229"/>
      <c r="QAT24" s="1229"/>
      <c r="QAU24" s="1229"/>
      <c r="QAV24" s="1229"/>
      <c r="QAW24" s="1229"/>
      <c r="QAX24" s="1229"/>
      <c r="QAY24" s="1229"/>
      <c r="QAZ24" s="1229"/>
      <c r="QBA24" s="1229"/>
      <c r="QBB24" s="1229"/>
      <c r="QBC24" s="1229"/>
      <c r="QBD24" s="1229"/>
      <c r="QBE24" s="1229"/>
      <c r="QBF24" s="1229"/>
      <c r="QBG24" s="1229"/>
      <c r="QBH24" s="1229"/>
      <c r="QBI24" s="1229"/>
      <c r="QBJ24" s="1229"/>
      <c r="QBK24" s="1229"/>
      <c r="QBL24" s="1229"/>
      <c r="QBM24" s="1229"/>
      <c r="QBN24" s="1229"/>
      <c r="QBO24" s="1229"/>
      <c r="QBP24" s="1229"/>
      <c r="QBQ24" s="1229"/>
      <c r="QBR24" s="1229"/>
      <c r="QBS24" s="1229"/>
      <c r="QBT24" s="1229"/>
      <c r="QBU24" s="1229"/>
      <c r="QBV24" s="1229"/>
      <c r="QBW24" s="1229"/>
      <c r="QBX24" s="1229"/>
      <c r="QBY24" s="1229"/>
      <c r="QBZ24" s="1229"/>
      <c r="QCA24" s="1229"/>
      <c r="QCB24" s="1229"/>
      <c r="QCC24" s="1229"/>
      <c r="QCD24" s="1229"/>
      <c r="QCE24" s="1229"/>
      <c r="QCF24" s="1229"/>
      <c r="QCG24" s="1229"/>
      <c r="QCH24" s="1229"/>
      <c r="QCI24" s="1229"/>
      <c r="QCJ24" s="1229"/>
      <c r="QCK24" s="1229"/>
      <c r="QCL24" s="1229"/>
      <c r="QCM24" s="1229"/>
      <c r="QCN24" s="1229"/>
      <c r="QCO24" s="1229"/>
      <c r="QCP24" s="1229"/>
      <c r="QCQ24" s="1229"/>
      <c r="QCR24" s="1229"/>
      <c r="QCS24" s="1229"/>
      <c r="QCT24" s="1229"/>
      <c r="QCU24" s="1229"/>
      <c r="QCV24" s="1229"/>
      <c r="QCW24" s="1229"/>
      <c r="QCX24" s="1229"/>
      <c r="QCY24" s="1229"/>
      <c r="QCZ24" s="1229"/>
      <c r="QDA24" s="1229"/>
      <c r="QDB24" s="1229"/>
      <c r="QDC24" s="1229"/>
      <c r="QDD24" s="1229"/>
      <c r="QDE24" s="1229"/>
      <c r="QDF24" s="1229"/>
      <c r="QDG24" s="1229"/>
      <c r="QDH24" s="1229"/>
      <c r="QDI24" s="1229"/>
      <c r="QDJ24" s="1229"/>
      <c r="QDK24" s="1229"/>
      <c r="QDL24" s="1229"/>
      <c r="QDM24" s="1229"/>
      <c r="QDN24" s="1229"/>
      <c r="QDO24" s="1229"/>
      <c r="QDP24" s="1229"/>
      <c r="QDQ24" s="1229"/>
      <c r="QDR24" s="1229"/>
      <c r="QDS24" s="1229"/>
      <c r="QDT24" s="1229"/>
      <c r="QDU24" s="1229"/>
      <c r="QDV24" s="1229"/>
      <c r="QDW24" s="1229"/>
      <c r="QDX24" s="1229"/>
      <c r="QDY24" s="1229"/>
      <c r="QDZ24" s="1229"/>
      <c r="QEA24" s="1229"/>
      <c r="QEB24" s="1229"/>
      <c r="QEC24" s="1229"/>
      <c r="QED24" s="1229"/>
      <c r="QEE24" s="1229"/>
      <c r="QEF24" s="1229"/>
      <c r="QEG24" s="1229"/>
      <c r="QEH24" s="1229"/>
      <c r="QEI24" s="1229"/>
      <c r="QEJ24" s="1229"/>
      <c r="QEK24" s="1229"/>
      <c r="QEL24" s="1229"/>
      <c r="QEM24" s="1229"/>
      <c r="QEN24" s="1229"/>
      <c r="QEO24" s="1229"/>
      <c r="QEP24" s="1229"/>
      <c r="QEQ24" s="1229"/>
      <c r="QER24" s="1229"/>
      <c r="QES24" s="1229"/>
      <c r="QET24" s="1229"/>
      <c r="QEU24" s="1229"/>
      <c r="QEV24" s="1229"/>
      <c r="QEW24" s="1229"/>
      <c r="QEX24" s="1229"/>
      <c r="QEY24" s="1229"/>
      <c r="QEZ24" s="1229"/>
      <c r="QFA24" s="1229"/>
      <c r="QFB24" s="1229"/>
      <c r="QFC24" s="1229"/>
      <c r="QFD24" s="1229"/>
      <c r="QFE24" s="1229"/>
      <c r="QFF24" s="1229"/>
      <c r="QFG24" s="1229"/>
      <c r="QFH24" s="1229"/>
      <c r="QFI24" s="1229"/>
      <c r="QFJ24" s="1229"/>
      <c r="QFK24" s="1229"/>
      <c r="QFL24" s="1229"/>
      <c r="QFM24" s="1229"/>
      <c r="QFN24" s="1229"/>
      <c r="QFO24" s="1229"/>
      <c r="QFP24" s="1229"/>
      <c r="QFQ24" s="1229"/>
      <c r="QFR24" s="1229"/>
      <c r="QFS24" s="1229"/>
      <c r="QFT24" s="1229"/>
      <c r="QFU24" s="1229"/>
      <c r="QFV24" s="1229"/>
      <c r="QFW24" s="1229"/>
      <c r="QFX24" s="1229"/>
      <c r="QFY24" s="1229"/>
      <c r="QFZ24" s="1229"/>
      <c r="QGA24" s="1229"/>
      <c r="QGB24" s="1229"/>
      <c r="QGC24" s="1229"/>
      <c r="QGD24" s="1229"/>
      <c r="QGE24" s="1229"/>
      <c r="QGF24" s="1229"/>
      <c r="QGG24" s="1229"/>
      <c r="QGH24" s="1229"/>
      <c r="QGI24" s="1229"/>
      <c r="QGJ24" s="1229"/>
      <c r="QGK24" s="1229"/>
      <c r="QGL24" s="1229"/>
      <c r="QGM24" s="1229"/>
      <c r="QGN24" s="1229"/>
      <c r="QGO24" s="1229"/>
      <c r="QGP24" s="1229"/>
      <c r="QGQ24" s="1229"/>
      <c r="QGR24" s="1229"/>
      <c r="QGS24" s="1229"/>
      <c r="QGT24" s="1229"/>
      <c r="QGU24" s="1229"/>
      <c r="QGV24" s="1229"/>
      <c r="QGW24" s="1229"/>
      <c r="QGX24" s="1229"/>
      <c r="QGY24" s="1229"/>
      <c r="QGZ24" s="1229"/>
      <c r="QHA24" s="1229"/>
      <c r="QHB24" s="1229"/>
      <c r="QHC24" s="1229"/>
      <c r="QHD24" s="1229"/>
      <c r="QHE24" s="1229"/>
      <c r="QHF24" s="1229"/>
      <c r="QHG24" s="1229"/>
      <c r="QHH24" s="1229"/>
      <c r="QHI24" s="1229"/>
      <c r="QHJ24" s="1229"/>
      <c r="QHK24" s="1229"/>
      <c r="QHL24" s="1229"/>
      <c r="QHM24" s="1229"/>
      <c r="QHN24" s="1229"/>
      <c r="QHO24" s="1229"/>
      <c r="QHP24" s="1229"/>
      <c r="QHQ24" s="1229"/>
      <c r="QHR24" s="1229"/>
      <c r="QHS24" s="1229"/>
      <c r="QHT24" s="1229"/>
      <c r="QHU24" s="1229"/>
      <c r="QHV24" s="1229"/>
      <c r="QHW24" s="1229"/>
      <c r="QHX24" s="1229"/>
      <c r="QHY24" s="1229"/>
      <c r="QHZ24" s="1229"/>
      <c r="QIA24" s="1229"/>
      <c r="QIB24" s="1229"/>
      <c r="QIC24" s="1229"/>
      <c r="QID24" s="1229"/>
      <c r="QIE24" s="1229"/>
      <c r="QIF24" s="1229"/>
      <c r="QIG24" s="1229"/>
      <c r="QIH24" s="1229"/>
      <c r="QII24" s="1229"/>
      <c r="QIJ24" s="1229"/>
      <c r="QIK24" s="1229"/>
      <c r="QIL24" s="1229"/>
      <c r="QIM24" s="1229"/>
      <c r="QIN24" s="1229"/>
      <c r="QIO24" s="1229"/>
      <c r="QIP24" s="1229"/>
      <c r="QIQ24" s="1229"/>
      <c r="QIR24" s="1229"/>
      <c r="QIS24" s="1229"/>
      <c r="QIT24" s="1229"/>
      <c r="QIU24" s="1229"/>
      <c r="QIV24" s="1229"/>
      <c r="QIW24" s="1229"/>
      <c r="QIX24" s="1229"/>
      <c r="QIY24" s="1229"/>
      <c r="QIZ24" s="1229"/>
      <c r="QJA24" s="1229"/>
      <c r="QJB24" s="1229"/>
      <c r="QJC24" s="1229"/>
      <c r="QJD24" s="1229"/>
      <c r="QJE24" s="1229"/>
      <c r="QJF24" s="1229"/>
      <c r="QJG24" s="1229"/>
      <c r="QJH24" s="1229"/>
      <c r="QJI24" s="1229"/>
      <c r="QJJ24" s="1229"/>
      <c r="QJK24" s="1229"/>
      <c r="QJL24" s="1229"/>
      <c r="QJM24" s="1229"/>
      <c r="QJN24" s="1229"/>
      <c r="QJO24" s="1229"/>
      <c r="QJP24" s="1229"/>
      <c r="QJQ24" s="1229"/>
      <c r="QJR24" s="1229"/>
      <c r="QJS24" s="1229"/>
      <c r="QJT24" s="1229"/>
      <c r="QJU24" s="1229"/>
      <c r="QJV24" s="1229"/>
      <c r="QJW24" s="1229"/>
      <c r="QJX24" s="1229"/>
      <c r="QJY24" s="1229"/>
      <c r="QJZ24" s="1229"/>
      <c r="QKA24" s="1229"/>
      <c r="QKB24" s="1229"/>
      <c r="QKC24" s="1229"/>
      <c r="QKD24" s="1229"/>
      <c r="QKE24" s="1229"/>
      <c r="QKF24" s="1229"/>
      <c r="QKG24" s="1229"/>
      <c r="QKH24" s="1229"/>
      <c r="QKI24" s="1229"/>
      <c r="QKJ24" s="1229"/>
      <c r="QKK24" s="1229"/>
      <c r="QKL24" s="1229"/>
      <c r="QKM24" s="1229"/>
      <c r="QKN24" s="1229"/>
      <c r="QKO24" s="1229"/>
      <c r="QKP24" s="1229"/>
      <c r="QKQ24" s="1229"/>
      <c r="QKR24" s="1229"/>
      <c r="QKS24" s="1229"/>
      <c r="QKT24" s="1229"/>
      <c r="QKU24" s="1229"/>
      <c r="QKV24" s="1229"/>
      <c r="QKW24" s="1229"/>
      <c r="QKX24" s="1229"/>
      <c r="QKY24" s="1229"/>
      <c r="QKZ24" s="1229"/>
      <c r="QLA24" s="1229"/>
      <c r="QLB24" s="1229"/>
      <c r="QLC24" s="1229"/>
      <c r="QLD24" s="1229"/>
      <c r="QLE24" s="1229"/>
      <c r="QLF24" s="1229"/>
      <c r="QLG24" s="1229"/>
      <c r="QLH24" s="1229"/>
      <c r="QLI24" s="1229"/>
      <c r="QLJ24" s="1229"/>
      <c r="QLK24" s="1229"/>
      <c r="QLL24" s="1229"/>
      <c r="QLM24" s="1229"/>
      <c r="QLN24" s="1229"/>
      <c r="QLO24" s="1229"/>
      <c r="QLP24" s="1229"/>
      <c r="QLQ24" s="1229"/>
      <c r="QLR24" s="1229"/>
      <c r="QLS24" s="1229"/>
      <c r="QLT24" s="1229"/>
      <c r="QLU24" s="1229"/>
      <c r="QLV24" s="1229"/>
      <c r="QLW24" s="1229"/>
      <c r="QLX24" s="1229"/>
      <c r="QLY24" s="1229"/>
      <c r="QLZ24" s="1229"/>
      <c r="QMA24" s="1229"/>
      <c r="QMB24" s="1229"/>
      <c r="QMC24" s="1229"/>
      <c r="QMD24" s="1229"/>
      <c r="QME24" s="1229"/>
      <c r="QMF24" s="1229"/>
      <c r="QMG24" s="1229"/>
      <c r="QMH24" s="1229"/>
      <c r="QMI24" s="1229"/>
      <c r="QMJ24" s="1229"/>
      <c r="QMK24" s="1229"/>
      <c r="QML24" s="1229"/>
      <c r="QMM24" s="1229"/>
      <c r="QMN24" s="1229"/>
      <c r="QMO24" s="1229"/>
      <c r="QMP24" s="1229"/>
      <c r="QMQ24" s="1229"/>
      <c r="QMR24" s="1229"/>
      <c r="QMS24" s="1229"/>
      <c r="QMT24" s="1229"/>
      <c r="QMU24" s="1229"/>
      <c r="QMV24" s="1229"/>
      <c r="QMW24" s="1229"/>
      <c r="QMX24" s="1229"/>
      <c r="QMY24" s="1229"/>
      <c r="QMZ24" s="1229"/>
      <c r="QNA24" s="1229"/>
      <c r="QNB24" s="1229"/>
      <c r="QNC24" s="1229"/>
      <c r="QND24" s="1229"/>
      <c r="QNE24" s="1229"/>
      <c r="QNF24" s="1229"/>
      <c r="QNG24" s="1229"/>
      <c r="QNH24" s="1229"/>
      <c r="QNI24" s="1229"/>
      <c r="QNJ24" s="1229"/>
      <c r="QNK24" s="1229"/>
      <c r="QNL24" s="1229"/>
      <c r="QNM24" s="1229"/>
      <c r="QNN24" s="1229"/>
      <c r="QNO24" s="1229"/>
      <c r="QNP24" s="1229"/>
      <c r="QNQ24" s="1229"/>
      <c r="QNR24" s="1229"/>
      <c r="QNS24" s="1229"/>
      <c r="QNT24" s="1229"/>
      <c r="QNU24" s="1229"/>
      <c r="QNV24" s="1229"/>
      <c r="QNW24" s="1229"/>
      <c r="QNX24" s="1229"/>
      <c r="QNY24" s="1229"/>
      <c r="QNZ24" s="1229"/>
      <c r="QOA24" s="1229"/>
      <c r="QOB24" s="1229"/>
      <c r="QOC24" s="1229"/>
      <c r="QOD24" s="1229"/>
      <c r="QOE24" s="1229"/>
      <c r="QOF24" s="1229"/>
      <c r="QOG24" s="1229"/>
      <c r="QOH24" s="1229"/>
      <c r="QOI24" s="1229"/>
      <c r="QOJ24" s="1229"/>
      <c r="QOK24" s="1229"/>
      <c r="QOL24" s="1229"/>
      <c r="QOM24" s="1229"/>
      <c r="QON24" s="1229"/>
      <c r="QOO24" s="1229"/>
      <c r="QOP24" s="1229"/>
      <c r="QOQ24" s="1229"/>
      <c r="QOR24" s="1229"/>
      <c r="QOS24" s="1229"/>
      <c r="QOT24" s="1229"/>
      <c r="QOU24" s="1229"/>
      <c r="QOV24" s="1229"/>
      <c r="QOW24" s="1229"/>
      <c r="QOX24" s="1229"/>
      <c r="QOY24" s="1229"/>
      <c r="QOZ24" s="1229"/>
      <c r="QPA24" s="1229"/>
      <c r="QPB24" s="1229"/>
      <c r="QPC24" s="1229"/>
      <c r="QPD24" s="1229"/>
      <c r="QPE24" s="1229"/>
      <c r="QPF24" s="1229"/>
      <c r="QPG24" s="1229"/>
      <c r="QPH24" s="1229"/>
      <c r="QPI24" s="1229"/>
      <c r="QPJ24" s="1229"/>
      <c r="QPK24" s="1229"/>
      <c r="QPL24" s="1229"/>
      <c r="QPM24" s="1229"/>
      <c r="QPN24" s="1229"/>
      <c r="QPO24" s="1229"/>
      <c r="QPP24" s="1229"/>
      <c r="QPQ24" s="1229"/>
      <c r="QPR24" s="1229"/>
      <c r="QPS24" s="1229"/>
      <c r="QPT24" s="1229"/>
      <c r="QPU24" s="1229"/>
      <c r="QPV24" s="1229"/>
      <c r="QPW24" s="1229"/>
      <c r="QPX24" s="1229"/>
      <c r="QPY24" s="1229"/>
      <c r="QPZ24" s="1229"/>
      <c r="QQA24" s="1229"/>
      <c r="QQB24" s="1229"/>
      <c r="QQC24" s="1229"/>
      <c r="QQD24" s="1229"/>
      <c r="QQE24" s="1229"/>
      <c r="QQF24" s="1229"/>
      <c r="QQG24" s="1229"/>
      <c r="QQH24" s="1229"/>
      <c r="QQI24" s="1229"/>
      <c r="QQJ24" s="1229"/>
      <c r="QQK24" s="1229"/>
      <c r="QQL24" s="1229"/>
      <c r="QQM24" s="1229"/>
      <c r="QQN24" s="1229"/>
      <c r="QQO24" s="1229"/>
      <c r="QQP24" s="1229"/>
      <c r="QQQ24" s="1229"/>
      <c r="QQR24" s="1229"/>
      <c r="QQS24" s="1229"/>
      <c r="QQT24" s="1229"/>
      <c r="QQU24" s="1229"/>
      <c r="QQV24" s="1229"/>
      <c r="QQW24" s="1229"/>
      <c r="QQX24" s="1229"/>
      <c r="QQY24" s="1229"/>
      <c r="QQZ24" s="1229"/>
      <c r="QRA24" s="1229"/>
      <c r="QRB24" s="1229"/>
      <c r="QRC24" s="1229"/>
      <c r="QRD24" s="1229"/>
      <c r="QRE24" s="1229"/>
      <c r="QRF24" s="1229"/>
      <c r="QRG24" s="1229"/>
      <c r="QRH24" s="1229"/>
      <c r="QRI24" s="1229"/>
      <c r="QRJ24" s="1229"/>
      <c r="QRK24" s="1229"/>
      <c r="QRL24" s="1229"/>
      <c r="QRM24" s="1229"/>
      <c r="QRN24" s="1229"/>
      <c r="QRO24" s="1229"/>
      <c r="QRP24" s="1229"/>
      <c r="QRQ24" s="1229"/>
      <c r="QRR24" s="1229"/>
      <c r="QRS24" s="1229"/>
      <c r="QRT24" s="1229"/>
      <c r="QRU24" s="1229"/>
      <c r="QRV24" s="1229"/>
      <c r="QRW24" s="1229"/>
      <c r="QRX24" s="1229"/>
      <c r="QRY24" s="1229"/>
      <c r="QRZ24" s="1229"/>
      <c r="QSA24" s="1229"/>
      <c r="QSB24" s="1229"/>
      <c r="QSC24" s="1229"/>
      <c r="QSD24" s="1229"/>
      <c r="QSE24" s="1229"/>
      <c r="QSF24" s="1229"/>
      <c r="QSG24" s="1229"/>
      <c r="QSH24" s="1229"/>
      <c r="QSI24" s="1229"/>
      <c r="QSJ24" s="1229"/>
      <c r="QSK24" s="1229"/>
      <c r="QSL24" s="1229"/>
      <c r="QSM24" s="1229"/>
      <c r="QSN24" s="1229"/>
      <c r="QSO24" s="1229"/>
      <c r="QSP24" s="1229"/>
      <c r="QSQ24" s="1229"/>
      <c r="QSR24" s="1229"/>
      <c r="QSS24" s="1229"/>
      <c r="QST24" s="1229"/>
      <c r="QSU24" s="1229"/>
      <c r="QSV24" s="1229"/>
      <c r="QSW24" s="1229"/>
      <c r="QSX24" s="1229"/>
      <c r="QSY24" s="1229"/>
      <c r="QSZ24" s="1229"/>
      <c r="QTA24" s="1229"/>
      <c r="QTB24" s="1229"/>
      <c r="QTC24" s="1229"/>
      <c r="QTD24" s="1229"/>
      <c r="QTE24" s="1229"/>
      <c r="QTF24" s="1229"/>
      <c r="QTG24" s="1229"/>
      <c r="QTH24" s="1229"/>
      <c r="QTI24" s="1229"/>
      <c r="QTJ24" s="1229"/>
      <c r="QTK24" s="1229"/>
      <c r="QTL24" s="1229"/>
      <c r="QTM24" s="1229"/>
      <c r="QTN24" s="1229"/>
      <c r="QTO24" s="1229"/>
      <c r="QTP24" s="1229"/>
      <c r="QTQ24" s="1229"/>
      <c r="QTR24" s="1229"/>
      <c r="QTS24" s="1229"/>
      <c r="QTT24" s="1229"/>
      <c r="QTU24" s="1229"/>
      <c r="QTV24" s="1229"/>
      <c r="QTW24" s="1229"/>
      <c r="QTX24" s="1229"/>
      <c r="QTY24" s="1229"/>
      <c r="QTZ24" s="1229"/>
      <c r="QUA24" s="1229"/>
      <c r="QUB24" s="1229"/>
      <c r="QUC24" s="1229"/>
      <c r="QUD24" s="1229"/>
      <c r="QUE24" s="1229"/>
      <c r="QUF24" s="1229"/>
      <c r="QUG24" s="1229"/>
      <c r="QUH24" s="1229"/>
      <c r="QUI24" s="1229"/>
      <c r="QUJ24" s="1229"/>
      <c r="QUK24" s="1229"/>
      <c r="QUL24" s="1229"/>
      <c r="QUM24" s="1229"/>
      <c r="QUN24" s="1229"/>
      <c r="QUO24" s="1229"/>
      <c r="QUP24" s="1229"/>
      <c r="QUQ24" s="1229"/>
      <c r="QUR24" s="1229"/>
      <c r="QUS24" s="1229"/>
      <c r="QUT24" s="1229"/>
      <c r="QUU24" s="1229"/>
      <c r="QUV24" s="1229"/>
      <c r="QUW24" s="1229"/>
      <c r="QUX24" s="1229"/>
      <c r="QUY24" s="1229"/>
      <c r="QUZ24" s="1229"/>
      <c r="QVA24" s="1229"/>
      <c r="QVB24" s="1229"/>
      <c r="QVC24" s="1229"/>
      <c r="QVD24" s="1229"/>
      <c r="QVE24" s="1229"/>
      <c r="QVF24" s="1229"/>
      <c r="QVG24" s="1229"/>
      <c r="QVH24" s="1229"/>
      <c r="QVI24" s="1229"/>
      <c r="QVJ24" s="1229"/>
      <c r="QVK24" s="1229"/>
      <c r="QVL24" s="1229"/>
      <c r="QVM24" s="1229"/>
      <c r="QVN24" s="1229"/>
      <c r="QVO24" s="1229"/>
      <c r="QVP24" s="1229"/>
      <c r="QVQ24" s="1229"/>
      <c r="QVR24" s="1229"/>
      <c r="QVS24" s="1229"/>
      <c r="QVT24" s="1229"/>
      <c r="QVU24" s="1229"/>
      <c r="QVV24" s="1229"/>
      <c r="QVW24" s="1229"/>
      <c r="QVX24" s="1229"/>
      <c r="QVY24" s="1229"/>
      <c r="QVZ24" s="1229"/>
      <c r="QWA24" s="1229"/>
      <c r="QWB24" s="1229"/>
      <c r="QWC24" s="1229"/>
      <c r="QWD24" s="1229"/>
      <c r="QWE24" s="1229"/>
      <c r="QWF24" s="1229"/>
      <c r="QWG24" s="1229"/>
      <c r="QWH24" s="1229"/>
      <c r="QWI24" s="1229"/>
      <c r="QWJ24" s="1229"/>
      <c r="QWK24" s="1229"/>
      <c r="QWL24" s="1229"/>
      <c r="QWM24" s="1229"/>
      <c r="QWN24" s="1229"/>
      <c r="QWO24" s="1229"/>
      <c r="QWP24" s="1229"/>
      <c r="QWQ24" s="1229"/>
      <c r="QWR24" s="1229"/>
      <c r="QWS24" s="1229"/>
      <c r="QWT24" s="1229"/>
      <c r="QWU24" s="1229"/>
      <c r="QWV24" s="1229"/>
      <c r="QWW24" s="1229"/>
      <c r="QWX24" s="1229"/>
      <c r="QWY24" s="1229"/>
      <c r="QWZ24" s="1229"/>
      <c r="QXA24" s="1229"/>
      <c r="QXB24" s="1229"/>
      <c r="QXC24" s="1229"/>
      <c r="QXD24" s="1229"/>
      <c r="QXE24" s="1229"/>
      <c r="QXF24" s="1229"/>
      <c r="QXG24" s="1229"/>
      <c r="QXH24" s="1229"/>
      <c r="QXI24" s="1229"/>
      <c r="QXJ24" s="1229"/>
      <c r="QXK24" s="1229"/>
      <c r="QXL24" s="1229"/>
      <c r="QXM24" s="1229"/>
      <c r="QXN24" s="1229"/>
      <c r="QXO24" s="1229"/>
      <c r="QXP24" s="1229"/>
      <c r="QXQ24" s="1229"/>
      <c r="QXR24" s="1229"/>
      <c r="QXS24" s="1229"/>
      <c r="QXT24" s="1229"/>
      <c r="QXU24" s="1229"/>
      <c r="QXV24" s="1229"/>
      <c r="QXW24" s="1229"/>
      <c r="QXX24" s="1229"/>
      <c r="QXY24" s="1229"/>
      <c r="QXZ24" s="1229"/>
      <c r="QYA24" s="1229"/>
      <c r="QYB24" s="1229"/>
      <c r="QYC24" s="1229"/>
      <c r="QYD24" s="1229"/>
      <c r="QYE24" s="1229"/>
      <c r="QYF24" s="1229"/>
      <c r="QYG24" s="1229"/>
      <c r="QYH24" s="1229"/>
      <c r="QYI24" s="1229"/>
      <c r="QYJ24" s="1229"/>
      <c r="QYK24" s="1229"/>
      <c r="QYL24" s="1229"/>
      <c r="QYM24" s="1229"/>
      <c r="QYN24" s="1229"/>
      <c r="QYO24" s="1229"/>
      <c r="QYP24" s="1229"/>
      <c r="QYQ24" s="1229"/>
      <c r="QYR24" s="1229"/>
      <c r="QYS24" s="1229"/>
      <c r="QYT24" s="1229"/>
      <c r="QYU24" s="1229"/>
      <c r="QYV24" s="1229"/>
      <c r="QYW24" s="1229"/>
      <c r="QYX24" s="1229"/>
      <c r="QYY24" s="1229"/>
      <c r="QYZ24" s="1229"/>
      <c r="QZA24" s="1229"/>
      <c r="QZB24" s="1229"/>
      <c r="QZC24" s="1229"/>
      <c r="QZD24" s="1229"/>
      <c r="QZE24" s="1229"/>
      <c r="QZF24" s="1229"/>
      <c r="QZG24" s="1229"/>
      <c r="QZH24" s="1229"/>
      <c r="QZI24" s="1229"/>
      <c r="QZJ24" s="1229"/>
      <c r="QZK24" s="1229"/>
      <c r="QZL24" s="1229"/>
      <c r="QZM24" s="1229"/>
      <c r="QZN24" s="1229"/>
      <c r="QZO24" s="1229"/>
      <c r="QZP24" s="1229"/>
      <c r="QZQ24" s="1229"/>
      <c r="QZR24" s="1229"/>
      <c r="QZS24" s="1229"/>
      <c r="QZT24" s="1229"/>
      <c r="QZU24" s="1229"/>
      <c r="QZV24" s="1229"/>
      <c r="QZW24" s="1229"/>
      <c r="QZX24" s="1229"/>
      <c r="QZY24" s="1229"/>
      <c r="QZZ24" s="1229"/>
      <c r="RAA24" s="1229"/>
      <c r="RAB24" s="1229"/>
      <c r="RAC24" s="1229"/>
      <c r="RAD24" s="1229"/>
      <c r="RAE24" s="1229"/>
      <c r="RAF24" s="1229"/>
      <c r="RAG24" s="1229"/>
      <c r="RAH24" s="1229"/>
      <c r="RAI24" s="1229"/>
      <c r="RAJ24" s="1229"/>
      <c r="RAK24" s="1229"/>
      <c r="RAL24" s="1229"/>
      <c r="RAM24" s="1229"/>
      <c r="RAN24" s="1229"/>
      <c r="RAO24" s="1229"/>
      <c r="RAP24" s="1229"/>
      <c r="RAQ24" s="1229"/>
      <c r="RAR24" s="1229"/>
      <c r="RAS24" s="1229"/>
      <c r="RAT24" s="1229"/>
      <c r="RAU24" s="1229"/>
      <c r="RAV24" s="1229"/>
      <c r="RAW24" s="1229"/>
      <c r="RAX24" s="1229"/>
      <c r="RAY24" s="1229"/>
      <c r="RAZ24" s="1229"/>
      <c r="RBA24" s="1229"/>
      <c r="RBB24" s="1229"/>
      <c r="RBC24" s="1229"/>
      <c r="RBD24" s="1229"/>
      <c r="RBE24" s="1229"/>
      <c r="RBF24" s="1229"/>
      <c r="RBG24" s="1229"/>
      <c r="RBH24" s="1229"/>
      <c r="RBI24" s="1229"/>
      <c r="RBJ24" s="1229"/>
      <c r="RBK24" s="1229"/>
      <c r="RBL24" s="1229"/>
      <c r="RBM24" s="1229"/>
      <c r="RBN24" s="1229"/>
      <c r="RBO24" s="1229"/>
      <c r="RBP24" s="1229"/>
      <c r="RBQ24" s="1229"/>
      <c r="RBR24" s="1229"/>
      <c r="RBS24" s="1229"/>
      <c r="RBT24" s="1229"/>
      <c r="RBU24" s="1229"/>
      <c r="RBV24" s="1229"/>
      <c r="RBW24" s="1229"/>
      <c r="RBX24" s="1229"/>
      <c r="RBY24" s="1229"/>
      <c r="RBZ24" s="1229"/>
      <c r="RCA24" s="1229"/>
      <c r="RCB24" s="1229"/>
      <c r="RCC24" s="1229"/>
      <c r="RCD24" s="1229"/>
      <c r="RCE24" s="1229"/>
      <c r="RCF24" s="1229"/>
      <c r="RCG24" s="1229"/>
      <c r="RCH24" s="1229"/>
      <c r="RCI24" s="1229"/>
      <c r="RCJ24" s="1229"/>
      <c r="RCK24" s="1229"/>
      <c r="RCL24" s="1229"/>
      <c r="RCM24" s="1229"/>
      <c r="RCN24" s="1229"/>
      <c r="RCO24" s="1229"/>
      <c r="RCP24" s="1229"/>
      <c r="RCQ24" s="1229"/>
      <c r="RCR24" s="1229"/>
      <c r="RCS24" s="1229"/>
      <c r="RCT24" s="1229"/>
      <c r="RCU24" s="1229"/>
      <c r="RCV24" s="1229"/>
      <c r="RCW24" s="1229"/>
      <c r="RCX24" s="1229"/>
      <c r="RCY24" s="1229"/>
      <c r="RCZ24" s="1229"/>
      <c r="RDA24" s="1229"/>
      <c r="RDB24" s="1229"/>
      <c r="RDC24" s="1229"/>
      <c r="RDD24" s="1229"/>
      <c r="RDE24" s="1229"/>
      <c r="RDF24" s="1229"/>
      <c r="RDG24" s="1229"/>
      <c r="RDH24" s="1229"/>
      <c r="RDI24" s="1229"/>
      <c r="RDJ24" s="1229"/>
      <c r="RDK24" s="1229"/>
      <c r="RDL24" s="1229"/>
      <c r="RDM24" s="1229"/>
      <c r="RDN24" s="1229"/>
      <c r="RDO24" s="1229"/>
      <c r="RDP24" s="1229"/>
      <c r="RDQ24" s="1229"/>
      <c r="RDR24" s="1229"/>
      <c r="RDS24" s="1229"/>
      <c r="RDT24" s="1229"/>
      <c r="RDU24" s="1229"/>
      <c r="RDV24" s="1229"/>
      <c r="RDW24" s="1229"/>
      <c r="RDX24" s="1229"/>
      <c r="RDY24" s="1229"/>
      <c r="RDZ24" s="1229"/>
      <c r="REA24" s="1229"/>
      <c r="REB24" s="1229"/>
      <c r="REC24" s="1229"/>
      <c r="RED24" s="1229"/>
      <c r="REE24" s="1229"/>
      <c r="REF24" s="1229"/>
      <c r="REG24" s="1229"/>
      <c r="REH24" s="1229"/>
      <c r="REI24" s="1229"/>
      <c r="REJ24" s="1229"/>
      <c r="REK24" s="1229"/>
      <c r="REL24" s="1229"/>
      <c r="REM24" s="1229"/>
      <c r="REN24" s="1229"/>
      <c r="REO24" s="1229"/>
      <c r="REP24" s="1229"/>
      <c r="REQ24" s="1229"/>
      <c r="RER24" s="1229"/>
      <c r="RES24" s="1229"/>
      <c r="RET24" s="1229"/>
      <c r="REU24" s="1229"/>
      <c r="REV24" s="1229"/>
      <c r="REW24" s="1229"/>
      <c r="REX24" s="1229"/>
      <c r="REY24" s="1229"/>
      <c r="REZ24" s="1229"/>
      <c r="RFA24" s="1229"/>
      <c r="RFB24" s="1229"/>
      <c r="RFC24" s="1229"/>
      <c r="RFD24" s="1229"/>
      <c r="RFE24" s="1229"/>
      <c r="RFF24" s="1229"/>
      <c r="RFG24" s="1229"/>
      <c r="RFH24" s="1229"/>
      <c r="RFI24" s="1229"/>
      <c r="RFJ24" s="1229"/>
      <c r="RFK24" s="1229"/>
      <c r="RFL24" s="1229"/>
      <c r="RFM24" s="1229"/>
      <c r="RFN24" s="1229"/>
      <c r="RFO24" s="1229"/>
      <c r="RFP24" s="1229"/>
      <c r="RFQ24" s="1229"/>
      <c r="RFR24" s="1229"/>
      <c r="RFS24" s="1229"/>
      <c r="RFT24" s="1229"/>
      <c r="RFU24" s="1229"/>
      <c r="RFV24" s="1229"/>
      <c r="RFW24" s="1229"/>
      <c r="RFX24" s="1229"/>
      <c r="RFY24" s="1229"/>
      <c r="RFZ24" s="1229"/>
      <c r="RGA24" s="1229"/>
      <c r="RGB24" s="1229"/>
      <c r="RGC24" s="1229"/>
      <c r="RGD24" s="1229"/>
      <c r="RGE24" s="1229"/>
      <c r="RGF24" s="1229"/>
      <c r="RGG24" s="1229"/>
      <c r="RGH24" s="1229"/>
      <c r="RGI24" s="1229"/>
      <c r="RGJ24" s="1229"/>
      <c r="RGK24" s="1229"/>
      <c r="RGL24" s="1229"/>
      <c r="RGM24" s="1229"/>
      <c r="RGN24" s="1229"/>
      <c r="RGO24" s="1229"/>
      <c r="RGP24" s="1229"/>
      <c r="RGQ24" s="1229"/>
      <c r="RGR24" s="1229"/>
      <c r="RGS24" s="1229"/>
      <c r="RGT24" s="1229"/>
      <c r="RGU24" s="1229"/>
      <c r="RGV24" s="1229"/>
      <c r="RGW24" s="1229"/>
      <c r="RGX24" s="1229"/>
      <c r="RGY24" s="1229"/>
      <c r="RGZ24" s="1229"/>
      <c r="RHA24" s="1229"/>
      <c r="RHB24" s="1229"/>
      <c r="RHC24" s="1229"/>
      <c r="RHD24" s="1229"/>
      <c r="RHE24" s="1229"/>
      <c r="RHF24" s="1229"/>
      <c r="RHG24" s="1229"/>
      <c r="RHH24" s="1229"/>
      <c r="RHI24" s="1229"/>
      <c r="RHJ24" s="1229"/>
      <c r="RHK24" s="1229"/>
      <c r="RHL24" s="1229"/>
      <c r="RHM24" s="1229"/>
      <c r="RHN24" s="1229"/>
      <c r="RHO24" s="1229"/>
      <c r="RHP24" s="1229"/>
      <c r="RHQ24" s="1229"/>
      <c r="RHR24" s="1229"/>
      <c r="RHS24" s="1229"/>
      <c r="RHT24" s="1229"/>
      <c r="RHU24" s="1229"/>
      <c r="RHV24" s="1229"/>
      <c r="RHW24" s="1229"/>
      <c r="RHX24" s="1229"/>
      <c r="RHY24" s="1229"/>
      <c r="RHZ24" s="1229"/>
      <c r="RIA24" s="1229"/>
      <c r="RIB24" s="1229"/>
      <c r="RIC24" s="1229"/>
      <c r="RID24" s="1229"/>
      <c r="RIE24" s="1229"/>
      <c r="RIF24" s="1229"/>
      <c r="RIG24" s="1229"/>
      <c r="RIH24" s="1229"/>
      <c r="RII24" s="1229"/>
      <c r="RIJ24" s="1229"/>
      <c r="RIK24" s="1229"/>
      <c r="RIL24" s="1229"/>
      <c r="RIM24" s="1229"/>
      <c r="RIN24" s="1229"/>
      <c r="RIO24" s="1229"/>
      <c r="RIP24" s="1229"/>
      <c r="RIQ24" s="1229"/>
      <c r="RIR24" s="1229"/>
      <c r="RIS24" s="1229"/>
      <c r="RIT24" s="1229"/>
      <c r="RIU24" s="1229"/>
      <c r="RIV24" s="1229"/>
      <c r="RIW24" s="1229"/>
      <c r="RIX24" s="1229"/>
      <c r="RIY24" s="1229"/>
      <c r="RIZ24" s="1229"/>
      <c r="RJA24" s="1229"/>
      <c r="RJB24" s="1229"/>
      <c r="RJC24" s="1229"/>
      <c r="RJD24" s="1229"/>
      <c r="RJE24" s="1229"/>
      <c r="RJF24" s="1229"/>
      <c r="RJG24" s="1229"/>
      <c r="RJH24" s="1229"/>
      <c r="RJI24" s="1229"/>
      <c r="RJJ24" s="1229"/>
      <c r="RJK24" s="1229"/>
      <c r="RJL24" s="1229"/>
      <c r="RJM24" s="1229"/>
      <c r="RJN24" s="1229"/>
      <c r="RJO24" s="1229"/>
      <c r="RJP24" s="1229"/>
      <c r="RJQ24" s="1229"/>
      <c r="RJR24" s="1229"/>
      <c r="RJS24" s="1229"/>
      <c r="RJT24" s="1229"/>
      <c r="RJU24" s="1229"/>
      <c r="RJV24" s="1229"/>
      <c r="RJW24" s="1229"/>
      <c r="RJX24" s="1229"/>
      <c r="RJY24" s="1229"/>
      <c r="RJZ24" s="1229"/>
      <c r="RKA24" s="1229"/>
      <c r="RKB24" s="1229"/>
      <c r="RKC24" s="1229"/>
      <c r="RKD24" s="1229"/>
      <c r="RKE24" s="1229"/>
      <c r="RKF24" s="1229"/>
      <c r="RKG24" s="1229"/>
      <c r="RKH24" s="1229"/>
      <c r="RKI24" s="1229"/>
      <c r="RKJ24" s="1229"/>
      <c r="RKK24" s="1229"/>
      <c r="RKL24" s="1229"/>
      <c r="RKM24" s="1229"/>
      <c r="RKN24" s="1229"/>
      <c r="RKO24" s="1229"/>
      <c r="RKP24" s="1229"/>
      <c r="RKQ24" s="1229"/>
      <c r="RKR24" s="1229"/>
      <c r="RKS24" s="1229"/>
      <c r="RKT24" s="1229"/>
      <c r="RKU24" s="1229"/>
      <c r="RKV24" s="1229"/>
      <c r="RKW24" s="1229"/>
      <c r="RKX24" s="1229"/>
      <c r="RKY24" s="1229"/>
      <c r="RKZ24" s="1229"/>
      <c r="RLA24" s="1229"/>
      <c r="RLB24" s="1229"/>
      <c r="RLC24" s="1229"/>
      <c r="RLD24" s="1229"/>
      <c r="RLE24" s="1229"/>
      <c r="RLF24" s="1229"/>
      <c r="RLG24" s="1229"/>
      <c r="RLH24" s="1229"/>
      <c r="RLI24" s="1229"/>
      <c r="RLJ24" s="1229"/>
      <c r="RLK24" s="1229"/>
      <c r="RLL24" s="1229"/>
      <c r="RLM24" s="1229"/>
      <c r="RLN24" s="1229"/>
      <c r="RLO24" s="1229"/>
      <c r="RLP24" s="1229"/>
      <c r="RLQ24" s="1229"/>
      <c r="RLR24" s="1229"/>
      <c r="RLS24" s="1229"/>
      <c r="RLT24" s="1229"/>
      <c r="RLU24" s="1229"/>
      <c r="RLV24" s="1229"/>
      <c r="RLW24" s="1229"/>
      <c r="RLX24" s="1229"/>
      <c r="RLY24" s="1229"/>
      <c r="RLZ24" s="1229"/>
      <c r="RMA24" s="1229"/>
      <c r="RMB24" s="1229"/>
      <c r="RMC24" s="1229"/>
      <c r="RMD24" s="1229"/>
      <c r="RME24" s="1229"/>
      <c r="RMF24" s="1229"/>
      <c r="RMG24" s="1229"/>
      <c r="RMH24" s="1229"/>
      <c r="RMI24" s="1229"/>
      <c r="RMJ24" s="1229"/>
      <c r="RMK24" s="1229"/>
      <c r="RML24" s="1229"/>
      <c r="RMM24" s="1229"/>
      <c r="RMN24" s="1229"/>
      <c r="RMO24" s="1229"/>
      <c r="RMP24" s="1229"/>
      <c r="RMQ24" s="1229"/>
      <c r="RMR24" s="1229"/>
      <c r="RMS24" s="1229"/>
      <c r="RMT24" s="1229"/>
      <c r="RMU24" s="1229"/>
      <c r="RMV24" s="1229"/>
      <c r="RMW24" s="1229"/>
      <c r="RMX24" s="1229"/>
      <c r="RMY24" s="1229"/>
      <c r="RMZ24" s="1229"/>
      <c r="RNA24" s="1229"/>
      <c r="RNB24" s="1229"/>
      <c r="RNC24" s="1229"/>
      <c r="RND24" s="1229"/>
      <c r="RNE24" s="1229"/>
      <c r="RNF24" s="1229"/>
      <c r="RNG24" s="1229"/>
      <c r="RNH24" s="1229"/>
      <c r="RNI24" s="1229"/>
      <c r="RNJ24" s="1229"/>
      <c r="RNK24" s="1229"/>
      <c r="RNL24" s="1229"/>
      <c r="RNM24" s="1229"/>
      <c r="RNN24" s="1229"/>
      <c r="RNO24" s="1229"/>
      <c r="RNP24" s="1229"/>
      <c r="RNQ24" s="1229"/>
      <c r="RNR24" s="1229"/>
      <c r="RNS24" s="1229"/>
      <c r="RNT24" s="1229"/>
      <c r="RNU24" s="1229"/>
      <c r="RNV24" s="1229"/>
      <c r="RNW24" s="1229"/>
      <c r="RNX24" s="1229"/>
      <c r="RNY24" s="1229"/>
      <c r="RNZ24" s="1229"/>
      <c r="ROA24" s="1229"/>
      <c r="ROB24" s="1229"/>
      <c r="ROC24" s="1229"/>
      <c r="ROD24" s="1229"/>
      <c r="ROE24" s="1229"/>
      <c r="ROF24" s="1229"/>
      <c r="ROG24" s="1229"/>
      <c r="ROH24" s="1229"/>
      <c r="ROI24" s="1229"/>
      <c r="ROJ24" s="1229"/>
      <c r="ROK24" s="1229"/>
      <c r="ROL24" s="1229"/>
      <c r="ROM24" s="1229"/>
      <c r="RON24" s="1229"/>
      <c r="ROO24" s="1229"/>
      <c r="ROP24" s="1229"/>
      <c r="ROQ24" s="1229"/>
      <c r="ROR24" s="1229"/>
      <c r="ROS24" s="1229"/>
      <c r="ROT24" s="1229"/>
      <c r="ROU24" s="1229"/>
      <c r="ROV24" s="1229"/>
      <c r="ROW24" s="1229"/>
      <c r="ROX24" s="1229"/>
      <c r="ROY24" s="1229"/>
      <c r="ROZ24" s="1229"/>
      <c r="RPA24" s="1229"/>
      <c r="RPB24" s="1229"/>
      <c r="RPC24" s="1229"/>
      <c r="RPD24" s="1229"/>
      <c r="RPE24" s="1229"/>
      <c r="RPF24" s="1229"/>
      <c r="RPG24" s="1229"/>
      <c r="RPH24" s="1229"/>
      <c r="RPI24" s="1229"/>
      <c r="RPJ24" s="1229"/>
      <c r="RPK24" s="1229"/>
      <c r="RPL24" s="1229"/>
      <c r="RPM24" s="1229"/>
      <c r="RPN24" s="1229"/>
      <c r="RPO24" s="1229"/>
      <c r="RPP24" s="1229"/>
      <c r="RPQ24" s="1229"/>
      <c r="RPR24" s="1229"/>
      <c r="RPS24" s="1229"/>
      <c r="RPT24" s="1229"/>
      <c r="RPU24" s="1229"/>
      <c r="RPV24" s="1229"/>
      <c r="RPW24" s="1229"/>
      <c r="RPX24" s="1229"/>
      <c r="RPY24" s="1229"/>
      <c r="RPZ24" s="1229"/>
      <c r="RQA24" s="1229"/>
      <c r="RQB24" s="1229"/>
      <c r="RQC24" s="1229"/>
      <c r="RQD24" s="1229"/>
      <c r="RQE24" s="1229"/>
      <c r="RQF24" s="1229"/>
      <c r="RQG24" s="1229"/>
      <c r="RQH24" s="1229"/>
      <c r="RQI24" s="1229"/>
      <c r="RQJ24" s="1229"/>
      <c r="RQK24" s="1229"/>
      <c r="RQL24" s="1229"/>
      <c r="RQM24" s="1229"/>
      <c r="RQN24" s="1229"/>
      <c r="RQO24" s="1229"/>
      <c r="RQP24" s="1229"/>
      <c r="RQQ24" s="1229"/>
      <c r="RQR24" s="1229"/>
      <c r="RQS24" s="1229"/>
      <c r="RQT24" s="1229"/>
      <c r="RQU24" s="1229"/>
      <c r="RQV24" s="1229"/>
      <c r="RQW24" s="1229"/>
      <c r="RQX24" s="1229"/>
      <c r="RQY24" s="1229"/>
      <c r="RQZ24" s="1229"/>
      <c r="RRA24" s="1229"/>
      <c r="RRB24" s="1229"/>
      <c r="RRC24" s="1229"/>
      <c r="RRD24" s="1229"/>
      <c r="RRE24" s="1229"/>
      <c r="RRF24" s="1229"/>
      <c r="RRG24" s="1229"/>
      <c r="RRH24" s="1229"/>
      <c r="RRI24" s="1229"/>
      <c r="RRJ24" s="1229"/>
      <c r="RRK24" s="1229"/>
      <c r="RRL24" s="1229"/>
      <c r="RRM24" s="1229"/>
      <c r="RRN24" s="1229"/>
      <c r="RRO24" s="1229"/>
      <c r="RRP24" s="1229"/>
      <c r="RRQ24" s="1229"/>
      <c r="RRR24" s="1229"/>
      <c r="RRS24" s="1229"/>
      <c r="RRT24" s="1229"/>
      <c r="RRU24" s="1229"/>
      <c r="RRV24" s="1229"/>
      <c r="RRW24" s="1229"/>
      <c r="RRX24" s="1229"/>
      <c r="RRY24" s="1229"/>
      <c r="RRZ24" s="1229"/>
      <c r="RSA24" s="1229"/>
      <c r="RSB24" s="1229"/>
      <c r="RSC24" s="1229"/>
      <c r="RSD24" s="1229"/>
      <c r="RSE24" s="1229"/>
      <c r="RSF24" s="1229"/>
      <c r="RSG24" s="1229"/>
      <c r="RSH24" s="1229"/>
      <c r="RSI24" s="1229"/>
      <c r="RSJ24" s="1229"/>
      <c r="RSK24" s="1229"/>
      <c r="RSL24" s="1229"/>
      <c r="RSM24" s="1229"/>
      <c r="RSN24" s="1229"/>
      <c r="RSO24" s="1229"/>
      <c r="RSP24" s="1229"/>
      <c r="RSQ24" s="1229"/>
      <c r="RSR24" s="1229"/>
      <c r="RSS24" s="1229"/>
      <c r="RST24" s="1229"/>
      <c r="RSU24" s="1229"/>
      <c r="RSV24" s="1229"/>
      <c r="RSW24" s="1229"/>
      <c r="RSX24" s="1229"/>
      <c r="RSY24" s="1229"/>
      <c r="RSZ24" s="1229"/>
      <c r="RTA24" s="1229"/>
      <c r="RTB24" s="1229"/>
      <c r="RTC24" s="1229"/>
      <c r="RTD24" s="1229"/>
      <c r="RTE24" s="1229"/>
      <c r="RTF24" s="1229"/>
      <c r="RTG24" s="1229"/>
      <c r="RTH24" s="1229"/>
      <c r="RTI24" s="1229"/>
      <c r="RTJ24" s="1229"/>
      <c r="RTK24" s="1229"/>
      <c r="RTL24" s="1229"/>
      <c r="RTM24" s="1229"/>
      <c r="RTN24" s="1229"/>
      <c r="RTO24" s="1229"/>
      <c r="RTP24" s="1229"/>
      <c r="RTQ24" s="1229"/>
      <c r="RTR24" s="1229"/>
      <c r="RTS24" s="1229"/>
      <c r="RTT24" s="1229"/>
      <c r="RTU24" s="1229"/>
      <c r="RTV24" s="1229"/>
      <c r="RTW24" s="1229"/>
      <c r="RTX24" s="1229"/>
      <c r="RTY24" s="1229"/>
      <c r="RTZ24" s="1229"/>
      <c r="RUA24" s="1229"/>
      <c r="RUB24" s="1229"/>
      <c r="RUC24" s="1229"/>
      <c r="RUD24" s="1229"/>
      <c r="RUE24" s="1229"/>
      <c r="RUF24" s="1229"/>
      <c r="RUG24" s="1229"/>
      <c r="RUH24" s="1229"/>
      <c r="RUI24" s="1229"/>
      <c r="RUJ24" s="1229"/>
      <c r="RUK24" s="1229"/>
      <c r="RUL24" s="1229"/>
      <c r="RUM24" s="1229"/>
      <c r="RUN24" s="1229"/>
      <c r="RUO24" s="1229"/>
      <c r="RUP24" s="1229"/>
      <c r="RUQ24" s="1229"/>
      <c r="RUR24" s="1229"/>
      <c r="RUS24" s="1229"/>
      <c r="RUT24" s="1229"/>
      <c r="RUU24" s="1229"/>
      <c r="RUV24" s="1229"/>
      <c r="RUW24" s="1229"/>
      <c r="RUX24" s="1229"/>
      <c r="RUY24" s="1229"/>
      <c r="RUZ24" s="1229"/>
      <c r="RVA24" s="1229"/>
      <c r="RVB24" s="1229"/>
      <c r="RVC24" s="1229"/>
      <c r="RVD24" s="1229"/>
      <c r="RVE24" s="1229"/>
      <c r="RVF24" s="1229"/>
      <c r="RVG24" s="1229"/>
      <c r="RVH24" s="1229"/>
      <c r="RVI24" s="1229"/>
      <c r="RVJ24" s="1229"/>
      <c r="RVK24" s="1229"/>
      <c r="RVL24" s="1229"/>
      <c r="RVM24" s="1229"/>
      <c r="RVN24" s="1229"/>
      <c r="RVO24" s="1229"/>
      <c r="RVP24" s="1229"/>
      <c r="RVQ24" s="1229"/>
      <c r="RVR24" s="1229"/>
      <c r="RVS24" s="1229"/>
      <c r="RVT24" s="1229"/>
      <c r="RVU24" s="1229"/>
      <c r="RVV24" s="1229"/>
      <c r="RVW24" s="1229"/>
      <c r="RVX24" s="1229"/>
      <c r="RVY24" s="1229"/>
      <c r="RVZ24" s="1229"/>
      <c r="RWA24" s="1229"/>
      <c r="RWB24" s="1229"/>
      <c r="RWC24" s="1229"/>
      <c r="RWD24" s="1229"/>
      <c r="RWE24" s="1229"/>
      <c r="RWF24" s="1229"/>
      <c r="RWG24" s="1229"/>
      <c r="RWH24" s="1229"/>
      <c r="RWI24" s="1229"/>
      <c r="RWJ24" s="1229"/>
      <c r="RWK24" s="1229"/>
      <c r="RWL24" s="1229"/>
      <c r="RWM24" s="1229"/>
      <c r="RWN24" s="1229"/>
      <c r="RWO24" s="1229"/>
      <c r="RWP24" s="1229"/>
      <c r="RWQ24" s="1229"/>
      <c r="RWR24" s="1229"/>
      <c r="RWS24" s="1229"/>
      <c r="RWT24" s="1229"/>
      <c r="RWU24" s="1229"/>
      <c r="RWV24" s="1229"/>
      <c r="RWW24" s="1229"/>
      <c r="RWX24" s="1229"/>
      <c r="RWY24" s="1229"/>
      <c r="RWZ24" s="1229"/>
      <c r="RXA24" s="1229"/>
      <c r="RXB24" s="1229"/>
      <c r="RXC24" s="1229"/>
      <c r="RXD24" s="1229"/>
      <c r="RXE24" s="1229"/>
      <c r="RXF24" s="1229"/>
      <c r="RXG24" s="1229"/>
      <c r="RXH24" s="1229"/>
      <c r="RXI24" s="1229"/>
      <c r="RXJ24" s="1229"/>
      <c r="RXK24" s="1229"/>
      <c r="RXL24" s="1229"/>
      <c r="RXM24" s="1229"/>
      <c r="RXN24" s="1229"/>
      <c r="RXO24" s="1229"/>
      <c r="RXP24" s="1229"/>
      <c r="RXQ24" s="1229"/>
      <c r="RXR24" s="1229"/>
      <c r="RXS24" s="1229"/>
      <c r="RXT24" s="1229"/>
      <c r="RXU24" s="1229"/>
      <c r="RXV24" s="1229"/>
      <c r="RXW24" s="1229"/>
      <c r="RXX24" s="1229"/>
      <c r="RXY24" s="1229"/>
      <c r="RXZ24" s="1229"/>
      <c r="RYA24" s="1229"/>
      <c r="RYB24" s="1229"/>
      <c r="RYC24" s="1229"/>
      <c r="RYD24" s="1229"/>
      <c r="RYE24" s="1229"/>
      <c r="RYF24" s="1229"/>
      <c r="RYG24" s="1229"/>
      <c r="RYH24" s="1229"/>
      <c r="RYI24" s="1229"/>
      <c r="RYJ24" s="1229"/>
      <c r="RYK24" s="1229"/>
      <c r="RYL24" s="1229"/>
      <c r="RYM24" s="1229"/>
      <c r="RYN24" s="1229"/>
      <c r="RYO24" s="1229"/>
      <c r="RYP24" s="1229"/>
      <c r="RYQ24" s="1229"/>
      <c r="RYR24" s="1229"/>
      <c r="RYS24" s="1229"/>
      <c r="RYT24" s="1229"/>
      <c r="RYU24" s="1229"/>
      <c r="RYV24" s="1229"/>
      <c r="RYW24" s="1229"/>
      <c r="RYX24" s="1229"/>
      <c r="RYY24" s="1229"/>
      <c r="RYZ24" s="1229"/>
      <c r="RZA24" s="1229"/>
      <c r="RZB24" s="1229"/>
      <c r="RZC24" s="1229"/>
      <c r="RZD24" s="1229"/>
      <c r="RZE24" s="1229"/>
      <c r="RZF24" s="1229"/>
      <c r="RZG24" s="1229"/>
      <c r="RZH24" s="1229"/>
      <c r="RZI24" s="1229"/>
      <c r="RZJ24" s="1229"/>
      <c r="RZK24" s="1229"/>
      <c r="RZL24" s="1229"/>
      <c r="RZM24" s="1229"/>
      <c r="RZN24" s="1229"/>
      <c r="RZO24" s="1229"/>
      <c r="RZP24" s="1229"/>
      <c r="RZQ24" s="1229"/>
      <c r="RZR24" s="1229"/>
      <c r="RZS24" s="1229"/>
      <c r="RZT24" s="1229"/>
      <c r="RZU24" s="1229"/>
      <c r="RZV24" s="1229"/>
      <c r="RZW24" s="1229"/>
      <c r="RZX24" s="1229"/>
      <c r="RZY24" s="1229"/>
      <c r="RZZ24" s="1229"/>
      <c r="SAA24" s="1229"/>
      <c r="SAB24" s="1229"/>
      <c r="SAC24" s="1229"/>
      <c r="SAD24" s="1229"/>
      <c r="SAE24" s="1229"/>
      <c r="SAF24" s="1229"/>
      <c r="SAG24" s="1229"/>
      <c r="SAH24" s="1229"/>
      <c r="SAI24" s="1229"/>
      <c r="SAJ24" s="1229"/>
      <c r="SAK24" s="1229"/>
      <c r="SAL24" s="1229"/>
      <c r="SAM24" s="1229"/>
      <c r="SAN24" s="1229"/>
      <c r="SAO24" s="1229"/>
      <c r="SAP24" s="1229"/>
      <c r="SAQ24" s="1229"/>
      <c r="SAR24" s="1229"/>
      <c r="SAS24" s="1229"/>
      <c r="SAT24" s="1229"/>
      <c r="SAU24" s="1229"/>
      <c r="SAV24" s="1229"/>
      <c r="SAW24" s="1229"/>
      <c r="SAX24" s="1229"/>
      <c r="SAY24" s="1229"/>
      <c r="SAZ24" s="1229"/>
      <c r="SBA24" s="1229"/>
      <c r="SBB24" s="1229"/>
      <c r="SBC24" s="1229"/>
      <c r="SBD24" s="1229"/>
      <c r="SBE24" s="1229"/>
      <c r="SBF24" s="1229"/>
      <c r="SBG24" s="1229"/>
      <c r="SBH24" s="1229"/>
      <c r="SBI24" s="1229"/>
      <c r="SBJ24" s="1229"/>
      <c r="SBK24" s="1229"/>
      <c r="SBL24" s="1229"/>
      <c r="SBM24" s="1229"/>
      <c r="SBN24" s="1229"/>
      <c r="SBO24" s="1229"/>
      <c r="SBP24" s="1229"/>
      <c r="SBQ24" s="1229"/>
      <c r="SBR24" s="1229"/>
      <c r="SBS24" s="1229"/>
      <c r="SBT24" s="1229"/>
      <c r="SBU24" s="1229"/>
      <c r="SBV24" s="1229"/>
      <c r="SBW24" s="1229"/>
      <c r="SBX24" s="1229"/>
      <c r="SBY24" s="1229"/>
      <c r="SBZ24" s="1229"/>
      <c r="SCA24" s="1229"/>
      <c r="SCB24" s="1229"/>
      <c r="SCC24" s="1229"/>
      <c r="SCD24" s="1229"/>
      <c r="SCE24" s="1229"/>
      <c r="SCF24" s="1229"/>
      <c r="SCG24" s="1229"/>
      <c r="SCH24" s="1229"/>
      <c r="SCI24" s="1229"/>
      <c r="SCJ24" s="1229"/>
      <c r="SCK24" s="1229"/>
      <c r="SCL24" s="1229"/>
      <c r="SCM24" s="1229"/>
      <c r="SCN24" s="1229"/>
      <c r="SCO24" s="1229"/>
      <c r="SCP24" s="1229"/>
      <c r="SCQ24" s="1229"/>
      <c r="SCR24" s="1229"/>
      <c r="SCS24" s="1229"/>
      <c r="SCT24" s="1229"/>
      <c r="SCU24" s="1229"/>
      <c r="SCV24" s="1229"/>
      <c r="SCW24" s="1229"/>
      <c r="SCX24" s="1229"/>
      <c r="SCY24" s="1229"/>
      <c r="SCZ24" s="1229"/>
      <c r="SDA24" s="1229"/>
      <c r="SDB24" s="1229"/>
      <c r="SDC24" s="1229"/>
      <c r="SDD24" s="1229"/>
      <c r="SDE24" s="1229"/>
      <c r="SDF24" s="1229"/>
      <c r="SDG24" s="1229"/>
      <c r="SDH24" s="1229"/>
      <c r="SDI24" s="1229"/>
      <c r="SDJ24" s="1229"/>
      <c r="SDK24" s="1229"/>
      <c r="SDL24" s="1229"/>
      <c r="SDM24" s="1229"/>
      <c r="SDN24" s="1229"/>
      <c r="SDO24" s="1229"/>
      <c r="SDP24" s="1229"/>
      <c r="SDQ24" s="1229"/>
      <c r="SDR24" s="1229"/>
      <c r="SDS24" s="1229"/>
      <c r="SDT24" s="1229"/>
      <c r="SDU24" s="1229"/>
      <c r="SDV24" s="1229"/>
      <c r="SDW24" s="1229"/>
      <c r="SDX24" s="1229"/>
      <c r="SDY24" s="1229"/>
      <c r="SDZ24" s="1229"/>
      <c r="SEA24" s="1229"/>
      <c r="SEB24" s="1229"/>
      <c r="SEC24" s="1229"/>
      <c r="SED24" s="1229"/>
      <c r="SEE24" s="1229"/>
      <c r="SEF24" s="1229"/>
      <c r="SEG24" s="1229"/>
      <c r="SEH24" s="1229"/>
      <c r="SEI24" s="1229"/>
      <c r="SEJ24" s="1229"/>
      <c r="SEK24" s="1229"/>
      <c r="SEL24" s="1229"/>
      <c r="SEM24" s="1229"/>
      <c r="SEN24" s="1229"/>
      <c r="SEO24" s="1229"/>
      <c r="SEP24" s="1229"/>
      <c r="SEQ24" s="1229"/>
      <c r="SER24" s="1229"/>
      <c r="SES24" s="1229"/>
      <c r="SET24" s="1229"/>
      <c r="SEU24" s="1229"/>
      <c r="SEV24" s="1229"/>
      <c r="SEW24" s="1229"/>
      <c r="SEX24" s="1229"/>
      <c r="SEY24" s="1229"/>
      <c r="SEZ24" s="1229"/>
      <c r="SFA24" s="1229"/>
      <c r="SFB24" s="1229"/>
      <c r="SFC24" s="1229"/>
      <c r="SFD24" s="1229"/>
      <c r="SFE24" s="1229"/>
      <c r="SFF24" s="1229"/>
      <c r="SFG24" s="1229"/>
      <c r="SFH24" s="1229"/>
      <c r="SFI24" s="1229"/>
      <c r="SFJ24" s="1229"/>
      <c r="SFK24" s="1229"/>
      <c r="SFL24" s="1229"/>
      <c r="SFM24" s="1229"/>
      <c r="SFN24" s="1229"/>
      <c r="SFO24" s="1229"/>
      <c r="SFP24" s="1229"/>
      <c r="SFQ24" s="1229"/>
      <c r="SFR24" s="1229"/>
      <c r="SFS24" s="1229"/>
      <c r="SFT24" s="1229"/>
      <c r="SFU24" s="1229"/>
      <c r="SFV24" s="1229"/>
      <c r="SFW24" s="1229"/>
      <c r="SFX24" s="1229"/>
      <c r="SFY24" s="1229"/>
      <c r="SFZ24" s="1229"/>
      <c r="SGA24" s="1229"/>
      <c r="SGB24" s="1229"/>
      <c r="SGC24" s="1229"/>
      <c r="SGD24" s="1229"/>
      <c r="SGE24" s="1229"/>
      <c r="SGF24" s="1229"/>
      <c r="SGG24" s="1229"/>
      <c r="SGH24" s="1229"/>
      <c r="SGI24" s="1229"/>
      <c r="SGJ24" s="1229"/>
      <c r="SGK24" s="1229"/>
      <c r="SGL24" s="1229"/>
      <c r="SGM24" s="1229"/>
      <c r="SGN24" s="1229"/>
      <c r="SGO24" s="1229"/>
      <c r="SGP24" s="1229"/>
      <c r="SGQ24" s="1229"/>
      <c r="SGR24" s="1229"/>
      <c r="SGS24" s="1229"/>
      <c r="SGT24" s="1229"/>
      <c r="SGU24" s="1229"/>
      <c r="SGV24" s="1229"/>
      <c r="SGW24" s="1229"/>
      <c r="SGX24" s="1229"/>
      <c r="SGY24" s="1229"/>
      <c r="SGZ24" s="1229"/>
      <c r="SHA24" s="1229"/>
      <c r="SHB24" s="1229"/>
      <c r="SHC24" s="1229"/>
      <c r="SHD24" s="1229"/>
      <c r="SHE24" s="1229"/>
      <c r="SHF24" s="1229"/>
      <c r="SHG24" s="1229"/>
      <c r="SHH24" s="1229"/>
      <c r="SHI24" s="1229"/>
      <c r="SHJ24" s="1229"/>
      <c r="SHK24" s="1229"/>
      <c r="SHL24" s="1229"/>
      <c r="SHM24" s="1229"/>
      <c r="SHN24" s="1229"/>
      <c r="SHO24" s="1229"/>
      <c r="SHP24" s="1229"/>
      <c r="SHQ24" s="1229"/>
      <c r="SHR24" s="1229"/>
      <c r="SHS24" s="1229"/>
      <c r="SHT24" s="1229"/>
      <c r="SHU24" s="1229"/>
      <c r="SHV24" s="1229"/>
      <c r="SHW24" s="1229"/>
      <c r="SHX24" s="1229"/>
      <c r="SHY24" s="1229"/>
      <c r="SHZ24" s="1229"/>
      <c r="SIA24" s="1229"/>
      <c r="SIB24" s="1229"/>
      <c r="SIC24" s="1229"/>
      <c r="SID24" s="1229"/>
      <c r="SIE24" s="1229"/>
      <c r="SIF24" s="1229"/>
      <c r="SIG24" s="1229"/>
      <c r="SIH24" s="1229"/>
      <c r="SII24" s="1229"/>
      <c r="SIJ24" s="1229"/>
      <c r="SIK24" s="1229"/>
      <c r="SIL24" s="1229"/>
      <c r="SIM24" s="1229"/>
      <c r="SIN24" s="1229"/>
      <c r="SIO24" s="1229"/>
      <c r="SIP24" s="1229"/>
      <c r="SIQ24" s="1229"/>
      <c r="SIR24" s="1229"/>
      <c r="SIS24" s="1229"/>
      <c r="SIT24" s="1229"/>
      <c r="SIU24" s="1229"/>
      <c r="SIV24" s="1229"/>
      <c r="SIW24" s="1229"/>
      <c r="SIX24" s="1229"/>
      <c r="SIY24" s="1229"/>
      <c r="SIZ24" s="1229"/>
      <c r="SJA24" s="1229"/>
      <c r="SJB24" s="1229"/>
      <c r="SJC24" s="1229"/>
      <c r="SJD24" s="1229"/>
      <c r="SJE24" s="1229"/>
      <c r="SJF24" s="1229"/>
      <c r="SJG24" s="1229"/>
      <c r="SJH24" s="1229"/>
      <c r="SJI24" s="1229"/>
      <c r="SJJ24" s="1229"/>
      <c r="SJK24" s="1229"/>
      <c r="SJL24" s="1229"/>
      <c r="SJM24" s="1229"/>
      <c r="SJN24" s="1229"/>
      <c r="SJO24" s="1229"/>
      <c r="SJP24" s="1229"/>
      <c r="SJQ24" s="1229"/>
      <c r="SJR24" s="1229"/>
      <c r="SJS24" s="1229"/>
      <c r="SJT24" s="1229"/>
      <c r="SJU24" s="1229"/>
      <c r="SJV24" s="1229"/>
      <c r="SJW24" s="1229"/>
      <c r="SJX24" s="1229"/>
      <c r="SJY24" s="1229"/>
      <c r="SJZ24" s="1229"/>
      <c r="SKA24" s="1229"/>
      <c r="SKB24" s="1229"/>
      <c r="SKC24" s="1229"/>
      <c r="SKD24" s="1229"/>
      <c r="SKE24" s="1229"/>
      <c r="SKF24" s="1229"/>
      <c r="SKG24" s="1229"/>
      <c r="SKH24" s="1229"/>
      <c r="SKI24" s="1229"/>
      <c r="SKJ24" s="1229"/>
      <c r="SKK24" s="1229"/>
      <c r="SKL24" s="1229"/>
      <c r="SKM24" s="1229"/>
      <c r="SKN24" s="1229"/>
      <c r="SKO24" s="1229"/>
      <c r="SKP24" s="1229"/>
      <c r="SKQ24" s="1229"/>
      <c r="SKR24" s="1229"/>
      <c r="SKS24" s="1229"/>
      <c r="SKT24" s="1229"/>
      <c r="SKU24" s="1229"/>
      <c r="SKV24" s="1229"/>
      <c r="SKW24" s="1229"/>
      <c r="SKX24" s="1229"/>
      <c r="SKY24" s="1229"/>
      <c r="SKZ24" s="1229"/>
      <c r="SLA24" s="1229"/>
      <c r="SLB24" s="1229"/>
      <c r="SLC24" s="1229"/>
      <c r="SLD24" s="1229"/>
      <c r="SLE24" s="1229"/>
      <c r="SLF24" s="1229"/>
      <c r="SLG24" s="1229"/>
      <c r="SLH24" s="1229"/>
      <c r="SLI24" s="1229"/>
      <c r="SLJ24" s="1229"/>
      <c r="SLK24" s="1229"/>
      <c r="SLL24" s="1229"/>
      <c r="SLM24" s="1229"/>
      <c r="SLN24" s="1229"/>
      <c r="SLO24" s="1229"/>
      <c r="SLP24" s="1229"/>
      <c r="SLQ24" s="1229"/>
      <c r="SLR24" s="1229"/>
      <c r="SLS24" s="1229"/>
      <c r="SLT24" s="1229"/>
      <c r="SLU24" s="1229"/>
      <c r="SLV24" s="1229"/>
      <c r="SLW24" s="1229"/>
      <c r="SLX24" s="1229"/>
      <c r="SLY24" s="1229"/>
      <c r="SLZ24" s="1229"/>
      <c r="SMA24" s="1229"/>
      <c r="SMB24" s="1229"/>
      <c r="SMC24" s="1229"/>
      <c r="SMD24" s="1229"/>
      <c r="SME24" s="1229"/>
      <c r="SMF24" s="1229"/>
      <c r="SMG24" s="1229"/>
      <c r="SMH24" s="1229"/>
      <c r="SMI24" s="1229"/>
      <c r="SMJ24" s="1229"/>
      <c r="SMK24" s="1229"/>
      <c r="SML24" s="1229"/>
      <c r="SMM24" s="1229"/>
      <c r="SMN24" s="1229"/>
      <c r="SMO24" s="1229"/>
      <c r="SMP24" s="1229"/>
      <c r="SMQ24" s="1229"/>
      <c r="SMR24" s="1229"/>
      <c r="SMS24" s="1229"/>
      <c r="SMT24" s="1229"/>
      <c r="SMU24" s="1229"/>
      <c r="SMV24" s="1229"/>
      <c r="SMW24" s="1229"/>
      <c r="SMX24" s="1229"/>
      <c r="SMY24" s="1229"/>
      <c r="SMZ24" s="1229"/>
      <c r="SNA24" s="1229"/>
      <c r="SNB24" s="1229"/>
      <c r="SNC24" s="1229"/>
      <c r="SND24" s="1229"/>
      <c r="SNE24" s="1229"/>
      <c r="SNF24" s="1229"/>
      <c r="SNG24" s="1229"/>
      <c r="SNH24" s="1229"/>
      <c r="SNI24" s="1229"/>
      <c r="SNJ24" s="1229"/>
      <c r="SNK24" s="1229"/>
      <c r="SNL24" s="1229"/>
      <c r="SNM24" s="1229"/>
      <c r="SNN24" s="1229"/>
      <c r="SNO24" s="1229"/>
      <c r="SNP24" s="1229"/>
      <c r="SNQ24" s="1229"/>
      <c r="SNR24" s="1229"/>
      <c r="SNS24" s="1229"/>
      <c r="SNT24" s="1229"/>
      <c r="SNU24" s="1229"/>
      <c r="SNV24" s="1229"/>
      <c r="SNW24" s="1229"/>
      <c r="SNX24" s="1229"/>
      <c r="SNY24" s="1229"/>
      <c r="SNZ24" s="1229"/>
      <c r="SOA24" s="1229"/>
      <c r="SOB24" s="1229"/>
      <c r="SOC24" s="1229"/>
      <c r="SOD24" s="1229"/>
      <c r="SOE24" s="1229"/>
      <c r="SOF24" s="1229"/>
      <c r="SOG24" s="1229"/>
      <c r="SOH24" s="1229"/>
      <c r="SOI24" s="1229"/>
      <c r="SOJ24" s="1229"/>
      <c r="SOK24" s="1229"/>
      <c r="SOL24" s="1229"/>
      <c r="SOM24" s="1229"/>
      <c r="SON24" s="1229"/>
      <c r="SOO24" s="1229"/>
      <c r="SOP24" s="1229"/>
      <c r="SOQ24" s="1229"/>
      <c r="SOR24" s="1229"/>
      <c r="SOS24" s="1229"/>
      <c r="SOT24" s="1229"/>
      <c r="SOU24" s="1229"/>
      <c r="SOV24" s="1229"/>
      <c r="SOW24" s="1229"/>
      <c r="SOX24" s="1229"/>
      <c r="SOY24" s="1229"/>
      <c r="SOZ24" s="1229"/>
      <c r="SPA24" s="1229"/>
      <c r="SPB24" s="1229"/>
      <c r="SPC24" s="1229"/>
      <c r="SPD24" s="1229"/>
      <c r="SPE24" s="1229"/>
      <c r="SPF24" s="1229"/>
      <c r="SPG24" s="1229"/>
      <c r="SPH24" s="1229"/>
      <c r="SPI24" s="1229"/>
      <c r="SPJ24" s="1229"/>
      <c r="SPK24" s="1229"/>
      <c r="SPL24" s="1229"/>
      <c r="SPM24" s="1229"/>
      <c r="SPN24" s="1229"/>
      <c r="SPO24" s="1229"/>
      <c r="SPP24" s="1229"/>
      <c r="SPQ24" s="1229"/>
      <c r="SPR24" s="1229"/>
      <c r="SPS24" s="1229"/>
      <c r="SPT24" s="1229"/>
      <c r="SPU24" s="1229"/>
      <c r="SPV24" s="1229"/>
      <c r="SPW24" s="1229"/>
      <c r="SPX24" s="1229"/>
      <c r="SPY24" s="1229"/>
      <c r="SPZ24" s="1229"/>
      <c r="SQA24" s="1229"/>
      <c r="SQB24" s="1229"/>
      <c r="SQC24" s="1229"/>
      <c r="SQD24" s="1229"/>
      <c r="SQE24" s="1229"/>
      <c r="SQF24" s="1229"/>
      <c r="SQG24" s="1229"/>
      <c r="SQH24" s="1229"/>
      <c r="SQI24" s="1229"/>
      <c r="SQJ24" s="1229"/>
      <c r="SQK24" s="1229"/>
      <c r="SQL24" s="1229"/>
      <c r="SQM24" s="1229"/>
      <c r="SQN24" s="1229"/>
      <c r="SQO24" s="1229"/>
      <c r="SQP24" s="1229"/>
      <c r="SQQ24" s="1229"/>
      <c r="SQR24" s="1229"/>
      <c r="SQS24" s="1229"/>
      <c r="SQT24" s="1229"/>
      <c r="SQU24" s="1229"/>
      <c r="SQV24" s="1229"/>
      <c r="SQW24" s="1229"/>
      <c r="SQX24" s="1229"/>
      <c r="SQY24" s="1229"/>
      <c r="SQZ24" s="1229"/>
      <c r="SRA24" s="1229"/>
      <c r="SRB24" s="1229"/>
      <c r="SRC24" s="1229"/>
      <c r="SRD24" s="1229"/>
      <c r="SRE24" s="1229"/>
      <c r="SRF24" s="1229"/>
      <c r="SRG24" s="1229"/>
      <c r="SRH24" s="1229"/>
      <c r="SRI24" s="1229"/>
      <c r="SRJ24" s="1229"/>
      <c r="SRK24" s="1229"/>
      <c r="SRL24" s="1229"/>
      <c r="SRM24" s="1229"/>
      <c r="SRN24" s="1229"/>
      <c r="SRO24" s="1229"/>
      <c r="SRP24" s="1229"/>
      <c r="SRQ24" s="1229"/>
      <c r="SRR24" s="1229"/>
      <c r="SRS24" s="1229"/>
      <c r="SRT24" s="1229"/>
      <c r="SRU24" s="1229"/>
      <c r="SRV24" s="1229"/>
      <c r="SRW24" s="1229"/>
      <c r="SRX24" s="1229"/>
      <c r="SRY24" s="1229"/>
      <c r="SRZ24" s="1229"/>
      <c r="SSA24" s="1229"/>
      <c r="SSB24" s="1229"/>
      <c r="SSC24" s="1229"/>
      <c r="SSD24" s="1229"/>
      <c r="SSE24" s="1229"/>
      <c r="SSF24" s="1229"/>
      <c r="SSG24" s="1229"/>
      <c r="SSH24" s="1229"/>
      <c r="SSI24" s="1229"/>
      <c r="SSJ24" s="1229"/>
      <c r="SSK24" s="1229"/>
      <c r="SSL24" s="1229"/>
      <c r="SSM24" s="1229"/>
      <c r="SSN24" s="1229"/>
      <c r="SSO24" s="1229"/>
      <c r="SSP24" s="1229"/>
      <c r="SSQ24" s="1229"/>
      <c r="SSR24" s="1229"/>
      <c r="SSS24" s="1229"/>
      <c r="SST24" s="1229"/>
      <c r="SSU24" s="1229"/>
      <c r="SSV24" s="1229"/>
      <c r="SSW24" s="1229"/>
      <c r="SSX24" s="1229"/>
      <c r="SSY24" s="1229"/>
      <c r="SSZ24" s="1229"/>
      <c r="STA24" s="1229"/>
      <c r="STB24" s="1229"/>
      <c r="STC24" s="1229"/>
      <c r="STD24" s="1229"/>
      <c r="STE24" s="1229"/>
      <c r="STF24" s="1229"/>
      <c r="STG24" s="1229"/>
      <c r="STH24" s="1229"/>
      <c r="STI24" s="1229"/>
      <c r="STJ24" s="1229"/>
      <c r="STK24" s="1229"/>
      <c r="STL24" s="1229"/>
      <c r="STM24" s="1229"/>
      <c r="STN24" s="1229"/>
      <c r="STO24" s="1229"/>
      <c r="STP24" s="1229"/>
      <c r="STQ24" s="1229"/>
      <c r="STR24" s="1229"/>
      <c r="STS24" s="1229"/>
      <c r="STT24" s="1229"/>
      <c r="STU24" s="1229"/>
      <c r="STV24" s="1229"/>
      <c r="STW24" s="1229"/>
      <c r="STX24" s="1229"/>
      <c r="STY24" s="1229"/>
      <c r="STZ24" s="1229"/>
      <c r="SUA24" s="1229"/>
      <c r="SUB24" s="1229"/>
      <c r="SUC24" s="1229"/>
      <c r="SUD24" s="1229"/>
      <c r="SUE24" s="1229"/>
      <c r="SUF24" s="1229"/>
      <c r="SUG24" s="1229"/>
      <c r="SUH24" s="1229"/>
      <c r="SUI24" s="1229"/>
      <c r="SUJ24" s="1229"/>
      <c r="SUK24" s="1229"/>
      <c r="SUL24" s="1229"/>
      <c r="SUM24" s="1229"/>
      <c r="SUN24" s="1229"/>
      <c r="SUO24" s="1229"/>
      <c r="SUP24" s="1229"/>
      <c r="SUQ24" s="1229"/>
      <c r="SUR24" s="1229"/>
      <c r="SUS24" s="1229"/>
      <c r="SUT24" s="1229"/>
      <c r="SUU24" s="1229"/>
      <c r="SUV24" s="1229"/>
      <c r="SUW24" s="1229"/>
      <c r="SUX24" s="1229"/>
      <c r="SUY24" s="1229"/>
      <c r="SUZ24" s="1229"/>
      <c r="SVA24" s="1229"/>
      <c r="SVB24" s="1229"/>
      <c r="SVC24" s="1229"/>
      <c r="SVD24" s="1229"/>
      <c r="SVE24" s="1229"/>
      <c r="SVF24" s="1229"/>
      <c r="SVG24" s="1229"/>
      <c r="SVH24" s="1229"/>
      <c r="SVI24" s="1229"/>
      <c r="SVJ24" s="1229"/>
      <c r="SVK24" s="1229"/>
      <c r="SVL24" s="1229"/>
      <c r="SVM24" s="1229"/>
      <c r="SVN24" s="1229"/>
      <c r="SVO24" s="1229"/>
      <c r="SVP24" s="1229"/>
      <c r="SVQ24" s="1229"/>
      <c r="SVR24" s="1229"/>
      <c r="SVS24" s="1229"/>
      <c r="SVT24" s="1229"/>
      <c r="SVU24" s="1229"/>
      <c r="SVV24" s="1229"/>
      <c r="SVW24" s="1229"/>
      <c r="SVX24" s="1229"/>
      <c r="SVY24" s="1229"/>
      <c r="SVZ24" s="1229"/>
      <c r="SWA24" s="1229"/>
      <c r="SWB24" s="1229"/>
      <c r="SWC24" s="1229"/>
      <c r="SWD24" s="1229"/>
      <c r="SWE24" s="1229"/>
      <c r="SWF24" s="1229"/>
      <c r="SWG24" s="1229"/>
      <c r="SWH24" s="1229"/>
      <c r="SWI24" s="1229"/>
      <c r="SWJ24" s="1229"/>
      <c r="SWK24" s="1229"/>
      <c r="SWL24" s="1229"/>
      <c r="SWM24" s="1229"/>
      <c r="SWN24" s="1229"/>
      <c r="SWO24" s="1229"/>
      <c r="SWP24" s="1229"/>
      <c r="SWQ24" s="1229"/>
      <c r="SWR24" s="1229"/>
      <c r="SWS24" s="1229"/>
      <c r="SWT24" s="1229"/>
      <c r="SWU24" s="1229"/>
      <c r="SWV24" s="1229"/>
      <c r="SWW24" s="1229"/>
      <c r="SWX24" s="1229"/>
      <c r="SWY24" s="1229"/>
      <c r="SWZ24" s="1229"/>
      <c r="SXA24" s="1229"/>
      <c r="SXB24" s="1229"/>
      <c r="SXC24" s="1229"/>
      <c r="SXD24" s="1229"/>
      <c r="SXE24" s="1229"/>
      <c r="SXF24" s="1229"/>
      <c r="SXG24" s="1229"/>
      <c r="SXH24" s="1229"/>
      <c r="SXI24" s="1229"/>
      <c r="SXJ24" s="1229"/>
      <c r="SXK24" s="1229"/>
      <c r="SXL24" s="1229"/>
      <c r="SXM24" s="1229"/>
      <c r="SXN24" s="1229"/>
      <c r="SXO24" s="1229"/>
      <c r="SXP24" s="1229"/>
      <c r="SXQ24" s="1229"/>
      <c r="SXR24" s="1229"/>
      <c r="SXS24" s="1229"/>
      <c r="SXT24" s="1229"/>
      <c r="SXU24" s="1229"/>
      <c r="SXV24" s="1229"/>
      <c r="SXW24" s="1229"/>
      <c r="SXX24" s="1229"/>
      <c r="SXY24" s="1229"/>
      <c r="SXZ24" s="1229"/>
      <c r="SYA24" s="1229"/>
      <c r="SYB24" s="1229"/>
      <c r="SYC24" s="1229"/>
      <c r="SYD24" s="1229"/>
      <c r="SYE24" s="1229"/>
      <c r="SYF24" s="1229"/>
      <c r="SYG24" s="1229"/>
      <c r="SYH24" s="1229"/>
      <c r="SYI24" s="1229"/>
      <c r="SYJ24" s="1229"/>
      <c r="SYK24" s="1229"/>
      <c r="SYL24" s="1229"/>
      <c r="SYM24" s="1229"/>
      <c r="SYN24" s="1229"/>
      <c r="SYO24" s="1229"/>
      <c r="SYP24" s="1229"/>
      <c r="SYQ24" s="1229"/>
      <c r="SYR24" s="1229"/>
      <c r="SYS24" s="1229"/>
      <c r="SYT24" s="1229"/>
      <c r="SYU24" s="1229"/>
      <c r="SYV24" s="1229"/>
      <c r="SYW24" s="1229"/>
      <c r="SYX24" s="1229"/>
      <c r="SYY24" s="1229"/>
      <c r="SYZ24" s="1229"/>
      <c r="SZA24" s="1229"/>
      <c r="SZB24" s="1229"/>
      <c r="SZC24" s="1229"/>
      <c r="SZD24" s="1229"/>
      <c r="SZE24" s="1229"/>
      <c r="SZF24" s="1229"/>
      <c r="SZG24" s="1229"/>
      <c r="SZH24" s="1229"/>
      <c r="SZI24" s="1229"/>
      <c r="SZJ24" s="1229"/>
      <c r="SZK24" s="1229"/>
      <c r="SZL24" s="1229"/>
      <c r="SZM24" s="1229"/>
      <c r="SZN24" s="1229"/>
      <c r="SZO24" s="1229"/>
      <c r="SZP24" s="1229"/>
      <c r="SZQ24" s="1229"/>
      <c r="SZR24" s="1229"/>
      <c r="SZS24" s="1229"/>
      <c r="SZT24" s="1229"/>
      <c r="SZU24" s="1229"/>
      <c r="SZV24" s="1229"/>
      <c r="SZW24" s="1229"/>
      <c r="SZX24" s="1229"/>
      <c r="SZY24" s="1229"/>
      <c r="SZZ24" s="1229"/>
      <c r="TAA24" s="1229"/>
      <c r="TAB24" s="1229"/>
      <c r="TAC24" s="1229"/>
      <c r="TAD24" s="1229"/>
      <c r="TAE24" s="1229"/>
      <c r="TAF24" s="1229"/>
      <c r="TAG24" s="1229"/>
      <c r="TAH24" s="1229"/>
      <c r="TAI24" s="1229"/>
      <c r="TAJ24" s="1229"/>
      <c r="TAK24" s="1229"/>
      <c r="TAL24" s="1229"/>
      <c r="TAM24" s="1229"/>
      <c r="TAN24" s="1229"/>
      <c r="TAO24" s="1229"/>
      <c r="TAP24" s="1229"/>
      <c r="TAQ24" s="1229"/>
      <c r="TAR24" s="1229"/>
      <c r="TAS24" s="1229"/>
      <c r="TAT24" s="1229"/>
      <c r="TAU24" s="1229"/>
      <c r="TAV24" s="1229"/>
      <c r="TAW24" s="1229"/>
      <c r="TAX24" s="1229"/>
      <c r="TAY24" s="1229"/>
      <c r="TAZ24" s="1229"/>
      <c r="TBA24" s="1229"/>
      <c r="TBB24" s="1229"/>
      <c r="TBC24" s="1229"/>
      <c r="TBD24" s="1229"/>
      <c r="TBE24" s="1229"/>
      <c r="TBF24" s="1229"/>
      <c r="TBG24" s="1229"/>
      <c r="TBH24" s="1229"/>
      <c r="TBI24" s="1229"/>
      <c r="TBJ24" s="1229"/>
      <c r="TBK24" s="1229"/>
      <c r="TBL24" s="1229"/>
      <c r="TBM24" s="1229"/>
      <c r="TBN24" s="1229"/>
      <c r="TBO24" s="1229"/>
      <c r="TBP24" s="1229"/>
      <c r="TBQ24" s="1229"/>
      <c r="TBR24" s="1229"/>
      <c r="TBS24" s="1229"/>
      <c r="TBT24" s="1229"/>
      <c r="TBU24" s="1229"/>
      <c r="TBV24" s="1229"/>
      <c r="TBW24" s="1229"/>
      <c r="TBX24" s="1229"/>
      <c r="TBY24" s="1229"/>
      <c r="TBZ24" s="1229"/>
      <c r="TCA24" s="1229"/>
      <c r="TCB24" s="1229"/>
      <c r="TCC24" s="1229"/>
      <c r="TCD24" s="1229"/>
      <c r="TCE24" s="1229"/>
      <c r="TCF24" s="1229"/>
      <c r="TCG24" s="1229"/>
      <c r="TCH24" s="1229"/>
      <c r="TCI24" s="1229"/>
      <c r="TCJ24" s="1229"/>
      <c r="TCK24" s="1229"/>
      <c r="TCL24" s="1229"/>
      <c r="TCM24" s="1229"/>
      <c r="TCN24" s="1229"/>
      <c r="TCO24" s="1229"/>
      <c r="TCP24" s="1229"/>
      <c r="TCQ24" s="1229"/>
      <c r="TCR24" s="1229"/>
      <c r="TCS24" s="1229"/>
      <c r="TCT24" s="1229"/>
      <c r="TCU24" s="1229"/>
      <c r="TCV24" s="1229"/>
      <c r="TCW24" s="1229"/>
      <c r="TCX24" s="1229"/>
      <c r="TCY24" s="1229"/>
      <c r="TCZ24" s="1229"/>
      <c r="TDA24" s="1229"/>
      <c r="TDB24" s="1229"/>
      <c r="TDC24" s="1229"/>
      <c r="TDD24" s="1229"/>
      <c r="TDE24" s="1229"/>
      <c r="TDF24" s="1229"/>
      <c r="TDG24" s="1229"/>
      <c r="TDH24" s="1229"/>
      <c r="TDI24" s="1229"/>
      <c r="TDJ24" s="1229"/>
      <c r="TDK24" s="1229"/>
      <c r="TDL24" s="1229"/>
      <c r="TDM24" s="1229"/>
      <c r="TDN24" s="1229"/>
      <c r="TDO24" s="1229"/>
      <c r="TDP24" s="1229"/>
      <c r="TDQ24" s="1229"/>
      <c r="TDR24" s="1229"/>
      <c r="TDS24" s="1229"/>
      <c r="TDT24" s="1229"/>
      <c r="TDU24" s="1229"/>
      <c r="TDV24" s="1229"/>
      <c r="TDW24" s="1229"/>
      <c r="TDX24" s="1229"/>
      <c r="TDY24" s="1229"/>
      <c r="TDZ24" s="1229"/>
      <c r="TEA24" s="1229"/>
      <c r="TEB24" s="1229"/>
      <c r="TEC24" s="1229"/>
      <c r="TED24" s="1229"/>
      <c r="TEE24" s="1229"/>
      <c r="TEF24" s="1229"/>
      <c r="TEG24" s="1229"/>
      <c r="TEH24" s="1229"/>
      <c r="TEI24" s="1229"/>
      <c r="TEJ24" s="1229"/>
      <c r="TEK24" s="1229"/>
      <c r="TEL24" s="1229"/>
      <c r="TEM24" s="1229"/>
      <c r="TEN24" s="1229"/>
      <c r="TEO24" s="1229"/>
      <c r="TEP24" s="1229"/>
      <c r="TEQ24" s="1229"/>
      <c r="TER24" s="1229"/>
      <c r="TES24" s="1229"/>
      <c r="TET24" s="1229"/>
      <c r="TEU24" s="1229"/>
      <c r="TEV24" s="1229"/>
      <c r="TEW24" s="1229"/>
      <c r="TEX24" s="1229"/>
      <c r="TEY24" s="1229"/>
      <c r="TEZ24" s="1229"/>
      <c r="TFA24" s="1229"/>
      <c r="TFB24" s="1229"/>
      <c r="TFC24" s="1229"/>
      <c r="TFD24" s="1229"/>
      <c r="TFE24" s="1229"/>
      <c r="TFF24" s="1229"/>
      <c r="TFG24" s="1229"/>
      <c r="TFH24" s="1229"/>
      <c r="TFI24" s="1229"/>
      <c r="TFJ24" s="1229"/>
      <c r="TFK24" s="1229"/>
      <c r="TFL24" s="1229"/>
      <c r="TFM24" s="1229"/>
      <c r="TFN24" s="1229"/>
      <c r="TFO24" s="1229"/>
      <c r="TFP24" s="1229"/>
      <c r="TFQ24" s="1229"/>
      <c r="TFR24" s="1229"/>
      <c r="TFS24" s="1229"/>
      <c r="TFT24" s="1229"/>
      <c r="TFU24" s="1229"/>
      <c r="TFV24" s="1229"/>
      <c r="TFW24" s="1229"/>
      <c r="TFX24" s="1229"/>
      <c r="TFY24" s="1229"/>
      <c r="TFZ24" s="1229"/>
      <c r="TGA24" s="1229"/>
      <c r="TGB24" s="1229"/>
      <c r="TGC24" s="1229"/>
      <c r="TGD24" s="1229"/>
      <c r="TGE24" s="1229"/>
      <c r="TGF24" s="1229"/>
      <c r="TGG24" s="1229"/>
      <c r="TGH24" s="1229"/>
      <c r="TGI24" s="1229"/>
      <c r="TGJ24" s="1229"/>
      <c r="TGK24" s="1229"/>
      <c r="TGL24" s="1229"/>
      <c r="TGM24" s="1229"/>
      <c r="TGN24" s="1229"/>
      <c r="TGO24" s="1229"/>
      <c r="TGP24" s="1229"/>
      <c r="TGQ24" s="1229"/>
      <c r="TGR24" s="1229"/>
      <c r="TGS24" s="1229"/>
      <c r="TGT24" s="1229"/>
      <c r="TGU24" s="1229"/>
      <c r="TGV24" s="1229"/>
      <c r="TGW24" s="1229"/>
      <c r="TGX24" s="1229"/>
      <c r="TGY24" s="1229"/>
      <c r="TGZ24" s="1229"/>
      <c r="THA24" s="1229"/>
      <c r="THB24" s="1229"/>
      <c r="THC24" s="1229"/>
      <c r="THD24" s="1229"/>
      <c r="THE24" s="1229"/>
      <c r="THF24" s="1229"/>
      <c r="THG24" s="1229"/>
      <c r="THH24" s="1229"/>
      <c r="THI24" s="1229"/>
      <c r="THJ24" s="1229"/>
      <c r="THK24" s="1229"/>
      <c r="THL24" s="1229"/>
      <c r="THM24" s="1229"/>
      <c r="THN24" s="1229"/>
      <c r="THO24" s="1229"/>
      <c r="THP24" s="1229"/>
      <c r="THQ24" s="1229"/>
      <c r="THR24" s="1229"/>
      <c r="THS24" s="1229"/>
      <c r="THT24" s="1229"/>
      <c r="THU24" s="1229"/>
      <c r="THV24" s="1229"/>
      <c r="THW24" s="1229"/>
      <c r="THX24" s="1229"/>
      <c r="THY24" s="1229"/>
      <c r="THZ24" s="1229"/>
      <c r="TIA24" s="1229"/>
      <c r="TIB24" s="1229"/>
      <c r="TIC24" s="1229"/>
      <c r="TID24" s="1229"/>
      <c r="TIE24" s="1229"/>
      <c r="TIF24" s="1229"/>
      <c r="TIG24" s="1229"/>
      <c r="TIH24" s="1229"/>
      <c r="TII24" s="1229"/>
      <c r="TIJ24" s="1229"/>
      <c r="TIK24" s="1229"/>
      <c r="TIL24" s="1229"/>
      <c r="TIM24" s="1229"/>
      <c r="TIN24" s="1229"/>
      <c r="TIO24" s="1229"/>
      <c r="TIP24" s="1229"/>
      <c r="TIQ24" s="1229"/>
      <c r="TIR24" s="1229"/>
      <c r="TIS24" s="1229"/>
      <c r="TIT24" s="1229"/>
      <c r="TIU24" s="1229"/>
      <c r="TIV24" s="1229"/>
      <c r="TIW24" s="1229"/>
      <c r="TIX24" s="1229"/>
      <c r="TIY24" s="1229"/>
      <c r="TIZ24" s="1229"/>
      <c r="TJA24" s="1229"/>
      <c r="TJB24" s="1229"/>
      <c r="TJC24" s="1229"/>
      <c r="TJD24" s="1229"/>
      <c r="TJE24" s="1229"/>
      <c r="TJF24" s="1229"/>
      <c r="TJG24" s="1229"/>
      <c r="TJH24" s="1229"/>
      <c r="TJI24" s="1229"/>
      <c r="TJJ24" s="1229"/>
      <c r="TJK24" s="1229"/>
      <c r="TJL24" s="1229"/>
      <c r="TJM24" s="1229"/>
      <c r="TJN24" s="1229"/>
      <c r="TJO24" s="1229"/>
      <c r="TJP24" s="1229"/>
      <c r="TJQ24" s="1229"/>
      <c r="TJR24" s="1229"/>
      <c r="TJS24" s="1229"/>
      <c r="TJT24" s="1229"/>
      <c r="TJU24" s="1229"/>
      <c r="TJV24" s="1229"/>
      <c r="TJW24" s="1229"/>
      <c r="TJX24" s="1229"/>
      <c r="TJY24" s="1229"/>
      <c r="TJZ24" s="1229"/>
      <c r="TKA24" s="1229"/>
      <c r="TKB24" s="1229"/>
      <c r="TKC24" s="1229"/>
      <c r="TKD24" s="1229"/>
      <c r="TKE24" s="1229"/>
      <c r="TKF24" s="1229"/>
      <c r="TKG24" s="1229"/>
      <c r="TKH24" s="1229"/>
      <c r="TKI24" s="1229"/>
      <c r="TKJ24" s="1229"/>
      <c r="TKK24" s="1229"/>
      <c r="TKL24" s="1229"/>
      <c r="TKM24" s="1229"/>
      <c r="TKN24" s="1229"/>
      <c r="TKO24" s="1229"/>
      <c r="TKP24" s="1229"/>
      <c r="TKQ24" s="1229"/>
      <c r="TKR24" s="1229"/>
      <c r="TKS24" s="1229"/>
      <c r="TKT24" s="1229"/>
      <c r="TKU24" s="1229"/>
      <c r="TKV24" s="1229"/>
      <c r="TKW24" s="1229"/>
      <c r="TKX24" s="1229"/>
      <c r="TKY24" s="1229"/>
      <c r="TKZ24" s="1229"/>
      <c r="TLA24" s="1229"/>
      <c r="TLB24" s="1229"/>
      <c r="TLC24" s="1229"/>
      <c r="TLD24" s="1229"/>
      <c r="TLE24" s="1229"/>
      <c r="TLF24" s="1229"/>
      <c r="TLG24" s="1229"/>
      <c r="TLH24" s="1229"/>
      <c r="TLI24" s="1229"/>
      <c r="TLJ24" s="1229"/>
      <c r="TLK24" s="1229"/>
      <c r="TLL24" s="1229"/>
      <c r="TLM24" s="1229"/>
      <c r="TLN24" s="1229"/>
      <c r="TLO24" s="1229"/>
      <c r="TLP24" s="1229"/>
      <c r="TLQ24" s="1229"/>
      <c r="TLR24" s="1229"/>
      <c r="TLS24" s="1229"/>
      <c r="TLT24" s="1229"/>
      <c r="TLU24" s="1229"/>
      <c r="TLV24" s="1229"/>
      <c r="TLW24" s="1229"/>
      <c r="TLX24" s="1229"/>
      <c r="TLY24" s="1229"/>
      <c r="TLZ24" s="1229"/>
      <c r="TMA24" s="1229"/>
      <c r="TMB24" s="1229"/>
      <c r="TMC24" s="1229"/>
      <c r="TMD24" s="1229"/>
      <c r="TME24" s="1229"/>
      <c r="TMF24" s="1229"/>
      <c r="TMG24" s="1229"/>
      <c r="TMH24" s="1229"/>
      <c r="TMI24" s="1229"/>
      <c r="TMJ24" s="1229"/>
      <c r="TMK24" s="1229"/>
      <c r="TML24" s="1229"/>
      <c r="TMM24" s="1229"/>
      <c r="TMN24" s="1229"/>
      <c r="TMO24" s="1229"/>
      <c r="TMP24" s="1229"/>
      <c r="TMQ24" s="1229"/>
      <c r="TMR24" s="1229"/>
      <c r="TMS24" s="1229"/>
      <c r="TMT24" s="1229"/>
      <c r="TMU24" s="1229"/>
      <c r="TMV24" s="1229"/>
      <c r="TMW24" s="1229"/>
      <c r="TMX24" s="1229"/>
      <c r="TMY24" s="1229"/>
      <c r="TMZ24" s="1229"/>
      <c r="TNA24" s="1229"/>
      <c r="TNB24" s="1229"/>
      <c r="TNC24" s="1229"/>
      <c r="TND24" s="1229"/>
      <c r="TNE24" s="1229"/>
      <c r="TNF24" s="1229"/>
      <c r="TNG24" s="1229"/>
      <c r="TNH24" s="1229"/>
      <c r="TNI24" s="1229"/>
      <c r="TNJ24" s="1229"/>
      <c r="TNK24" s="1229"/>
      <c r="TNL24" s="1229"/>
      <c r="TNM24" s="1229"/>
      <c r="TNN24" s="1229"/>
      <c r="TNO24" s="1229"/>
      <c r="TNP24" s="1229"/>
      <c r="TNQ24" s="1229"/>
      <c r="TNR24" s="1229"/>
      <c r="TNS24" s="1229"/>
      <c r="TNT24" s="1229"/>
      <c r="TNU24" s="1229"/>
      <c r="TNV24" s="1229"/>
      <c r="TNW24" s="1229"/>
      <c r="TNX24" s="1229"/>
      <c r="TNY24" s="1229"/>
      <c r="TNZ24" s="1229"/>
      <c r="TOA24" s="1229"/>
      <c r="TOB24" s="1229"/>
      <c r="TOC24" s="1229"/>
      <c r="TOD24" s="1229"/>
      <c r="TOE24" s="1229"/>
      <c r="TOF24" s="1229"/>
      <c r="TOG24" s="1229"/>
      <c r="TOH24" s="1229"/>
      <c r="TOI24" s="1229"/>
      <c r="TOJ24" s="1229"/>
      <c r="TOK24" s="1229"/>
      <c r="TOL24" s="1229"/>
      <c r="TOM24" s="1229"/>
      <c r="TON24" s="1229"/>
      <c r="TOO24" s="1229"/>
      <c r="TOP24" s="1229"/>
      <c r="TOQ24" s="1229"/>
      <c r="TOR24" s="1229"/>
      <c r="TOS24" s="1229"/>
      <c r="TOT24" s="1229"/>
      <c r="TOU24" s="1229"/>
      <c r="TOV24" s="1229"/>
      <c r="TOW24" s="1229"/>
      <c r="TOX24" s="1229"/>
      <c r="TOY24" s="1229"/>
      <c r="TOZ24" s="1229"/>
      <c r="TPA24" s="1229"/>
      <c r="TPB24" s="1229"/>
      <c r="TPC24" s="1229"/>
      <c r="TPD24" s="1229"/>
      <c r="TPE24" s="1229"/>
      <c r="TPF24" s="1229"/>
      <c r="TPG24" s="1229"/>
      <c r="TPH24" s="1229"/>
      <c r="TPI24" s="1229"/>
      <c r="TPJ24" s="1229"/>
      <c r="TPK24" s="1229"/>
      <c r="TPL24" s="1229"/>
      <c r="TPM24" s="1229"/>
      <c r="TPN24" s="1229"/>
      <c r="TPO24" s="1229"/>
      <c r="TPP24" s="1229"/>
      <c r="TPQ24" s="1229"/>
      <c r="TPR24" s="1229"/>
      <c r="TPS24" s="1229"/>
      <c r="TPT24" s="1229"/>
      <c r="TPU24" s="1229"/>
      <c r="TPV24" s="1229"/>
      <c r="TPW24" s="1229"/>
      <c r="TPX24" s="1229"/>
      <c r="TPY24" s="1229"/>
      <c r="TPZ24" s="1229"/>
      <c r="TQA24" s="1229"/>
      <c r="TQB24" s="1229"/>
      <c r="TQC24" s="1229"/>
      <c r="TQD24" s="1229"/>
      <c r="TQE24" s="1229"/>
      <c r="TQF24" s="1229"/>
      <c r="TQG24" s="1229"/>
      <c r="TQH24" s="1229"/>
      <c r="TQI24" s="1229"/>
      <c r="TQJ24" s="1229"/>
      <c r="TQK24" s="1229"/>
      <c r="TQL24" s="1229"/>
      <c r="TQM24" s="1229"/>
      <c r="TQN24" s="1229"/>
      <c r="TQO24" s="1229"/>
      <c r="TQP24" s="1229"/>
      <c r="TQQ24" s="1229"/>
      <c r="TQR24" s="1229"/>
      <c r="TQS24" s="1229"/>
      <c r="TQT24" s="1229"/>
      <c r="TQU24" s="1229"/>
      <c r="TQV24" s="1229"/>
      <c r="TQW24" s="1229"/>
      <c r="TQX24" s="1229"/>
      <c r="TQY24" s="1229"/>
      <c r="TQZ24" s="1229"/>
      <c r="TRA24" s="1229"/>
      <c r="TRB24" s="1229"/>
      <c r="TRC24" s="1229"/>
      <c r="TRD24" s="1229"/>
      <c r="TRE24" s="1229"/>
      <c r="TRF24" s="1229"/>
      <c r="TRG24" s="1229"/>
      <c r="TRH24" s="1229"/>
      <c r="TRI24" s="1229"/>
      <c r="TRJ24" s="1229"/>
      <c r="TRK24" s="1229"/>
      <c r="TRL24" s="1229"/>
      <c r="TRM24" s="1229"/>
      <c r="TRN24" s="1229"/>
      <c r="TRO24" s="1229"/>
      <c r="TRP24" s="1229"/>
      <c r="TRQ24" s="1229"/>
      <c r="TRR24" s="1229"/>
      <c r="TRS24" s="1229"/>
      <c r="TRT24" s="1229"/>
      <c r="TRU24" s="1229"/>
      <c r="TRV24" s="1229"/>
      <c r="TRW24" s="1229"/>
      <c r="TRX24" s="1229"/>
      <c r="TRY24" s="1229"/>
      <c r="TRZ24" s="1229"/>
      <c r="TSA24" s="1229"/>
      <c r="TSB24" s="1229"/>
      <c r="TSC24" s="1229"/>
      <c r="TSD24" s="1229"/>
      <c r="TSE24" s="1229"/>
      <c r="TSF24" s="1229"/>
      <c r="TSG24" s="1229"/>
      <c r="TSH24" s="1229"/>
      <c r="TSI24" s="1229"/>
      <c r="TSJ24" s="1229"/>
      <c r="TSK24" s="1229"/>
      <c r="TSL24" s="1229"/>
      <c r="TSM24" s="1229"/>
      <c r="TSN24" s="1229"/>
      <c r="TSO24" s="1229"/>
      <c r="TSP24" s="1229"/>
      <c r="TSQ24" s="1229"/>
      <c r="TSR24" s="1229"/>
      <c r="TSS24" s="1229"/>
      <c r="TST24" s="1229"/>
      <c r="TSU24" s="1229"/>
      <c r="TSV24" s="1229"/>
      <c r="TSW24" s="1229"/>
      <c r="TSX24" s="1229"/>
      <c r="TSY24" s="1229"/>
      <c r="TSZ24" s="1229"/>
      <c r="TTA24" s="1229"/>
      <c r="TTB24" s="1229"/>
      <c r="TTC24" s="1229"/>
      <c r="TTD24" s="1229"/>
      <c r="TTE24" s="1229"/>
      <c r="TTF24" s="1229"/>
      <c r="TTG24" s="1229"/>
      <c r="TTH24" s="1229"/>
      <c r="TTI24" s="1229"/>
      <c r="TTJ24" s="1229"/>
      <c r="TTK24" s="1229"/>
      <c r="TTL24" s="1229"/>
      <c r="TTM24" s="1229"/>
      <c r="TTN24" s="1229"/>
      <c r="TTO24" s="1229"/>
      <c r="TTP24" s="1229"/>
      <c r="TTQ24" s="1229"/>
      <c r="TTR24" s="1229"/>
      <c r="TTS24" s="1229"/>
      <c r="TTT24" s="1229"/>
      <c r="TTU24" s="1229"/>
      <c r="TTV24" s="1229"/>
      <c r="TTW24" s="1229"/>
      <c r="TTX24" s="1229"/>
      <c r="TTY24" s="1229"/>
      <c r="TTZ24" s="1229"/>
      <c r="TUA24" s="1229"/>
      <c r="TUB24" s="1229"/>
      <c r="TUC24" s="1229"/>
      <c r="TUD24" s="1229"/>
      <c r="TUE24" s="1229"/>
      <c r="TUF24" s="1229"/>
      <c r="TUG24" s="1229"/>
      <c r="TUH24" s="1229"/>
      <c r="TUI24" s="1229"/>
      <c r="TUJ24" s="1229"/>
      <c r="TUK24" s="1229"/>
      <c r="TUL24" s="1229"/>
      <c r="TUM24" s="1229"/>
      <c r="TUN24" s="1229"/>
      <c r="TUO24" s="1229"/>
      <c r="TUP24" s="1229"/>
      <c r="TUQ24" s="1229"/>
      <c r="TUR24" s="1229"/>
      <c r="TUS24" s="1229"/>
      <c r="TUT24" s="1229"/>
      <c r="TUU24" s="1229"/>
      <c r="TUV24" s="1229"/>
      <c r="TUW24" s="1229"/>
      <c r="TUX24" s="1229"/>
      <c r="TUY24" s="1229"/>
      <c r="TUZ24" s="1229"/>
      <c r="TVA24" s="1229"/>
      <c r="TVB24" s="1229"/>
      <c r="TVC24" s="1229"/>
      <c r="TVD24" s="1229"/>
      <c r="TVE24" s="1229"/>
      <c r="TVF24" s="1229"/>
      <c r="TVG24" s="1229"/>
      <c r="TVH24" s="1229"/>
      <c r="TVI24" s="1229"/>
      <c r="TVJ24" s="1229"/>
      <c r="TVK24" s="1229"/>
      <c r="TVL24" s="1229"/>
      <c r="TVM24" s="1229"/>
      <c r="TVN24" s="1229"/>
      <c r="TVO24" s="1229"/>
      <c r="TVP24" s="1229"/>
      <c r="TVQ24" s="1229"/>
      <c r="TVR24" s="1229"/>
      <c r="TVS24" s="1229"/>
      <c r="TVT24" s="1229"/>
      <c r="TVU24" s="1229"/>
      <c r="TVV24" s="1229"/>
      <c r="TVW24" s="1229"/>
      <c r="TVX24" s="1229"/>
      <c r="TVY24" s="1229"/>
      <c r="TVZ24" s="1229"/>
      <c r="TWA24" s="1229"/>
      <c r="TWB24" s="1229"/>
      <c r="TWC24" s="1229"/>
      <c r="TWD24" s="1229"/>
      <c r="TWE24" s="1229"/>
      <c r="TWF24" s="1229"/>
      <c r="TWG24" s="1229"/>
      <c r="TWH24" s="1229"/>
      <c r="TWI24" s="1229"/>
      <c r="TWJ24" s="1229"/>
      <c r="TWK24" s="1229"/>
      <c r="TWL24" s="1229"/>
      <c r="TWM24" s="1229"/>
      <c r="TWN24" s="1229"/>
      <c r="TWO24" s="1229"/>
      <c r="TWP24" s="1229"/>
      <c r="TWQ24" s="1229"/>
      <c r="TWR24" s="1229"/>
      <c r="TWS24" s="1229"/>
      <c r="TWT24" s="1229"/>
      <c r="TWU24" s="1229"/>
      <c r="TWV24" s="1229"/>
      <c r="TWW24" s="1229"/>
      <c r="TWX24" s="1229"/>
      <c r="TWY24" s="1229"/>
      <c r="TWZ24" s="1229"/>
      <c r="TXA24" s="1229"/>
      <c r="TXB24" s="1229"/>
      <c r="TXC24" s="1229"/>
      <c r="TXD24" s="1229"/>
      <c r="TXE24" s="1229"/>
      <c r="TXF24" s="1229"/>
      <c r="TXG24" s="1229"/>
      <c r="TXH24" s="1229"/>
      <c r="TXI24" s="1229"/>
      <c r="TXJ24" s="1229"/>
      <c r="TXK24" s="1229"/>
      <c r="TXL24" s="1229"/>
      <c r="TXM24" s="1229"/>
      <c r="TXN24" s="1229"/>
      <c r="TXO24" s="1229"/>
      <c r="TXP24" s="1229"/>
      <c r="TXQ24" s="1229"/>
      <c r="TXR24" s="1229"/>
      <c r="TXS24" s="1229"/>
      <c r="TXT24" s="1229"/>
      <c r="TXU24" s="1229"/>
      <c r="TXV24" s="1229"/>
      <c r="TXW24" s="1229"/>
      <c r="TXX24" s="1229"/>
      <c r="TXY24" s="1229"/>
      <c r="TXZ24" s="1229"/>
      <c r="TYA24" s="1229"/>
      <c r="TYB24" s="1229"/>
      <c r="TYC24" s="1229"/>
      <c r="TYD24" s="1229"/>
      <c r="TYE24" s="1229"/>
      <c r="TYF24" s="1229"/>
      <c r="TYG24" s="1229"/>
      <c r="TYH24" s="1229"/>
      <c r="TYI24" s="1229"/>
      <c r="TYJ24" s="1229"/>
      <c r="TYK24" s="1229"/>
      <c r="TYL24" s="1229"/>
      <c r="TYM24" s="1229"/>
      <c r="TYN24" s="1229"/>
      <c r="TYO24" s="1229"/>
      <c r="TYP24" s="1229"/>
      <c r="TYQ24" s="1229"/>
      <c r="TYR24" s="1229"/>
      <c r="TYS24" s="1229"/>
      <c r="TYT24" s="1229"/>
      <c r="TYU24" s="1229"/>
      <c r="TYV24" s="1229"/>
      <c r="TYW24" s="1229"/>
      <c r="TYX24" s="1229"/>
      <c r="TYY24" s="1229"/>
      <c r="TYZ24" s="1229"/>
      <c r="TZA24" s="1229"/>
      <c r="TZB24" s="1229"/>
      <c r="TZC24" s="1229"/>
      <c r="TZD24" s="1229"/>
      <c r="TZE24" s="1229"/>
      <c r="TZF24" s="1229"/>
      <c r="TZG24" s="1229"/>
      <c r="TZH24" s="1229"/>
      <c r="TZI24" s="1229"/>
      <c r="TZJ24" s="1229"/>
      <c r="TZK24" s="1229"/>
      <c r="TZL24" s="1229"/>
      <c r="TZM24" s="1229"/>
      <c r="TZN24" s="1229"/>
      <c r="TZO24" s="1229"/>
      <c r="TZP24" s="1229"/>
      <c r="TZQ24" s="1229"/>
      <c r="TZR24" s="1229"/>
      <c r="TZS24" s="1229"/>
      <c r="TZT24" s="1229"/>
      <c r="TZU24" s="1229"/>
      <c r="TZV24" s="1229"/>
      <c r="TZW24" s="1229"/>
      <c r="TZX24" s="1229"/>
      <c r="TZY24" s="1229"/>
      <c r="TZZ24" s="1229"/>
      <c r="UAA24" s="1229"/>
      <c r="UAB24" s="1229"/>
      <c r="UAC24" s="1229"/>
      <c r="UAD24" s="1229"/>
      <c r="UAE24" s="1229"/>
      <c r="UAF24" s="1229"/>
      <c r="UAG24" s="1229"/>
      <c r="UAH24" s="1229"/>
      <c r="UAI24" s="1229"/>
      <c r="UAJ24" s="1229"/>
      <c r="UAK24" s="1229"/>
      <c r="UAL24" s="1229"/>
      <c r="UAM24" s="1229"/>
      <c r="UAN24" s="1229"/>
      <c r="UAO24" s="1229"/>
      <c r="UAP24" s="1229"/>
      <c r="UAQ24" s="1229"/>
      <c r="UAR24" s="1229"/>
      <c r="UAS24" s="1229"/>
      <c r="UAT24" s="1229"/>
      <c r="UAU24" s="1229"/>
      <c r="UAV24" s="1229"/>
      <c r="UAW24" s="1229"/>
      <c r="UAX24" s="1229"/>
      <c r="UAY24" s="1229"/>
      <c r="UAZ24" s="1229"/>
      <c r="UBA24" s="1229"/>
      <c r="UBB24" s="1229"/>
      <c r="UBC24" s="1229"/>
      <c r="UBD24" s="1229"/>
      <c r="UBE24" s="1229"/>
      <c r="UBF24" s="1229"/>
      <c r="UBG24" s="1229"/>
      <c r="UBH24" s="1229"/>
      <c r="UBI24" s="1229"/>
      <c r="UBJ24" s="1229"/>
      <c r="UBK24" s="1229"/>
      <c r="UBL24" s="1229"/>
      <c r="UBM24" s="1229"/>
      <c r="UBN24" s="1229"/>
      <c r="UBO24" s="1229"/>
      <c r="UBP24" s="1229"/>
      <c r="UBQ24" s="1229"/>
      <c r="UBR24" s="1229"/>
      <c r="UBS24" s="1229"/>
      <c r="UBT24" s="1229"/>
      <c r="UBU24" s="1229"/>
      <c r="UBV24" s="1229"/>
      <c r="UBW24" s="1229"/>
      <c r="UBX24" s="1229"/>
      <c r="UBY24" s="1229"/>
      <c r="UBZ24" s="1229"/>
      <c r="UCA24" s="1229"/>
      <c r="UCB24" s="1229"/>
      <c r="UCC24" s="1229"/>
      <c r="UCD24" s="1229"/>
      <c r="UCE24" s="1229"/>
      <c r="UCF24" s="1229"/>
      <c r="UCG24" s="1229"/>
      <c r="UCH24" s="1229"/>
      <c r="UCI24" s="1229"/>
      <c r="UCJ24" s="1229"/>
      <c r="UCK24" s="1229"/>
      <c r="UCL24" s="1229"/>
      <c r="UCM24" s="1229"/>
      <c r="UCN24" s="1229"/>
      <c r="UCO24" s="1229"/>
      <c r="UCP24" s="1229"/>
      <c r="UCQ24" s="1229"/>
      <c r="UCR24" s="1229"/>
      <c r="UCS24" s="1229"/>
      <c r="UCT24" s="1229"/>
      <c r="UCU24" s="1229"/>
      <c r="UCV24" s="1229"/>
      <c r="UCW24" s="1229"/>
      <c r="UCX24" s="1229"/>
      <c r="UCY24" s="1229"/>
      <c r="UCZ24" s="1229"/>
      <c r="UDA24" s="1229"/>
      <c r="UDB24" s="1229"/>
      <c r="UDC24" s="1229"/>
      <c r="UDD24" s="1229"/>
      <c r="UDE24" s="1229"/>
      <c r="UDF24" s="1229"/>
      <c r="UDG24" s="1229"/>
      <c r="UDH24" s="1229"/>
      <c r="UDI24" s="1229"/>
      <c r="UDJ24" s="1229"/>
      <c r="UDK24" s="1229"/>
      <c r="UDL24" s="1229"/>
      <c r="UDM24" s="1229"/>
      <c r="UDN24" s="1229"/>
      <c r="UDO24" s="1229"/>
      <c r="UDP24" s="1229"/>
      <c r="UDQ24" s="1229"/>
      <c r="UDR24" s="1229"/>
      <c r="UDS24" s="1229"/>
      <c r="UDT24" s="1229"/>
      <c r="UDU24" s="1229"/>
      <c r="UDV24" s="1229"/>
      <c r="UDW24" s="1229"/>
      <c r="UDX24" s="1229"/>
      <c r="UDY24" s="1229"/>
      <c r="UDZ24" s="1229"/>
      <c r="UEA24" s="1229"/>
      <c r="UEB24" s="1229"/>
      <c r="UEC24" s="1229"/>
      <c r="UED24" s="1229"/>
      <c r="UEE24" s="1229"/>
      <c r="UEF24" s="1229"/>
      <c r="UEG24" s="1229"/>
      <c r="UEH24" s="1229"/>
      <c r="UEI24" s="1229"/>
      <c r="UEJ24" s="1229"/>
      <c r="UEK24" s="1229"/>
      <c r="UEL24" s="1229"/>
      <c r="UEM24" s="1229"/>
      <c r="UEN24" s="1229"/>
      <c r="UEO24" s="1229"/>
      <c r="UEP24" s="1229"/>
      <c r="UEQ24" s="1229"/>
      <c r="UER24" s="1229"/>
      <c r="UES24" s="1229"/>
      <c r="UET24" s="1229"/>
      <c r="UEU24" s="1229"/>
      <c r="UEV24" s="1229"/>
      <c r="UEW24" s="1229"/>
      <c r="UEX24" s="1229"/>
      <c r="UEY24" s="1229"/>
      <c r="UEZ24" s="1229"/>
      <c r="UFA24" s="1229"/>
      <c r="UFB24" s="1229"/>
      <c r="UFC24" s="1229"/>
      <c r="UFD24" s="1229"/>
      <c r="UFE24" s="1229"/>
      <c r="UFF24" s="1229"/>
      <c r="UFG24" s="1229"/>
      <c r="UFH24" s="1229"/>
      <c r="UFI24" s="1229"/>
      <c r="UFJ24" s="1229"/>
      <c r="UFK24" s="1229"/>
      <c r="UFL24" s="1229"/>
      <c r="UFM24" s="1229"/>
      <c r="UFN24" s="1229"/>
      <c r="UFO24" s="1229"/>
      <c r="UFP24" s="1229"/>
      <c r="UFQ24" s="1229"/>
      <c r="UFR24" s="1229"/>
      <c r="UFS24" s="1229"/>
      <c r="UFT24" s="1229"/>
      <c r="UFU24" s="1229"/>
      <c r="UFV24" s="1229"/>
      <c r="UFW24" s="1229"/>
      <c r="UFX24" s="1229"/>
      <c r="UFY24" s="1229"/>
      <c r="UFZ24" s="1229"/>
      <c r="UGA24" s="1229"/>
      <c r="UGB24" s="1229"/>
      <c r="UGC24" s="1229"/>
      <c r="UGD24" s="1229"/>
      <c r="UGE24" s="1229"/>
      <c r="UGF24" s="1229"/>
      <c r="UGG24" s="1229"/>
      <c r="UGH24" s="1229"/>
      <c r="UGI24" s="1229"/>
      <c r="UGJ24" s="1229"/>
      <c r="UGK24" s="1229"/>
      <c r="UGL24" s="1229"/>
      <c r="UGM24" s="1229"/>
      <c r="UGN24" s="1229"/>
      <c r="UGO24" s="1229"/>
      <c r="UGP24" s="1229"/>
      <c r="UGQ24" s="1229"/>
      <c r="UGR24" s="1229"/>
      <c r="UGS24" s="1229"/>
      <c r="UGT24" s="1229"/>
      <c r="UGU24" s="1229"/>
      <c r="UGV24" s="1229"/>
      <c r="UGW24" s="1229"/>
      <c r="UGX24" s="1229"/>
      <c r="UGY24" s="1229"/>
      <c r="UGZ24" s="1229"/>
      <c r="UHA24" s="1229"/>
      <c r="UHB24" s="1229"/>
      <c r="UHC24" s="1229"/>
      <c r="UHD24" s="1229"/>
      <c r="UHE24" s="1229"/>
      <c r="UHF24" s="1229"/>
      <c r="UHG24" s="1229"/>
      <c r="UHH24" s="1229"/>
      <c r="UHI24" s="1229"/>
      <c r="UHJ24" s="1229"/>
      <c r="UHK24" s="1229"/>
      <c r="UHL24" s="1229"/>
      <c r="UHM24" s="1229"/>
      <c r="UHN24" s="1229"/>
      <c r="UHO24" s="1229"/>
      <c r="UHP24" s="1229"/>
      <c r="UHQ24" s="1229"/>
      <c r="UHR24" s="1229"/>
      <c r="UHS24" s="1229"/>
      <c r="UHT24" s="1229"/>
      <c r="UHU24" s="1229"/>
      <c r="UHV24" s="1229"/>
      <c r="UHW24" s="1229"/>
      <c r="UHX24" s="1229"/>
      <c r="UHY24" s="1229"/>
      <c r="UHZ24" s="1229"/>
      <c r="UIA24" s="1229"/>
      <c r="UIB24" s="1229"/>
      <c r="UIC24" s="1229"/>
      <c r="UID24" s="1229"/>
      <c r="UIE24" s="1229"/>
      <c r="UIF24" s="1229"/>
      <c r="UIG24" s="1229"/>
      <c r="UIH24" s="1229"/>
      <c r="UII24" s="1229"/>
      <c r="UIJ24" s="1229"/>
      <c r="UIK24" s="1229"/>
      <c r="UIL24" s="1229"/>
      <c r="UIM24" s="1229"/>
      <c r="UIN24" s="1229"/>
      <c r="UIO24" s="1229"/>
      <c r="UIP24" s="1229"/>
      <c r="UIQ24" s="1229"/>
      <c r="UIR24" s="1229"/>
      <c r="UIS24" s="1229"/>
      <c r="UIT24" s="1229"/>
      <c r="UIU24" s="1229"/>
      <c r="UIV24" s="1229"/>
      <c r="UIW24" s="1229"/>
      <c r="UIX24" s="1229"/>
      <c r="UIY24" s="1229"/>
      <c r="UIZ24" s="1229"/>
      <c r="UJA24" s="1229"/>
      <c r="UJB24" s="1229"/>
      <c r="UJC24" s="1229"/>
      <c r="UJD24" s="1229"/>
      <c r="UJE24" s="1229"/>
      <c r="UJF24" s="1229"/>
      <c r="UJG24" s="1229"/>
      <c r="UJH24" s="1229"/>
      <c r="UJI24" s="1229"/>
      <c r="UJJ24" s="1229"/>
      <c r="UJK24" s="1229"/>
      <c r="UJL24" s="1229"/>
      <c r="UJM24" s="1229"/>
      <c r="UJN24" s="1229"/>
      <c r="UJO24" s="1229"/>
      <c r="UJP24" s="1229"/>
      <c r="UJQ24" s="1229"/>
      <c r="UJR24" s="1229"/>
      <c r="UJS24" s="1229"/>
      <c r="UJT24" s="1229"/>
      <c r="UJU24" s="1229"/>
      <c r="UJV24" s="1229"/>
      <c r="UJW24" s="1229"/>
      <c r="UJX24" s="1229"/>
      <c r="UJY24" s="1229"/>
      <c r="UJZ24" s="1229"/>
      <c r="UKA24" s="1229"/>
      <c r="UKB24" s="1229"/>
      <c r="UKC24" s="1229"/>
      <c r="UKD24" s="1229"/>
      <c r="UKE24" s="1229"/>
      <c r="UKF24" s="1229"/>
      <c r="UKG24" s="1229"/>
      <c r="UKH24" s="1229"/>
      <c r="UKI24" s="1229"/>
      <c r="UKJ24" s="1229"/>
      <c r="UKK24" s="1229"/>
      <c r="UKL24" s="1229"/>
      <c r="UKM24" s="1229"/>
      <c r="UKN24" s="1229"/>
      <c r="UKO24" s="1229"/>
      <c r="UKP24" s="1229"/>
      <c r="UKQ24" s="1229"/>
      <c r="UKR24" s="1229"/>
      <c r="UKS24" s="1229"/>
      <c r="UKT24" s="1229"/>
      <c r="UKU24" s="1229"/>
      <c r="UKV24" s="1229"/>
      <c r="UKW24" s="1229"/>
      <c r="UKX24" s="1229"/>
      <c r="UKY24" s="1229"/>
      <c r="UKZ24" s="1229"/>
      <c r="ULA24" s="1229"/>
      <c r="ULB24" s="1229"/>
      <c r="ULC24" s="1229"/>
      <c r="ULD24" s="1229"/>
      <c r="ULE24" s="1229"/>
      <c r="ULF24" s="1229"/>
      <c r="ULG24" s="1229"/>
      <c r="ULH24" s="1229"/>
      <c r="ULI24" s="1229"/>
      <c r="ULJ24" s="1229"/>
      <c r="ULK24" s="1229"/>
      <c r="ULL24" s="1229"/>
      <c r="ULM24" s="1229"/>
      <c r="ULN24" s="1229"/>
      <c r="ULO24" s="1229"/>
      <c r="ULP24" s="1229"/>
      <c r="ULQ24" s="1229"/>
      <c r="ULR24" s="1229"/>
      <c r="ULS24" s="1229"/>
      <c r="ULT24" s="1229"/>
      <c r="ULU24" s="1229"/>
      <c r="ULV24" s="1229"/>
      <c r="ULW24" s="1229"/>
      <c r="ULX24" s="1229"/>
      <c r="ULY24" s="1229"/>
      <c r="ULZ24" s="1229"/>
      <c r="UMA24" s="1229"/>
      <c r="UMB24" s="1229"/>
      <c r="UMC24" s="1229"/>
      <c r="UMD24" s="1229"/>
      <c r="UME24" s="1229"/>
      <c r="UMF24" s="1229"/>
      <c r="UMG24" s="1229"/>
      <c r="UMH24" s="1229"/>
      <c r="UMI24" s="1229"/>
      <c r="UMJ24" s="1229"/>
      <c r="UMK24" s="1229"/>
      <c r="UML24" s="1229"/>
      <c r="UMM24" s="1229"/>
      <c r="UMN24" s="1229"/>
      <c r="UMO24" s="1229"/>
      <c r="UMP24" s="1229"/>
      <c r="UMQ24" s="1229"/>
      <c r="UMR24" s="1229"/>
      <c r="UMS24" s="1229"/>
      <c r="UMT24" s="1229"/>
      <c r="UMU24" s="1229"/>
      <c r="UMV24" s="1229"/>
      <c r="UMW24" s="1229"/>
      <c r="UMX24" s="1229"/>
      <c r="UMY24" s="1229"/>
      <c r="UMZ24" s="1229"/>
      <c r="UNA24" s="1229"/>
      <c r="UNB24" s="1229"/>
      <c r="UNC24" s="1229"/>
      <c r="UND24" s="1229"/>
      <c r="UNE24" s="1229"/>
      <c r="UNF24" s="1229"/>
      <c r="UNG24" s="1229"/>
      <c r="UNH24" s="1229"/>
      <c r="UNI24" s="1229"/>
      <c r="UNJ24" s="1229"/>
      <c r="UNK24" s="1229"/>
      <c r="UNL24" s="1229"/>
      <c r="UNM24" s="1229"/>
      <c r="UNN24" s="1229"/>
      <c r="UNO24" s="1229"/>
      <c r="UNP24" s="1229"/>
      <c r="UNQ24" s="1229"/>
      <c r="UNR24" s="1229"/>
      <c r="UNS24" s="1229"/>
      <c r="UNT24" s="1229"/>
      <c r="UNU24" s="1229"/>
      <c r="UNV24" s="1229"/>
      <c r="UNW24" s="1229"/>
      <c r="UNX24" s="1229"/>
      <c r="UNY24" s="1229"/>
      <c r="UNZ24" s="1229"/>
      <c r="UOA24" s="1229"/>
      <c r="UOB24" s="1229"/>
      <c r="UOC24" s="1229"/>
      <c r="UOD24" s="1229"/>
      <c r="UOE24" s="1229"/>
      <c r="UOF24" s="1229"/>
      <c r="UOG24" s="1229"/>
      <c r="UOH24" s="1229"/>
      <c r="UOI24" s="1229"/>
      <c r="UOJ24" s="1229"/>
      <c r="UOK24" s="1229"/>
      <c r="UOL24" s="1229"/>
      <c r="UOM24" s="1229"/>
      <c r="UON24" s="1229"/>
      <c r="UOO24" s="1229"/>
      <c r="UOP24" s="1229"/>
      <c r="UOQ24" s="1229"/>
      <c r="UOR24" s="1229"/>
      <c r="UOS24" s="1229"/>
      <c r="UOT24" s="1229"/>
      <c r="UOU24" s="1229"/>
      <c r="UOV24" s="1229"/>
      <c r="UOW24" s="1229"/>
      <c r="UOX24" s="1229"/>
      <c r="UOY24" s="1229"/>
      <c r="UOZ24" s="1229"/>
      <c r="UPA24" s="1229"/>
      <c r="UPB24" s="1229"/>
      <c r="UPC24" s="1229"/>
      <c r="UPD24" s="1229"/>
      <c r="UPE24" s="1229"/>
      <c r="UPF24" s="1229"/>
      <c r="UPG24" s="1229"/>
      <c r="UPH24" s="1229"/>
      <c r="UPI24" s="1229"/>
      <c r="UPJ24" s="1229"/>
      <c r="UPK24" s="1229"/>
      <c r="UPL24" s="1229"/>
      <c r="UPM24" s="1229"/>
      <c r="UPN24" s="1229"/>
      <c r="UPO24" s="1229"/>
      <c r="UPP24" s="1229"/>
      <c r="UPQ24" s="1229"/>
      <c r="UPR24" s="1229"/>
      <c r="UPS24" s="1229"/>
      <c r="UPT24" s="1229"/>
      <c r="UPU24" s="1229"/>
      <c r="UPV24" s="1229"/>
      <c r="UPW24" s="1229"/>
      <c r="UPX24" s="1229"/>
      <c r="UPY24" s="1229"/>
      <c r="UPZ24" s="1229"/>
      <c r="UQA24" s="1229"/>
      <c r="UQB24" s="1229"/>
      <c r="UQC24" s="1229"/>
      <c r="UQD24" s="1229"/>
      <c r="UQE24" s="1229"/>
      <c r="UQF24" s="1229"/>
      <c r="UQG24" s="1229"/>
      <c r="UQH24" s="1229"/>
      <c r="UQI24" s="1229"/>
      <c r="UQJ24" s="1229"/>
      <c r="UQK24" s="1229"/>
      <c r="UQL24" s="1229"/>
      <c r="UQM24" s="1229"/>
      <c r="UQN24" s="1229"/>
      <c r="UQO24" s="1229"/>
      <c r="UQP24" s="1229"/>
      <c r="UQQ24" s="1229"/>
      <c r="UQR24" s="1229"/>
      <c r="UQS24" s="1229"/>
      <c r="UQT24" s="1229"/>
      <c r="UQU24" s="1229"/>
      <c r="UQV24" s="1229"/>
      <c r="UQW24" s="1229"/>
      <c r="UQX24" s="1229"/>
      <c r="UQY24" s="1229"/>
      <c r="UQZ24" s="1229"/>
      <c r="URA24" s="1229"/>
      <c r="URB24" s="1229"/>
      <c r="URC24" s="1229"/>
      <c r="URD24" s="1229"/>
      <c r="URE24" s="1229"/>
      <c r="URF24" s="1229"/>
      <c r="URG24" s="1229"/>
      <c r="URH24" s="1229"/>
      <c r="URI24" s="1229"/>
      <c r="URJ24" s="1229"/>
      <c r="URK24" s="1229"/>
      <c r="URL24" s="1229"/>
      <c r="URM24" s="1229"/>
      <c r="URN24" s="1229"/>
      <c r="URO24" s="1229"/>
      <c r="URP24" s="1229"/>
      <c r="URQ24" s="1229"/>
      <c r="URR24" s="1229"/>
      <c r="URS24" s="1229"/>
      <c r="URT24" s="1229"/>
      <c r="URU24" s="1229"/>
      <c r="URV24" s="1229"/>
      <c r="URW24" s="1229"/>
      <c r="URX24" s="1229"/>
      <c r="URY24" s="1229"/>
      <c r="URZ24" s="1229"/>
      <c r="USA24" s="1229"/>
      <c r="USB24" s="1229"/>
      <c r="USC24" s="1229"/>
      <c r="USD24" s="1229"/>
      <c r="USE24" s="1229"/>
      <c r="USF24" s="1229"/>
      <c r="USG24" s="1229"/>
      <c r="USH24" s="1229"/>
      <c r="USI24" s="1229"/>
      <c r="USJ24" s="1229"/>
      <c r="USK24" s="1229"/>
      <c r="USL24" s="1229"/>
      <c r="USM24" s="1229"/>
      <c r="USN24" s="1229"/>
      <c r="USO24" s="1229"/>
      <c r="USP24" s="1229"/>
      <c r="USQ24" s="1229"/>
      <c r="USR24" s="1229"/>
      <c r="USS24" s="1229"/>
      <c r="UST24" s="1229"/>
      <c r="USU24" s="1229"/>
      <c r="USV24" s="1229"/>
      <c r="USW24" s="1229"/>
      <c r="USX24" s="1229"/>
      <c r="USY24" s="1229"/>
      <c r="USZ24" s="1229"/>
      <c r="UTA24" s="1229"/>
      <c r="UTB24" s="1229"/>
      <c r="UTC24" s="1229"/>
      <c r="UTD24" s="1229"/>
      <c r="UTE24" s="1229"/>
      <c r="UTF24" s="1229"/>
      <c r="UTG24" s="1229"/>
      <c r="UTH24" s="1229"/>
      <c r="UTI24" s="1229"/>
      <c r="UTJ24" s="1229"/>
      <c r="UTK24" s="1229"/>
      <c r="UTL24" s="1229"/>
      <c r="UTM24" s="1229"/>
      <c r="UTN24" s="1229"/>
      <c r="UTO24" s="1229"/>
      <c r="UTP24" s="1229"/>
      <c r="UTQ24" s="1229"/>
      <c r="UTR24" s="1229"/>
      <c r="UTS24" s="1229"/>
      <c r="UTT24" s="1229"/>
      <c r="UTU24" s="1229"/>
      <c r="UTV24" s="1229"/>
      <c r="UTW24" s="1229"/>
      <c r="UTX24" s="1229"/>
      <c r="UTY24" s="1229"/>
      <c r="UTZ24" s="1229"/>
      <c r="UUA24" s="1229"/>
      <c r="UUB24" s="1229"/>
      <c r="UUC24" s="1229"/>
      <c r="UUD24" s="1229"/>
      <c r="UUE24" s="1229"/>
      <c r="UUF24" s="1229"/>
      <c r="UUG24" s="1229"/>
      <c r="UUH24" s="1229"/>
      <c r="UUI24" s="1229"/>
      <c r="UUJ24" s="1229"/>
      <c r="UUK24" s="1229"/>
      <c r="UUL24" s="1229"/>
      <c r="UUM24" s="1229"/>
      <c r="UUN24" s="1229"/>
      <c r="UUO24" s="1229"/>
      <c r="UUP24" s="1229"/>
      <c r="UUQ24" s="1229"/>
      <c r="UUR24" s="1229"/>
      <c r="UUS24" s="1229"/>
      <c r="UUT24" s="1229"/>
      <c r="UUU24" s="1229"/>
      <c r="UUV24" s="1229"/>
      <c r="UUW24" s="1229"/>
      <c r="UUX24" s="1229"/>
      <c r="UUY24" s="1229"/>
      <c r="UUZ24" s="1229"/>
      <c r="UVA24" s="1229"/>
      <c r="UVB24" s="1229"/>
      <c r="UVC24" s="1229"/>
      <c r="UVD24" s="1229"/>
      <c r="UVE24" s="1229"/>
      <c r="UVF24" s="1229"/>
      <c r="UVG24" s="1229"/>
      <c r="UVH24" s="1229"/>
      <c r="UVI24" s="1229"/>
      <c r="UVJ24" s="1229"/>
      <c r="UVK24" s="1229"/>
      <c r="UVL24" s="1229"/>
      <c r="UVM24" s="1229"/>
      <c r="UVN24" s="1229"/>
      <c r="UVO24" s="1229"/>
      <c r="UVP24" s="1229"/>
      <c r="UVQ24" s="1229"/>
      <c r="UVR24" s="1229"/>
      <c r="UVS24" s="1229"/>
      <c r="UVT24" s="1229"/>
      <c r="UVU24" s="1229"/>
      <c r="UVV24" s="1229"/>
      <c r="UVW24" s="1229"/>
      <c r="UVX24" s="1229"/>
      <c r="UVY24" s="1229"/>
      <c r="UVZ24" s="1229"/>
      <c r="UWA24" s="1229"/>
      <c r="UWB24" s="1229"/>
      <c r="UWC24" s="1229"/>
      <c r="UWD24" s="1229"/>
      <c r="UWE24" s="1229"/>
      <c r="UWF24" s="1229"/>
      <c r="UWG24" s="1229"/>
      <c r="UWH24" s="1229"/>
      <c r="UWI24" s="1229"/>
      <c r="UWJ24" s="1229"/>
      <c r="UWK24" s="1229"/>
      <c r="UWL24" s="1229"/>
      <c r="UWM24" s="1229"/>
      <c r="UWN24" s="1229"/>
      <c r="UWO24" s="1229"/>
      <c r="UWP24" s="1229"/>
      <c r="UWQ24" s="1229"/>
      <c r="UWR24" s="1229"/>
      <c r="UWS24" s="1229"/>
      <c r="UWT24" s="1229"/>
      <c r="UWU24" s="1229"/>
      <c r="UWV24" s="1229"/>
      <c r="UWW24" s="1229"/>
      <c r="UWX24" s="1229"/>
      <c r="UWY24" s="1229"/>
      <c r="UWZ24" s="1229"/>
      <c r="UXA24" s="1229"/>
      <c r="UXB24" s="1229"/>
      <c r="UXC24" s="1229"/>
      <c r="UXD24" s="1229"/>
      <c r="UXE24" s="1229"/>
      <c r="UXF24" s="1229"/>
      <c r="UXG24" s="1229"/>
      <c r="UXH24" s="1229"/>
      <c r="UXI24" s="1229"/>
      <c r="UXJ24" s="1229"/>
      <c r="UXK24" s="1229"/>
      <c r="UXL24" s="1229"/>
      <c r="UXM24" s="1229"/>
      <c r="UXN24" s="1229"/>
      <c r="UXO24" s="1229"/>
      <c r="UXP24" s="1229"/>
      <c r="UXQ24" s="1229"/>
      <c r="UXR24" s="1229"/>
      <c r="UXS24" s="1229"/>
      <c r="UXT24" s="1229"/>
      <c r="UXU24" s="1229"/>
      <c r="UXV24" s="1229"/>
      <c r="UXW24" s="1229"/>
      <c r="UXX24" s="1229"/>
      <c r="UXY24" s="1229"/>
      <c r="UXZ24" s="1229"/>
      <c r="UYA24" s="1229"/>
      <c r="UYB24" s="1229"/>
      <c r="UYC24" s="1229"/>
      <c r="UYD24" s="1229"/>
      <c r="UYE24" s="1229"/>
      <c r="UYF24" s="1229"/>
      <c r="UYG24" s="1229"/>
      <c r="UYH24" s="1229"/>
      <c r="UYI24" s="1229"/>
      <c r="UYJ24" s="1229"/>
      <c r="UYK24" s="1229"/>
      <c r="UYL24" s="1229"/>
      <c r="UYM24" s="1229"/>
      <c r="UYN24" s="1229"/>
      <c r="UYO24" s="1229"/>
      <c r="UYP24" s="1229"/>
      <c r="UYQ24" s="1229"/>
      <c r="UYR24" s="1229"/>
      <c r="UYS24" s="1229"/>
      <c r="UYT24" s="1229"/>
      <c r="UYU24" s="1229"/>
      <c r="UYV24" s="1229"/>
      <c r="UYW24" s="1229"/>
      <c r="UYX24" s="1229"/>
      <c r="UYY24" s="1229"/>
      <c r="UYZ24" s="1229"/>
      <c r="UZA24" s="1229"/>
      <c r="UZB24" s="1229"/>
      <c r="UZC24" s="1229"/>
      <c r="UZD24" s="1229"/>
      <c r="UZE24" s="1229"/>
      <c r="UZF24" s="1229"/>
      <c r="UZG24" s="1229"/>
      <c r="UZH24" s="1229"/>
      <c r="UZI24" s="1229"/>
      <c r="UZJ24" s="1229"/>
      <c r="UZK24" s="1229"/>
      <c r="UZL24" s="1229"/>
      <c r="UZM24" s="1229"/>
      <c r="UZN24" s="1229"/>
      <c r="UZO24" s="1229"/>
      <c r="UZP24" s="1229"/>
      <c r="UZQ24" s="1229"/>
      <c r="UZR24" s="1229"/>
      <c r="UZS24" s="1229"/>
      <c r="UZT24" s="1229"/>
      <c r="UZU24" s="1229"/>
      <c r="UZV24" s="1229"/>
      <c r="UZW24" s="1229"/>
      <c r="UZX24" s="1229"/>
      <c r="UZY24" s="1229"/>
      <c r="UZZ24" s="1229"/>
      <c r="VAA24" s="1229"/>
      <c r="VAB24" s="1229"/>
      <c r="VAC24" s="1229"/>
      <c r="VAD24" s="1229"/>
      <c r="VAE24" s="1229"/>
      <c r="VAF24" s="1229"/>
      <c r="VAG24" s="1229"/>
      <c r="VAH24" s="1229"/>
      <c r="VAI24" s="1229"/>
      <c r="VAJ24" s="1229"/>
      <c r="VAK24" s="1229"/>
      <c r="VAL24" s="1229"/>
      <c r="VAM24" s="1229"/>
      <c r="VAN24" s="1229"/>
      <c r="VAO24" s="1229"/>
      <c r="VAP24" s="1229"/>
      <c r="VAQ24" s="1229"/>
      <c r="VAR24" s="1229"/>
      <c r="VAS24" s="1229"/>
      <c r="VAT24" s="1229"/>
      <c r="VAU24" s="1229"/>
      <c r="VAV24" s="1229"/>
      <c r="VAW24" s="1229"/>
      <c r="VAX24" s="1229"/>
      <c r="VAY24" s="1229"/>
      <c r="VAZ24" s="1229"/>
      <c r="VBA24" s="1229"/>
      <c r="VBB24" s="1229"/>
      <c r="VBC24" s="1229"/>
      <c r="VBD24" s="1229"/>
      <c r="VBE24" s="1229"/>
      <c r="VBF24" s="1229"/>
      <c r="VBG24" s="1229"/>
      <c r="VBH24" s="1229"/>
      <c r="VBI24" s="1229"/>
      <c r="VBJ24" s="1229"/>
      <c r="VBK24" s="1229"/>
      <c r="VBL24" s="1229"/>
      <c r="VBM24" s="1229"/>
      <c r="VBN24" s="1229"/>
      <c r="VBO24" s="1229"/>
      <c r="VBP24" s="1229"/>
      <c r="VBQ24" s="1229"/>
      <c r="VBR24" s="1229"/>
      <c r="VBS24" s="1229"/>
      <c r="VBT24" s="1229"/>
      <c r="VBU24" s="1229"/>
      <c r="VBV24" s="1229"/>
      <c r="VBW24" s="1229"/>
      <c r="VBX24" s="1229"/>
      <c r="VBY24" s="1229"/>
      <c r="VBZ24" s="1229"/>
      <c r="VCA24" s="1229"/>
      <c r="VCB24" s="1229"/>
      <c r="VCC24" s="1229"/>
      <c r="VCD24" s="1229"/>
      <c r="VCE24" s="1229"/>
      <c r="VCF24" s="1229"/>
      <c r="VCG24" s="1229"/>
      <c r="VCH24" s="1229"/>
      <c r="VCI24" s="1229"/>
      <c r="VCJ24" s="1229"/>
      <c r="VCK24" s="1229"/>
      <c r="VCL24" s="1229"/>
      <c r="VCM24" s="1229"/>
      <c r="VCN24" s="1229"/>
      <c r="VCO24" s="1229"/>
      <c r="VCP24" s="1229"/>
      <c r="VCQ24" s="1229"/>
      <c r="VCR24" s="1229"/>
      <c r="VCS24" s="1229"/>
      <c r="VCT24" s="1229"/>
      <c r="VCU24" s="1229"/>
      <c r="VCV24" s="1229"/>
      <c r="VCW24" s="1229"/>
      <c r="VCX24" s="1229"/>
      <c r="VCY24" s="1229"/>
      <c r="VCZ24" s="1229"/>
      <c r="VDA24" s="1229"/>
      <c r="VDB24" s="1229"/>
      <c r="VDC24" s="1229"/>
      <c r="VDD24" s="1229"/>
      <c r="VDE24" s="1229"/>
      <c r="VDF24" s="1229"/>
      <c r="VDG24" s="1229"/>
      <c r="VDH24" s="1229"/>
      <c r="VDI24" s="1229"/>
      <c r="VDJ24" s="1229"/>
      <c r="VDK24" s="1229"/>
      <c r="VDL24" s="1229"/>
      <c r="VDM24" s="1229"/>
      <c r="VDN24" s="1229"/>
      <c r="VDO24" s="1229"/>
      <c r="VDP24" s="1229"/>
      <c r="VDQ24" s="1229"/>
      <c r="VDR24" s="1229"/>
      <c r="VDS24" s="1229"/>
      <c r="VDT24" s="1229"/>
      <c r="VDU24" s="1229"/>
      <c r="VDV24" s="1229"/>
      <c r="VDW24" s="1229"/>
      <c r="VDX24" s="1229"/>
      <c r="VDY24" s="1229"/>
      <c r="VDZ24" s="1229"/>
      <c r="VEA24" s="1229"/>
      <c r="VEB24" s="1229"/>
      <c r="VEC24" s="1229"/>
      <c r="VED24" s="1229"/>
      <c r="VEE24" s="1229"/>
      <c r="VEF24" s="1229"/>
      <c r="VEG24" s="1229"/>
      <c r="VEH24" s="1229"/>
      <c r="VEI24" s="1229"/>
      <c r="VEJ24" s="1229"/>
      <c r="VEK24" s="1229"/>
      <c r="VEL24" s="1229"/>
      <c r="VEM24" s="1229"/>
      <c r="VEN24" s="1229"/>
      <c r="VEO24" s="1229"/>
      <c r="VEP24" s="1229"/>
      <c r="VEQ24" s="1229"/>
      <c r="VER24" s="1229"/>
      <c r="VES24" s="1229"/>
      <c r="VET24" s="1229"/>
      <c r="VEU24" s="1229"/>
      <c r="VEV24" s="1229"/>
      <c r="VEW24" s="1229"/>
      <c r="VEX24" s="1229"/>
      <c r="VEY24" s="1229"/>
      <c r="VEZ24" s="1229"/>
      <c r="VFA24" s="1229"/>
      <c r="VFB24" s="1229"/>
      <c r="VFC24" s="1229"/>
      <c r="VFD24" s="1229"/>
      <c r="VFE24" s="1229"/>
      <c r="VFF24" s="1229"/>
      <c r="VFG24" s="1229"/>
      <c r="VFH24" s="1229"/>
      <c r="VFI24" s="1229"/>
      <c r="VFJ24" s="1229"/>
      <c r="VFK24" s="1229"/>
      <c r="VFL24" s="1229"/>
      <c r="VFM24" s="1229"/>
      <c r="VFN24" s="1229"/>
      <c r="VFO24" s="1229"/>
      <c r="VFP24" s="1229"/>
      <c r="VFQ24" s="1229"/>
      <c r="VFR24" s="1229"/>
      <c r="VFS24" s="1229"/>
      <c r="VFT24" s="1229"/>
      <c r="VFU24" s="1229"/>
      <c r="VFV24" s="1229"/>
      <c r="VFW24" s="1229"/>
      <c r="VFX24" s="1229"/>
      <c r="VFY24" s="1229"/>
      <c r="VFZ24" s="1229"/>
      <c r="VGA24" s="1229"/>
      <c r="VGB24" s="1229"/>
      <c r="VGC24" s="1229"/>
      <c r="VGD24" s="1229"/>
      <c r="VGE24" s="1229"/>
      <c r="VGF24" s="1229"/>
      <c r="VGG24" s="1229"/>
      <c r="VGH24" s="1229"/>
      <c r="VGI24" s="1229"/>
      <c r="VGJ24" s="1229"/>
      <c r="VGK24" s="1229"/>
      <c r="VGL24" s="1229"/>
      <c r="VGM24" s="1229"/>
      <c r="VGN24" s="1229"/>
      <c r="VGO24" s="1229"/>
      <c r="VGP24" s="1229"/>
      <c r="VGQ24" s="1229"/>
      <c r="VGR24" s="1229"/>
      <c r="VGS24" s="1229"/>
      <c r="VGT24" s="1229"/>
      <c r="VGU24" s="1229"/>
      <c r="VGV24" s="1229"/>
      <c r="VGW24" s="1229"/>
      <c r="VGX24" s="1229"/>
      <c r="VGY24" s="1229"/>
      <c r="VGZ24" s="1229"/>
      <c r="VHA24" s="1229"/>
      <c r="VHB24" s="1229"/>
      <c r="VHC24" s="1229"/>
      <c r="VHD24" s="1229"/>
      <c r="VHE24" s="1229"/>
      <c r="VHF24" s="1229"/>
      <c r="VHG24" s="1229"/>
      <c r="VHH24" s="1229"/>
      <c r="VHI24" s="1229"/>
      <c r="VHJ24" s="1229"/>
      <c r="VHK24" s="1229"/>
      <c r="VHL24" s="1229"/>
      <c r="VHM24" s="1229"/>
      <c r="VHN24" s="1229"/>
      <c r="VHO24" s="1229"/>
      <c r="VHP24" s="1229"/>
      <c r="VHQ24" s="1229"/>
      <c r="VHR24" s="1229"/>
      <c r="VHS24" s="1229"/>
      <c r="VHT24" s="1229"/>
      <c r="VHU24" s="1229"/>
      <c r="VHV24" s="1229"/>
      <c r="VHW24" s="1229"/>
      <c r="VHX24" s="1229"/>
      <c r="VHY24" s="1229"/>
      <c r="VHZ24" s="1229"/>
      <c r="VIA24" s="1229"/>
      <c r="VIB24" s="1229"/>
      <c r="VIC24" s="1229"/>
      <c r="VID24" s="1229"/>
      <c r="VIE24" s="1229"/>
      <c r="VIF24" s="1229"/>
      <c r="VIG24" s="1229"/>
      <c r="VIH24" s="1229"/>
      <c r="VII24" s="1229"/>
      <c r="VIJ24" s="1229"/>
      <c r="VIK24" s="1229"/>
      <c r="VIL24" s="1229"/>
      <c r="VIM24" s="1229"/>
      <c r="VIN24" s="1229"/>
      <c r="VIO24" s="1229"/>
      <c r="VIP24" s="1229"/>
      <c r="VIQ24" s="1229"/>
      <c r="VIR24" s="1229"/>
      <c r="VIS24" s="1229"/>
      <c r="VIT24" s="1229"/>
      <c r="VIU24" s="1229"/>
      <c r="VIV24" s="1229"/>
      <c r="VIW24" s="1229"/>
      <c r="VIX24" s="1229"/>
      <c r="VIY24" s="1229"/>
      <c r="VIZ24" s="1229"/>
      <c r="VJA24" s="1229"/>
      <c r="VJB24" s="1229"/>
      <c r="VJC24" s="1229"/>
      <c r="VJD24" s="1229"/>
      <c r="VJE24" s="1229"/>
      <c r="VJF24" s="1229"/>
      <c r="VJG24" s="1229"/>
      <c r="VJH24" s="1229"/>
      <c r="VJI24" s="1229"/>
      <c r="VJJ24" s="1229"/>
      <c r="VJK24" s="1229"/>
      <c r="VJL24" s="1229"/>
      <c r="VJM24" s="1229"/>
      <c r="VJN24" s="1229"/>
      <c r="VJO24" s="1229"/>
      <c r="VJP24" s="1229"/>
      <c r="VJQ24" s="1229"/>
      <c r="VJR24" s="1229"/>
      <c r="VJS24" s="1229"/>
      <c r="VJT24" s="1229"/>
      <c r="VJU24" s="1229"/>
      <c r="VJV24" s="1229"/>
      <c r="VJW24" s="1229"/>
      <c r="VJX24" s="1229"/>
      <c r="VJY24" s="1229"/>
      <c r="VJZ24" s="1229"/>
      <c r="VKA24" s="1229"/>
      <c r="VKB24" s="1229"/>
      <c r="VKC24" s="1229"/>
      <c r="VKD24" s="1229"/>
      <c r="VKE24" s="1229"/>
      <c r="VKF24" s="1229"/>
      <c r="VKG24" s="1229"/>
      <c r="VKH24" s="1229"/>
      <c r="VKI24" s="1229"/>
      <c r="VKJ24" s="1229"/>
      <c r="VKK24" s="1229"/>
      <c r="VKL24" s="1229"/>
      <c r="VKM24" s="1229"/>
      <c r="VKN24" s="1229"/>
      <c r="VKO24" s="1229"/>
      <c r="VKP24" s="1229"/>
      <c r="VKQ24" s="1229"/>
      <c r="VKR24" s="1229"/>
      <c r="VKS24" s="1229"/>
      <c r="VKT24" s="1229"/>
      <c r="VKU24" s="1229"/>
      <c r="VKV24" s="1229"/>
      <c r="VKW24" s="1229"/>
      <c r="VKX24" s="1229"/>
      <c r="VKY24" s="1229"/>
      <c r="VKZ24" s="1229"/>
      <c r="VLA24" s="1229"/>
      <c r="VLB24" s="1229"/>
      <c r="VLC24" s="1229"/>
      <c r="VLD24" s="1229"/>
      <c r="VLE24" s="1229"/>
      <c r="VLF24" s="1229"/>
      <c r="VLG24" s="1229"/>
      <c r="VLH24" s="1229"/>
      <c r="VLI24" s="1229"/>
      <c r="VLJ24" s="1229"/>
      <c r="VLK24" s="1229"/>
      <c r="VLL24" s="1229"/>
      <c r="VLM24" s="1229"/>
      <c r="VLN24" s="1229"/>
      <c r="VLO24" s="1229"/>
      <c r="VLP24" s="1229"/>
      <c r="VLQ24" s="1229"/>
      <c r="VLR24" s="1229"/>
      <c r="VLS24" s="1229"/>
      <c r="VLT24" s="1229"/>
      <c r="VLU24" s="1229"/>
      <c r="VLV24" s="1229"/>
      <c r="VLW24" s="1229"/>
      <c r="VLX24" s="1229"/>
      <c r="VLY24" s="1229"/>
      <c r="VLZ24" s="1229"/>
      <c r="VMA24" s="1229"/>
      <c r="VMB24" s="1229"/>
      <c r="VMC24" s="1229"/>
      <c r="VMD24" s="1229"/>
      <c r="VME24" s="1229"/>
      <c r="VMF24" s="1229"/>
      <c r="VMG24" s="1229"/>
      <c r="VMH24" s="1229"/>
      <c r="VMI24" s="1229"/>
      <c r="VMJ24" s="1229"/>
      <c r="VMK24" s="1229"/>
      <c r="VML24" s="1229"/>
      <c r="VMM24" s="1229"/>
      <c r="VMN24" s="1229"/>
      <c r="VMO24" s="1229"/>
      <c r="VMP24" s="1229"/>
      <c r="VMQ24" s="1229"/>
      <c r="VMR24" s="1229"/>
      <c r="VMS24" s="1229"/>
      <c r="VMT24" s="1229"/>
      <c r="VMU24" s="1229"/>
      <c r="VMV24" s="1229"/>
      <c r="VMW24" s="1229"/>
      <c r="VMX24" s="1229"/>
      <c r="VMY24" s="1229"/>
      <c r="VMZ24" s="1229"/>
      <c r="VNA24" s="1229"/>
      <c r="VNB24" s="1229"/>
      <c r="VNC24" s="1229"/>
      <c r="VND24" s="1229"/>
      <c r="VNE24" s="1229"/>
      <c r="VNF24" s="1229"/>
      <c r="VNG24" s="1229"/>
      <c r="VNH24" s="1229"/>
      <c r="VNI24" s="1229"/>
      <c r="VNJ24" s="1229"/>
      <c r="VNK24" s="1229"/>
      <c r="VNL24" s="1229"/>
      <c r="VNM24" s="1229"/>
      <c r="VNN24" s="1229"/>
      <c r="VNO24" s="1229"/>
      <c r="VNP24" s="1229"/>
      <c r="VNQ24" s="1229"/>
      <c r="VNR24" s="1229"/>
      <c r="VNS24" s="1229"/>
      <c r="VNT24" s="1229"/>
      <c r="VNU24" s="1229"/>
      <c r="VNV24" s="1229"/>
      <c r="VNW24" s="1229"/>
      <c r="VNX24" s="1229"/>
      <c r="VNY24" s="1229"/>
      <c r="VNZ24" s="1229"/>
      <c r="VOA24" s="1229"/>
      <c r="VOB24" s="1229"/>
      <c r="VOC24" s="1229"/>
      <c r="VOD24" s="1229"/>
      <c r="VOE24" s="1229"/>
      <c r="VOF24" s="1229"/>
      <c r="VOG24" s="1229"/>
      <c r="VOH24" s="1229"/>
      <c r="VOI24" s="1229"/>
      <c r="VOJ24" s="1229"/>
      <c r="VOK24" s="1229"/>
      <c r="VOL24" s="1229"/>
      <c r="VOM24" s="1229"/>
      <c r="VON24" s="1229"/>
      <c r="VOO24" s="1229"/>
      <c r="VOP24" s="1229"/>
      <c r="VOQ24" s="1229"/>
      <c r="VOR24" s="1229"/>
      <c r="VOS24" s="1229"/>
      <c r="VOT24" s="1229"/>
      <c r="VOU24" s="1229"/>
      <c r="VOV24" s="1229"/>
      <c r="VOW24" s="1229"/>
      <c r="VOX24" s="1229"/>
      <c r="VOY24" s="1229"/>
      <c r="VOZ24" s="1229"/>
      <c r="VPA24" s="1229"/>
      <c r="VPB24" s="1229"/>
      <c r="VPC24" s="1229"/>
      <c r="VPD24" s="1229"/>
      <c r="VPE24" s="1229"/>
      <c r="VPF24" s="1229"/>
      <c r="VPG24" s="1229"/>
      <c r="VPH24" s="1229"/>
      <c r="VPI24" s="1229"/>
      <c r="VPJ24" s="1229"/>
      <c r="VPK24" s="1229"/>
      <c r="VPL24" s="1229"/>
      <c r="VPM24" s="1229"/>
      <c r="VPN24" s="1229"/>
      <c r="VPO24" s="1229"/>
      <c r="VPP24" s="1229"/>
      <c r="VPQ24" s="1229"/>
      <c r="VPR24" s="1229"/>
      <c r="VPS24" s="1229"/>
      <c r="VPT24" s="1229"/>
      <c r="VPU24" s="1229"/>
      <c r="VPV24" s="1229"/>
      <c r="VPW24" s="1229"/>
      <c r="VPX24" s="1229"/>
      <c r="VPY24" s="1229"/>
      <c r="VPZ24" s="1229"/>
      <c r="VQA24" s="1229"/>
      <c r="VQB24" s="1229"/>
      <c r="VQC24" s="1229"/>
      <c r="VQD24" s="1229"/>
      <c r="VQE24" s="1229"/>
      <c r="VQF24" s="1229"/>
      <c r="VQG24" s="1229"/>
      <c r="VQH24" s="1229"/>
      <c r="VQI24" s="1229"/>
      <c r="VQJ24" s="1229"/>
      <c r="VQK24" s="1229"/>
      <c r="VQL24" s="1229"/>
      <c r="VQM24" s="1229"/>
      <c r="VQN24" s="1229"/>
      <c r="VQO24" s="1229"/>
      <c r="VQP24" s="1229"/>
      <c r="VQQ24" s="1229"/>
      <c r="VQR24" s="1229"/>
      <c r="VQS24" s="1229"/>
      <c r="VQT24" s="1229"/>
      <c r="VQU24" s="1229"/>
      <c r="VQV24" s="1229"/>
      <c r="VQW24" s="1229"/>
      <c r="VQX24" s="1229"/>
      <c r="VQY24" s="1229"/>
      <c r="VQZ24" s="1229"/>
      <c r="VRA24" s="1229"/>
      <c r="VRB24" s="1229"/>
      <c r="VRC24" s="1229"/>
      <c r="VRD24" s="1229"/>
      <c r="VRE24" s="1229"/>
      <c r="VRF24" s="1229"/>
      <c r="VRG24" s="1229"/>
      <c r="VRH24" s="1229"/>
      <c r="VRI24" s="1229"/>
      <c r="VRJ24" s="1229"/>
      <c r="VRK24" s="1229"/>
      <c r="VRL24" s="1229"/>
      <c r="VRM24" s="1229"/>
      <c r="VRN24" s="1229"/>
      <c r="VRO24" s="1229"/>
      <c r="VRP24" s="1229"/>
      <c r="VRQ24" s="1229"/>
      <c r="VRR24" s="1229"/>
      <c r="VRS24" s="1229"/>
      <c r="VRT24" s="1229"/>
      <c r="VRU24" s="1229"/>
      <c r="VRV24" s="1229"/>
      <c r="VRW24" s="1229"/>
      <c r="VRX24" s="1229"/>
      <c r="VRY24" s="1229"/>
      <c r="VRZ24" s="1229"/>
      <c r="VSA24" s="1229"/>
      <c r="VSB24" s="1229"/>
      <c r="VSC24" s="1229"/>
      <c r="VSD24" s="1229"/>
      <c r="VSE24" s="1229"/>
      <c r="VSF24" s="1229"/>
      <c r="VSG24" s="1229"/>
      <c r="VSH24" s="1229"/>
      <c r="VSI24" s="1229"/>
      <c r="VSJ24" s="1229"/>
      <c r="VSK24" s="1229"/>
      <c r="VSL24" s="1229"/>
      <c r="VSM24" s="1229"/>
      <c r="VSN24" s="1229"/>
      <c r="VSO24" s="1229"/>
      <c r="VSP24" s="1229"/>
      <c r="VSQ24" s="1229"/>
      <c r="VSR24" s="1229"/>
      <c r="VSS24" s="1229"/>
      <c r="VST24" s="1229"/>
      <c r="VSU24" s="1229"/>
      <c r="VSV24" s="1229"/>
      <c r="VSW24" s="1229"/>
      <c r="VSX24" s="1229"/>
      <c r="VSY24" s="1229"/>
      <c r="VSZ24" s="1229"/>
      <c r="VTA24" s="1229"/>
      <c r="VTB24" s="1229"/>
      <c r="VTC24" s="1229"/>
      <c r="VTD24" s="1229"/>
      <c r="VTE24" s="1229"/>
      <c r="VTF24" s="1229"/>
      <c r="VTG24" s="1229"/>
      <c r="VTH24" s="1229"/>
      <c r="VTI24" s="1229"/>
      <c r="VTJ24" s="1229"/>
      <c r="VTK24" s="1229"/>
      <c r="VTL24" s="1229"/>
      <c r="VTM24" s="1229"/>
      <c r="VTN24" s="1229"/>
      <c r="VTO24" s="1229"/>
      <c r="VTP24" s="1229"/>
      <c r="VTQ24" s="1229"/>
      <c r="VTR24" s="1229"/>
      <c r="VTS24" s="1229"/>
      <c r="VTT24" s="1229"/>
      <c r="VTU24" s="1229"/>
      <c r="VTV24" s="1229"/>
      <c r="VTW24" s="1229"/>
      <c r="VTX24" s="1229"/>
      <c r="VTY24" s="1229"/>
      <c r="VTZ24" s="1229"/>
      <c r="VUA24" s="1229"/>
      <c r="VUB24" s="1229"/>
      <c r="VUC24" s="1229"/>
      <c r="VUD24" s="1229"/>
      <c r="VUE24" s="1229"/>
      <c r="VUF24" s="1229"/>
      <c r="VUG24" s="1229"/>
      <c r="VUH24" s="1229"/>
      <c r="VUI24" s="1229"/>
      <c r="VUJ24" s="1229"/>
      <c r="VUK24" s="1229"/>
      <c r="VUL24" s="1229"/>
      <c r="VUM24" s="1229"/>
      <c r="VUN24" s="1229"/>
      <c r="VUO24" s="1229"/>
      <c r="VUP24" s="1229"/>
      <c r="VUQ24" s="1229"/>
      <c r="VUR24" s="1229"/>
      <c r="VUS24" s="1229"/>
      <c r="VUT24" s="1229"/>
      <c r="VUU24" s="1229"/>
      <c r="VUV24" s="1229"/>
      <c r="VUW24" s="1229"/>
      <c r="VUX24" s="1229"/>
      <c r="VUY24" s="1229"/>
      <c r="VUZ24" s="1229"/>
      <c r="VVA24" s="1229"/>
      <c r="VVB24" s="1229"/>
      <c r="VVC24" s="1229"/>
      <c r="VVD24" s="1229"/>
      <c r="VVE24" s="1229"/>
      <c r="VVF24" s="1229"/>
      <c r="VVG24" s="1229"/>
      <c r="VVH24" s="1229"/>
      <c r="VVI24" s="1229"/>
      <c r="VVJ24" s="1229"/>
      <c r="VVK24" s="1229"/>
      <c r="VVL24" s="1229"/>
      <c r="VVM24" s="1229"/>
      <c r="VVN24" s="1229"/>
      <c r="VVO24" s="1229"/>
      <c r="VVP24" s="1229"/>
      <c r="VVQ24" s="1229"/>
      <c r="VVR24" s="1229"/>
      <c r="VVS24" s="1229"/>
      <c r="VVT24" s="1229"/>
      <c r="VVU24" s="1229"/>
      <c r="VVV24" s="1229"/>
      <c r="VVW24" s="1229"/>
      <c r="VVX24" s="1229"/>
      <c r="VVY24" s="1229"/>
      <c r="VVZ24" s="1229"/>
      <c r="VWA24" s="1229"/>
      <c r="VWB24" s="1229"/>
      <c r="VWC24" s="1229"/>
      <c r="VWD24" s="1229"/>
      <c r="VWE24" s="1229"/>
      <c r="VWF24" s="1229"/>
      <c r="VWG24" s="1229"/>
      <c r="VWH24" s="1229"/>
      <c r="VWI24" s="1229"/>
      <c r="VWJ24" s="1229"/>
      <c r="VWK24" s="1229"/>
      <c r="VWL24" s="1229"/>
      <c r="VWM24" s="1229"/>
      <c r="VWN24" s="1229"/>
      <c r="VWO24" s="1229"/>
      <c r="VWP24" s="1229"/>
      <c r="VWQ24" s="1229"/>
      <c r="VWR24" s="1229"/>
      <c r="VWS24" s="1229"/>
      <c r="VWT24" s="1229"/>
      <c r="VWU24" s="1229"/>
      <c r="VWV24" s="1229"/>
      <c r="VWW24" s="1229"/>
      <c r="VWX24" s="1229"/>
      <c r="VWY24" s="1229"/>
      <c r="VWZ24" s="1229"/>
      <c r="VXA24" s="1229"/>
      <c r="VXB24" s="1229"/>
      <c r="VXC24" s="1229"/>
      <c r="VXD24" s="1229"/>
      <c r="VXE24" s="1229"/>
      <c r="VXF24" s="1229"/>
      <c r="VXG24" s="1229"/>
      <c r="VXH24" s="1229"/>
      <c r="VXI24" s="1229"/>
      <c r="VXJ24" s="1229"/>
      <c r="VXK24" s="1229"/>
      <c r="VXL24" s="1229"/>
      <c r="VXM24" s="1229"/>
      <c r="VXN24" s="1229"/>
      <c r="VXO24" s="1229"/>
      <c r="VXP24" s="1229"/>
      <c r="VXQ24" s="1229"/>
      <c r="VXR24" s="1229"/>
      <c r="VXS24" s="1229"/>
      <c r="VXT24" s="1229"/>
      <c r="VXU24" s="1229"/>
      <c r="VXV24" s="1229"/>
      <c r="VXW24" s="1229"/>
      <c r="VXX24" s="1229"/>
      <c r="VXY24" s="1229"/>
      <c r="VXZ24" s="1229"/>
      <c r="VYA24" s="1229"/>
      <c r="VYB24" s="1229"/>
      <c r="VYC24" s="1229"/>
      <c r="VYD24" s="1229"/>
      <c r="VYE24" s="1229"/>
      <c r="VYF24" s="1229"/>
      <c r="VYG24" s="1229"/>
      <c r="VYH24" s="1229"/>
      <c r="VYI24" s="1229"/>
      <c r="VYJ24" s="1229"/>
      <c r="VYK24" s="1229"/>
      <c r="VYL24" s="1229"/>
      <c r="VYM24" s="1229"/>
      <c r="VYN24" s="1229"/>
      <c r="VYO24" s="1229"/>
      <c r="VYP24" s="1229"/>
      <c r="VYQ24" s="1229"/>
      <c r="VYR24" s="1229"/>
      <c r="VYS24" s="1229"/>
      <c r="VYT24" s="1229"/>
      <c r="VYU24" s="1229"/>
      <c r="VYV24" s="1229"/>
      <c r="VYW24" s="1229"/>
      <c r="VYX24" s="1229"/>
      <c r="VYY24" s="1229"/>
      <c r="VYZ24" s="1229"/>
      <c r="VZA24" s="1229"/>
      <c r="VZB24" s="1229"/>
      <c r="VZC24" s="1229"/>
      <c r="VZD24" s="1229"/>
      <c r="VZE24" s="1229"/>
      <c r="VZF24" s="1229"/>
      <c r="VZG24" s="1229"/>
      <c r="VZH24" s="1229"/>
      <c r="VZI24" s="1229"/>
      <c r="VZJ24" s="1229"/>
      <c r="VZK24" s="1229"/>
      <c r="VZL24" s="1229"/>
      <c r="VZM24" s="1229"/>
      <c r="VZN24" s="1229"/>
      <c r="VZO24" s="1229"/>
      <c r="VZP24" s="1229"/>
      <c r="VZQ24" s="1229"/>
      <c r="VZR24" s="1229"/>
      <c r="VZS24" s="1229"/>
      <c r="VZT24" s="1229"/>
      <c r="VZU24" s="1229"/>
      <c r="VZV24" s="1229"/>
      <c r="VZW24" s="1229"/>
      <c r="VZX24" s="1229"/>
      <c r="VZY24" s="1229"/>
      <c r="VZZ24" s="1229"/>
      <c r="WAA24" s="1229"/>
      <c r="WAB24" s="1229"/>
      <c r="WAC24" s="1229"/>
      <c r="WAD24" s="1229"/>
      <c r="WAE24" s="1229"/>
      <c r="WAF24" s="1229"/>
      <c r="WAG24" s="1229"/>
      <c r="WAH24" s="1229"/>
      <c r="WAI24" s="1229"/>
      <c r="WAJ24" s="1229"/>
      <c r="WAK24" s="1229"/>
      <c r="WAL24" s="1229"/>
      <c r="WAM24" s="1229"/>
      <c r="WAN24" s="1229"/>
      <c r="WAO24" s="1229"/>
      <c r="WAP24" s="1229"/>
      <c r="WAQ24" s="1229"/>
      <c r="WAR24" s="1229"/>
      <c r="WAS24" s="1229"/>
      <c r="WAT24" s="1229"/>
      <c r="WAU24" s="1229"/>
      <c r="WAV24" s="1229"/>
      <c r="WAW24" s="1229"/>
      <c r="WAX24" s="1229"/>
      <c r="WAY24" s="1229"/>
      <c r="WAZ24" s="1229"/>
      <c r="WBA24" s="1229"/>
      <c r="WBB24" s="1229"/>
      <c r="WBC24" s="1229"/>
      <c r="WBD24" s="1229"/>
      <c r="WBE24" s="1229"/>
      <c r="WBF24" s="1229"/>
      <c r="WBG24" s="1229"/>
      <c r="WBH24" s="1229"/>
      <c r="WBI24" s="1229"/>
      <c r="WBJ24" s="1229"/>
      <c r="WBK24" s="1229"/>
      <c r="WBL24" s="1229"/>
      <c r="WBM24" s="1229"/>
      <c r="WBN24" s="1229"/>
      <c r="WBO24" s="1229"/>
      <c r="WBP24" s="1229"/>
      <c r="WBQ24" s="1229"/>
      <c r="WBR24" s="1229"/>
      <c r="WBS24" s="1229"/>
      <c r="WBT24" s="1229"/>
      <c r="WBU24" s="1229"/>
      <c r="WBV24" s="1229"/>
      <c r="WBW24" s="1229"/>
      <c r="WBX24" s="1229"/>
      <c r="WBY24" s="1229"/>
      <c r="WBZ24" s="1229"/>
      <c r="WCA24" s="1229"/>
      <c r="WCB24" s="1229"/>
      <c r="WCC24" s="1229"/>
      <c r="WCD24" s="1229"/>
      <c r="WCE24" s="1229"/>
      <c r="WCF24" s="1229"/>
      <c r="WCG24" s="1229"/>
      <c r="WCH24" s="1229"/>
      <c r="WCI24" s="1229"/>
      <c r="WCJ24" s="1229"/>
      <c r="WCK24" s="1229"/>
      <c r="WCL24" s="1229"/>
      <c r="WCM24" s="1229"/>
      <c r="WCN24" s="1229"/>
      <c r="WCO24" s="1229"/>
      <c r="WCP24" s="1229"/>
      <c r="WCQ24" s="1229"/>
      <c r="WCR24" s="1229"/>
      <c r="WCS24" s="1229"/>
      <c r="WCT24" s="1229"/>
      <c r="WCU24" s="1229"/>
      <c r="WCV24" s="1229"/>
      <c r="WCW24" s="1229"/>
      <c r="WCX24" s="1229"/>
      <c r="WCY24" s="1229"/>
      <c r="WCZ24" s="1229"/>
      <c r="WDA24" s="1229"/>
      <c r="WDB24" s="1229"/>
      <c r="WDC24" s="1229"/>
      <c r="WDD24" s="1229"/>
      <c r="WDE24" s="1229"/>
      <c r="WDF24" s="1229"/>
      <c r="WDG24" s="1229"/>
      <c r="WDH24" s="1229"/>
      <c r="WDI24" s="1229"/>
      <c r="WDJ24" s="1229"/>
      <c r="WDK24" s="1229"/>
      <c r="WDL24" s="1229"/>
      <c r="WDM24" s="1229"/>
      <c r="WDN24" s="1229"/>
      <c r="WDO24" s="1229"/>
      <c r="WDP24" s="1229"/>
      <c r="WDQ24" s="1229"/>
      <c r="WDR24" s="1229"/>
      <c r="WDS24" s="1229"/>
      <c r="WDT24" s="1229"/>
      <c r="WDU24" s="1229"/>
      <c r="WDV24" s="1229"/>
      <c r="WDW24" s="1229"/>
      <c r="WDX24" s="1229"/>
      <c r="WDY24" s="1229"/>
      <c r="WDZ24" s="1229"/>
      <c r="WEA24" s="1229"/>
      <c r="WEB24" s="1229"/>
      <c r="WEC24" s="1229"/>
      <c r="WED24" s="1229"/>
      <c r="WEE24" s="1229"/>
      <c r="WEF24" s="1229"/>
      <c r="WEG24" s="1229"/>
      <c r="WEH24" s="1229"/>
      <c r="WEI24" s="1229"/>
      <c r="WEJ24" s="1229"/>
      <c r="WEK24" s="1229"/>
      <c r="WEL24" s="1229"/>
      <c r="WEM24" s="1229"/>
      <c r="WEN24" s="1229"/>
      <c r="WEO24" s="1229"/>
      <c r="WEP24" s="1229"/>
      <c r="WEQ24" s="1229"/>
      <c r="WER24" s="1229"/>
      <c r="WES24" s="1229"/>
      <c r="WET24" s="1229"/>
      <c r="WEU24" s="1229"/>
      <c r="WEV24" s="1229"/>
      <c r="WEW24" s="1229"/>
      <c r="WEX24" s="1229"/>
      <c r="WEY24" s="1229"/>
      <c r="WEZ24" s="1229"/>
      <c r="WFA24" s="1229"/>
      <c r="WFB24" s="1229"/>
      <c r="WFC24" s="1229"/>
      <c r="WFD24" s="1229"/>
      <c r="WFE24" s="1229"/>
      <c r="WFF24" s="1229"/>
      <c r="WFG24" s="1229"/>
      <c r="WFH24" s="1229"/>
      <c r="WFI24" s="1229"/>
      <c r="WFJ24" s="1229"/>
      <c r="WFK24" s="1229"/>
      <c r="WFL24" s="1229"/>
      <c r="WFM24" s="1229"/>
      <c r="WFN24" s="1229"/>
      <c r="WFO24" s="1229"/>
      <c r="WFP24" s="1229"/>
      <c r="WFQ24" s="1229"/>
      <c r="WFR24" s="1229"/>
      <c r="WFS24" s="1229"/>
      <c r="WFT24" s="1229"/>
      <c r="WFU24" s="1229"/>
      <c r="WFV24" s="1229"/>
      <c r="WFW24" s="1229"/>
      <c r="WFX24" s="1229"/>
      <c r="WFY24" s="1229"/>
      <c r="WFZ24" s="1229"/>
      <c r="WGA24" s="1229"/>
      <c r="WGB24" s="1229"/>
      <c r="WGC24" s="1229"/>
      <c r="WGD24" s="1229"/>
      <c r="WGE24" s="1229"/>
      <c r="WGF24" s="1229"/>
      <c r="WGG24" s="1229"/>
      <c r="WGH24" s="1229"/>
      <c r="WGI24" s="1229"/>
      <c r="WGJ24" s="1229"/>
      <c r="WGK24" s="1229"/>
      <c r="WGL24" s="1229"/>
      <c r="WGM24" s="1229"/>
      <c r="WGN24" s="1229"/>
      <c r="WGO24" s="1229"/>
      <c r="WGP24" s="1229"/>
      <c r="WGQ24" s="1229"/>
      <c r="WGR24" s="1229"/>
      <c r="WGS24" s="1229"/>
      <c r="WGT24" s="1229"/>
      <c r="WGU24" s="1229"/>
      <c r="WGV24" s="1229"/>
      <c r="WGW24" s="1229"/>
      <c r="WGX24" s="1229"/>
      <c r="WGY24" s="1229"/>
      <c r="WGZ24" s="1229"/>
      <c r="WHA24" s="1229"/>
      <c r="WHB24" s="1229"/>
      <c r="WHC24" s="1229"/>
      <c r="WHD24" s="1229"/>
      <c r="WHE24" s="1229"/>
      <c r="WHF24" s="1229"/>
      <c r="WHG24" s="1229"/>
      <c r="WHH24" s="1229"/>
      <c r="WHI24" s="1229"/>
      <c r="WHJ24" s="1229"/>
      <c r="WHK24" s="1229"/>
      <c r="WHL24" s="1229"/>
      <c r="WHM24" s="1229"/>
      <c r="WHN24" s="1229"/>
      <c r="WHO24" s="1229"/>
      <c r="WHP24" s="1229"/>
      <c r="WHQ24" s="1229"/>
      <c r="WHR24" s="1229"/>
      <c r="WHS24" s="1229"/>
      <c r="WHT24" s="1229"/>
      <c r="WHU24" s="1229"/>
      <c r="WHV24" s="1229"/>
      <c r="WHW24" s="1229"/>
      <c r="WHX24" s="1229"/>
      <c r="WHY24" s="1229"/>
      <c r="WHZ24" s="1229"/>
      <c r="WIA24" s="1229"/>
      <c r="WIB24" s="1229"/>
      <c r="WIC24" s="1229"/>
      <c r="WID24" s="1229"/>
      <c r="WIE24" s="1229"/>
      <c r="WIF24" s="1229"/>
      <c r="WIG24" s="1229"/>
      <c r="WIH24" s="1229"/>
      <c r="WII24" s="1229"/>
      <c r="WIJ24" s="1229"/>
      <c r="WIK24" s="1229"/>
      <c r="WIL24" s="1229"/>
      <c r="WIM24" s="1229"/>
      <c r="WIN24" s="1229"/>
      <c r="WIO24" s="1229"/>
      <c r="WIP24" s="1229"/>
      <c r="WIQ24" s="1229"/>
      <c r="WIR24" s="1229"/>
      <c r="WIS24" s="1229"/>
      <c r="WIT24" s="1229"/>
      <c r="WIU24" s="1229"/>
      <c r="WIV24" s="1229"/>
      <c r="WIW24" s="1229"/>
      <c r="WIX24" s="1229"/>
      <c r="WIY24" s="1229"/>
      <c r="WIZ24" s="1229"/>
      <c r="WJA24" s="1229"/>
      <c r="WJB24" s="1229"/>
      <c r="WJC24" s="1229"/>
      <c r="WJD24" s="1229"/>
      <c r="WJE24" s="1229"/>
      <c r="WJF24" s="1229"/>
      <c r="WJG24" s="1229"/>
      <c r="WJH24" s="1229"/>
      <c r="WJI24" s="1229"/>
      <c r="WJJ24" s="1229"/>
      <c r="WJK24" s="1229"/>
      <c r="WJL24" s="1229"/>
      <c r="WJM24" s="1229"/>
      <c r="WJN24" s="1229"/>
      <c r="WJO24" s="1229"/>
      <c r="WJP24" s="1229"/>
      <c r="WJQ24" s="1229"/>
      <c r="WJR24" s="1229"/>
      <c r="WJS24" s="1229"/>
      <c r="WJT24" s="1229"/>
      <c r="WJU24" s="1229"/>
      <c r="WJV24" s="1229"/>
      <c r="WJW24" s="1229"/>
      <c r="WJX24" s="1229"/>
      <c r="WJY24" s="1229"/>
      <c r="WJZ24" s="1229"/>
      <c r="WKA24" s="1229"/>
      <c r="WKB24" s="1229"/>
      <c r="WKC24" s="1229"/>
      <c r="WKD24" s="1229"/>
      <c r="WKE24" s="1229"/>
      <c r="WKF24" s="1229"/>
      <c r="WKG24" s="1229"/>
      <c r="WKH24" s="1229"/>
      <c r="WKI24" s="1229"/>
      <c r="WKJ24" s="1229"/>
      <c r="WKK24" s="1229"/>
      <c r="WKL24" s="1229"/>
      <c r="WKM24" s="1229"/>
      <c r="WKN24" s="1229"/>
      <c r="WKO24" s="1229"/>
      <c r="WKP24" s="1229"/>
      <c r="WKQ24" s="1229"/>
      <c r="WKR24" s="1229"/>
      <c r="WKS24" s="1229"/>
      <c r="WKT24" s="1229"/>
      <c r="WKU24" s="1229"/>
      <c r="WKV24" s="1229"/>
      <c r="WKW24" s="1229"/>
      <c r="WKX24" s="1229"/>
      <c r="WKY24" s="1229"/>
      <c r="WKZ24" s="1229"/>
      <c r="WLA24" s="1229"/>
      <c r="WLB24" s="1229"/>
      <c r="WLC24" s="1229"/>
      <c r="WLD24" s="1229"/>
      <c r="WLE24" s="1229"/>
      <c r="WLF24" s="1229"/>
      <c r="WLG24" s="1229"/>
      <c r="WLH24" s="1229"/>
      <c r="WLI24" s="1229"/>
      <c r="WLJ24" s="1229"/>
      <c r="WLK24" s="1229"/>
      <c r="WLL24" s="1229"/>
      <c r="WLM24" s="1229"/>
      <c r="WLN24" s="1229"/>
      <c r="WLO24" s="1229"/>
      <c r="WLP24" s="1229"/>
      <c r="WLQ24" s="1229"/>
      <c r="WLR24" s="1229"/>
      <c r="WLS24" s="1229"/>
      <c r="WLT24" s="1229"/>
      <c r="WLU24" s="1229"/>
      <c r="WLV24" s="1229"/>
      <c r="WLW24" s="1229"/>
      <c r="WLX24" s="1229"/>
      <c r="WLY24" s="1229"/>
      <c r="WLZ24" s="1229"/>
      <c r="WMA24" s="1229"/>
      <c r="WMB24" s="1229"/>
      <c r="WMC24" s="1229"/>
      <c r="WMD24" s="1229"/>
      <c r="WME24" s="1229"/>
      <c r="WMF24" s="1229"/>
      <c r="WMG24" s="1229"/>
      <c r="WMH24" s="1229"/>
      <c r="WMI24" s="1229"/>
      <c r="WMJ24" s="1229"/>
      <c r="WMK24" s="1229"/>
      <c r="WML24" s="1229"/>
      <c r="WMM24" s="1229"/>
      <c r="WMN24" s="1229"/>
      <c r="WMO24" s="1229"/>
      <c r="WMP24" s="1229"/>
      <c r="WMQ24" s="1229"/>
      <c r="WMR24" s="1229"/>
      <c r="WMS24" s="1229"/>
      <c r="WMT24" s="1229"/>
      <c r="WMU24" s="1229"/>
      <c r="WMV24" s="1229"/>
      <c r="WMW24" s="1229"/>
      <c r="WMX24" s="1229"/>
      <c r="WMY24" s="1229"/>
      <c r="WMZ24" s="1229"/>
      <c r="WNA24" s="1229"/>
      <c r="WNB24" s="1229"/>
      <c r="WNC24" s="1229"/>
      <c r="WND24" s="1229"/>
      <c r="WNE24" s="1229"/>
      <c r="WNF24" s="1229"/>
      <c r="WNG24" s="1229"/>
      <c r="WNH24" s="1229"/>
      <c r="WNI24" s="1229"/>
      <c r="WNJ24" s="1229"/>
      <c r="WNK24" s="1229"/>
      <c r="WNL24" s="1229"/>
      <c r="WNM24" s="1229"/>
      <c r="WNN24" s="1229"/>
      <c r="WNO24" s="1229"/>
      <c r="WNP24" s="1229"/>
      <c r="WNQ24" s="1229"/>
      <c r="WNR24" s="1229"/>
      <c r="WNS24" s="1229"/>
      <c r="WNT24" s="1229"/>
      <c r="WNU24" s="1229"/>
      <c r="WNV24" s="1229"/>
      <c r="WNW24" s="1229"/>
      <c r="WNX24" s="1229"/>
      <c r="WNY24" s="1229"/>
      <c r="WNZ24" s="1229"/>
      <c r="WOA24" s="1229"/>
      <c r="WOB24" s="1229"/>
      <c r="WOC24" s="1229"/>
      <c r="WOD24" s="1229"/>
      <c r="WOE24" s="1229"/>
      <c r="WOF24" s="1229"/>
      <c r="WOG24" s="1229"/>
      <c r="WOH24" s="1229"/>
      <c r="WOI24" s="1229"/>
      <c r="WOJ24" s="1229"/>
      <c r="WOK24" s="1229"/>
      <c r="WOL24" s="1229"/>
      <c r="WOM24" s="1229"/>
      <c r="WON24" s="1229"/>
      <c r="WOO24" s="1229"/>
      <c r="WOP24" s="1229"/>
      <c r="WOQ24" s="1229"/>
      <c r="WOR24" s="1229"/>
      <c r="WOS24" s="1229"/>
      <c r="WOT24" s="1229"/>
      <c r="WOU24" s="1229"/>
      <c r="WOV24" s="1229"/>
      <c r="WOW24" s="1229"/>
      <c r="WOX24" s="1229"/>
      <c r="WOY24" s="1229"/>
      <c r="WOZ24" s="1229"/>
      <c r="WPA24" s="1229"/>
      <c r="WPB24" s="1229"/>
      <c r="WPC24" s="1229"/>
      <c r="WPD24" s="1229"/>
      <c r="WPE24" s="1229"/>
      <c r="WPF24" s="1229"/>
      <c r="WPG24" s="1229"/>
      <c r="WPH24" s="1229"/>
      <c r="WPI24" s="1229"/>
      <c r="WPJ24" s="1229"/>
      <c r="WPK24" s="1229"/>
      <c r="WPL24" s="1229"/>
      <c r="WPM24" s="1229"/>
      <c r="WPN24" s="1229"/>
      <c r="WPO24" s="1229"/>
      <c r="WPP24" s="1229"/>
      <c r="WPQ24" s="1229"/>
      <c r="WPR24" s="1229"/>
      <c r="WPS24" s="1229"/>
      <c r="WPT24" s="1229"/>
      <c r="WPU24" s="1229"/>
      <c r="WPV24" s="1229"/>
      <c r="WPW24" s="1229"/>
      <c r="WPX24" s="1229"/>
      <c r="WPY24" s="1229"/>
      <c r="WPZ24" s="1229"/>
      <c r="WQA24" s="1229"/>
      <c r="WQB24" s="1229"/>
      <c r="WQC24" s="1229"/>
      <c r="WQD24" s="1229"/>
      <c r="WQE24" s="1229"/>
      <c r="WQF24" s="1229"/>
      <c r="WQG24" s="1229"/>
      <c r="WQH24" s="1229"/>
      <c r="WQI24" s="1229"/>
      <c r="WQJ24" s="1229"/>
      <c r="WQK24" s="1229"/>
      <c r="WQL24" s="1229"/>
      <c r="WQM24" s="1229"/>
      <c r="WQN24" s="1229"/>
      <c r="WQO24" s="1229"/>
      <c r="WQP24" s="1229"/>
      <c r="WQQ24" s="1229"/>
      <c r="WQR24" s="1229"/>
      <c r="WQS24" s="1229"/>
      <c r="WQT24" s="1229"/>
      <c r="WQU24" s="1229"/>
      <c r="WQV24" s="1229"/>
      <c r="WQW24" s="1229"/>
      <c r="WQX24" s="1229"/>
      <c r="WQY24" s="1229"/>
      <c r="WQZ24" s="1229"/>
      <c r="WRA24" s="1229"/>
      <c r="WRB24" s="1229"/>
      <c r="WRC24" s="1229"/>
      <c r="WRD24" s="1229"/>
      <c r="WRE24" s="1229"/>
      <c r="WRF24" s="1229"/>
      <c r="WRG24" s="1229"/>
      <c r="WRH24" s="1229"/>
      <c r="WRI24" s="1229"/>
      <c r="WRJ24" s="1229"/>
      <c r="WRK24" s="1229"/>
      <c r="WRL24" s="1229"/>
      <c r="WRM24" s="1229"/>
      <c r="WRN24" s="1229"/>
      <c r="WRO24" s="1229"/>
      <c r="WRP24" s="1229"/>
      <c r="WRQ24" s="1229"/>
      <c r="WRR24" s="1229"/>
      <c r="WRS24" s="1229"/>
      <c r="WRT24" s="1229"/>
      <c r="WRU24" s="1229"/>
      <c r="WRV24" s="1229"/>
      <c r="WRW24" s="1229"/>
      <c r="WRX24" s="1229"/>
      <c r="WRY24" s="1229"/>
      <c r="WRZ24" s="1229"/>
      <c r="WSA24" s="1229"/>
      <c r="WSB24" s="1229"/>
      <c r="WSC24" s="1229"/>
      <c r="WSD24" s="1229"/>
      <c r="WSE24" s="1229"/>
      <c r="WSF24" s="1229"/>
      <c r="WSG24" s="1229"/>
      <c r="WSH24" s="1229"/>
      <c r="WSI24" s="1229"/>
      <c r="WSJ24" s="1229"/>
      <c r="WSK24" s="1229"/>
      <c r="WSL24" s="1229"/>
      <c r="WSM24" s="1229"/>
      <c r="WSN24" s="1229"/>
      <c r="WSO24" s="1229"/>
      <c r="WSP24" s="1229"/>
      <c r="WSQ24" s="1229"/>
      <c r="WSR24" s="1229"/>
      <c r="WSS24" s="1229"/>
      <c r="WST24" s="1229"/>
      <c r="WSU24" s="1229"/>
      <c r="WSV24" s="1229"/>
      <c r="WSW24" s="1229"/>
      <c r="WSX24" s="1229"/>
      <c r="WSY24" s="1229"/>
      <c r="WSZ24" s="1229"/>
      <c r="WTA24" s="1229"/>
      <c r="WTB24" s="1229"/>
      <c r="WTC24" s="1229"/>
      <c r="WTD24" s="1229"/>
      <c r="WTE24" s="1229"/>
      <c r="WTF24" s="1229"/>
      <c r="WTG24" s="1229"/>
      <c r="WTH24" s="1229"/>
      <c r="WTI24" s="1229"/>
      <c r="WTJ24" s="1229"/>
      <c r="WTK24" s="1229"/>
      <c r="WTL24" s="1229"/>
      <c r="WTM24" s="1229"/>
      <c r="WTN24" s="1229"/>
      <c r="WTO24" s="1229"/>
      <c r="WTP24" s="1229"/>
      <c r="WTQ24" s="1229"/>
      <c r="WTR24" s="1229"/>
      <c r="WTS24" s="1229"/>
      <c r="WTT24" s="1229"/>
      <c r="WTU24" s="1229"/>
      <c r="WTV24" s="1229"/>
      <c r="WTW24" s="1229"/>
      <c r="WTX24" s="1229"/>
      <c r="WTY24" s="1229"/>
      <c r="WTZ24" s="1229"/>
      <c r="WUA24" s="1229"/>
      <c r="WUB24" s="1229"/>
      <c r="WUC24" s="1229"/>
      <c r="WUD24" s="1229"/>
      <c r="WUE24" s="1229"/>
      <c r="WUF24" s="1229"/>
      <c r="WUG24" s="1229"/>
      <c r="WUH24" s="1229"/>
      <c r="WUI24" s="1229"/>
      <c r="WUJ24" s="1229"/>
      <c r="WUK24" s="1229"/>
      <c r="WUL24" s="1229"/>
      <c r="WUM24" s="1229"/>
      <c r="WUN24" s="1229"/>
      <c r="WUO24" s="1229"/>
      <c r="WUP24" s="1229"/>
      <c r="WUQ24" s="1229"/>
      <c r="WUR24" s="1229"/>
      <c r="WUS24" s="1229"/>
      <c r="WUT24" s="1229"/>
      <c r="WUU24" s="1229"/>
      <c r="WUV24" s="1229"/>
      <c r="WUW24" s="1229"/>
      <c r="WUX24" s="1229"/>
      <c r="WUY24" s="1229"/>
      <c r="WUZ24" s="1229"/>
      <c r="WVA24" s="1229"/>
      <c r="WVB24" s="1229"/>
      <c r="WVC24" s="1229"/>
      <c r="WVD24" s="1229"/>
      <c r="WVE24" s="1229"/>
      <c r="WVF24" s="1229"/>
      <c r="WVG24" s="1229"/>
      <c r="WVH24" s="1229"/>
      <c r="WVI24" s="1229"/>
      <c r="WVJ24" s="1229"/>
      <c r="WVK24" s="1229"/>
      <c r="WVL24" s="1229"/>
      <c r="WVM24" s="1229"/>
      <c r="WVN24" s="1229"/>
      <c r="WVO24" s="1229"/>
      <c r="WVP24" s="1229"/>
      <c r="WVQ24" s="1229"/>
      <c r="WVR24" s="1229"/>
      <c r="WVS24" s="1229"/>
      <c r="WVT24" s="1229"/>
      <c r="WVU24" s="1229"/>
      <c r="WVV24" s="1229"/>
      <c r="WVW24" s="1229"/>
      <c r="WVX24" s="1229"/>
      <c r="WVY24" s="1229"/>
      <c r="WVZ24" s="1229"/>
      <c r="WWA24" s="1229"/>
      <c r="WWB24" s="1229"/>
      <c r="WWC24" s="1229"/>
      <c r="WWD24" s="1229"/>
      <c r="WWE24" s="1229"/>
      <c r="WWF24" s="1229"/>
      <c r="WWG24" s="1229"/>
      <c r="WWH24" s="1229"/>
      <c r="WWI24" s="1229"/>
      <c r="WWJ24" s="1229"/>
      <c r="WWK24" s="1229"/>
      <c r="WWL24" s="1229"/>
      <c r="WWM24" s="1229"/>
      <c r="WWN24" s="1229"/>
      <c r="WWO24" s="1229"/>
      <c r="WWP24" s="1229"/>
      <c r="WWQ24" s="1229"/>
      <c r="WWR24" s="1229"/>
      <c r="WWS24" s="1229"/>
      <c r="WWT24" s="1229"/>
      <c r="WWU24" s="1229"/>
      <c r="WWV24" s="1229"/>
      <c r="WWW24" s="1229"/>
      <c r="WWX24" s="1229"/>
      <c r="WWY24" s="1229"/>
      <c r="WWZ24" s="1229"/>
      <c r="WXA24" s="1229"/>
      <c r="WXB24" s="1229"/>
      <c r="WXC24" s="1229"/>
      <c r="WXD24" s="1229"/>
      <c r="WXE24" s="1229"/>
      <c r="WXF24" s="1229"/>
      <c r="WXG24" s="1229"/>
      <c r="WXH24" s="1229"/>
      <c r="WXI24" s="1229"/>
      <c r="WXJ24" s="1229"/>
      <c r="WXK24" s="1229"/>
      <c r="WXL24" s="1229"/>
      <c r="WXM24" s="1229"/>
      <c r="WXN24" s="1229"/>
      <c r="WXO24" s="1229"/>
      <c r="WXP24" s="1229"/>
      <c r="WXQ24" s="1229"/>
      <c r="WXR24" s="1229"/>
      <c r="WXS24" s="1229"/>
      <c r="WXT24" s="1229"/>
      <c r="WXU24" s="1229"/>
      <c r="WXV24" s="1229"/>
      <c r="WXW24" s="1229"/>
      <c r="WXX24" s="1229"/>
      <c r="WXY24" s="1229"/>
      <c r="WXZ24" s="1229"/>
      <c r="WYA24" s="1229"/>
      <c r="WYB24" s="1229"/>
      <c r="WYC24" s="1229"/>
      <c r="WYD24" s="1229"/>
      <c r="WYE24" s="1229"/>
      <c r="WYF24" s="1229"/>
      <c r="WYG24" s="1229"/>
      <c r="WYH24" s="1229"/>
      <c r="WYI24" s="1229"/>
      <c r="WYJ24" s="1229"/>
      <c r="WYK24" s="1229"/>
      <c r="WYL24" s="1229"/>
      <c r="WYM24" s="1229"/>
      <c r="WYN24" s="1229"/>
      <c r="WYO24" s="1229"/>
      <c r="WYP24" s="1229"/>
      <c r="WYQ24" s="1229"/>
      <c r="WYR24" s="1229"/>
      <c r="WYS24" s="1229"/>
      <c r="WYT24" s="1229"/>
      <c r="WYU24" s="1229"/>
      <c r="WYV24" s="1229"/>
      <c r="WYW24" s="1229"/>
      <c r="WYX24" s="1229"/>
      <c r="WYY24" s="1229"/>
      <c r="WYZ24" s="1229"/>
      <c r="WZA24" s="1229"/>
      <c r="WZB24" s="1229"/>
      <c r="WZC24" s="1229"/>
      <c r="WZD24" s="1229"/>
      <c r="WZE24" s="1229"/>
      <c r="WZF24" s="1229"/>
      <c r="WZG24" s="1229"/>
      <c r="WZH24" s="1229"/>
      <c r="WZI24" s="1229"/>
      <c r="WZJ24" s="1229"/>
      <c r="WZK24" s="1229"/>
      <c r="WZL24" s="1229"/>
      <c r="WZM24" s="1229"/>
      <c r="WZN24" s="1229"/>
      <c r="WZO24" s="1229"/>
      <c r="WZP24" s="1229"/>
      <c r="WZQ24" s="1229"/>
      <c r="WZR24" s="1229"/>
      <c r="WZS24" s="1229"/>
      <c r="WZT24" s="1229"/>
      <c r="WZU24" s="1229"/>
      <c r="WZV24" s="1229"/>
      <c r="WZW24" s="1229"/>
      <c r="WZX24" s="1229"/>
      <c r="WZY24" s="1229"/>
      <c r="WZZ24" s="1229"/>
      <c r="XAA24" s="1229"/>
      <c r="XAB24" s="1229"/>
      <c r="XAC24" s="1229"/>
      <c r="XAD24" s="1229"/>
      <c r="XAE24" s="1229"/>
      <c r="XAF24" s="1229"/>
      <c r="XAG24" s="1229"/>
      <c r="XAH24" s="1229"/>
      <c r="XAI24" s="1229"/>
      <c r="XAJ24" s="1229"/>
      <c r="XAK24" s="1229"/>
      <c r="XAL24" s="1229"/>
      <c r="XAM24" s="1229"/>
      <c r="XAN24" s="1229"/>
      <c r="XAO24" s="1229"/>
      <c r="XAP24" s="1229"/>
      <c r="XAQ24" s="1229"/>
      <c r="XAR24" s="1229"/>
      <c r="XAS24" s="1229"/>
      <c r="XAT24" s="1229"/>
      <c r="XAU24" s="1229"/>
      <c r="XAV24" s="1229"/>
      <c r="XAW24" s="1229"/>
      <c r="XAX24" s="1229"/>
      <c r="XAY24" s="1229"/>
      <c r="XAZ24" s="1229"/>
      <c r="XBA24" s="1229"/>
      <c r="XBB24" s="1229"/>
      <c r="XBC24" s="1229"/>
      <c r="XBD24" s="1229"/>
      <c r="XBE24" s="1229"/>
      <c r="XBF24" s="1229"/>
      <c r="XBG24" s="1229"/>
      <c r="XBH24" s="1229"/>
      <c r="XBI24" s="1229"/>
      <c r="XBJ24" s="1229"/>
      <c r="XBK24" s="1229"/>
      <c r="XBL24" s="1229"/>
      <c r="XBM24" s="1229"/>
      <c r="XBN24" s="1229"/>
      <c r="XBO24" s="1229"/>
      <c r="XBP24" s="1229"/>
      <c r="XBQ24" s="1229"/>
      <c r="XBR24" s="1229"/>
      <c r="XBS24" s="1229"/>
      <c r="XBT24" s="1229"/>
      <c r="XBU24" s="1229"/>
      <c r="XBV24" s="1229"/>
      <c r="XBW24" s="1229"/>
      <c r="XBX24" s="1229"/>
      <c r="XBY24" s="1229"/>
      <c r="XBZ24" s="1229"/>
      <c r="XCA24" s="1229"/>
      <c r="XCB24" s="1229"/>
      <c r="XCC24" s="1229"/>
      <c r="XCD24" s="1229"/>
      <c r="XCE24" s="1229"/>
      <c r="XCF24" s="1229"/>
      <c r="XCG24" s="1229"/>
      <c r="XCH24" s="1229"/>
      <c r="XCI24" s="1229"/>
      <c r="XCJ24" s="1229"/>
      <c r="XCK24" s="1229"/>
      <c r="XCL24" s="1229"/>
      <c r="XCM24" s="1229"/>
      <c r="XCN24" s="1229"/>
      <c r="XCO24" s="1229"/>
      <c r="XCP24" s="1229"/>
      <c r="XCQ24" s="1229"/>
      <c r="XCR24" s="1229"/>
      <c r="XCS24" s="1229"/>
      <c r="XCT24" s="1229"/>
      <c r="XCU24" s="1229"/>
      <c r="XCV24" s="1229"/>
      <c r="XCW24" s="1229"/>
      <c r="XCX24" s="1229"/>
      <c r="XCY24" s="1229"/>
      <c r="XCZ24" s="1229"/>
      <c r="XDA24" s="1229"/>
      <c r="XDB24" s="1229"/>
      <c r="XDC24" s="1229"/>
      <c r="XDD24" s="1229"/>
      <c r="XDE24" s="1229"/>
      <c r="XDF24" s="1229"/>
      <c r="XDG24" s="1229"/>
      <c r="XDH24" s="1229"/>
      <c r="XDI24" s="1229"/>
      <c r="XDJ24" s="1229"/>
      <c r="XDK24" s="1229"/>
      <c r="XDL24" s="1229"/>
      <c r="XDM24" s="1229"/>
      <c r="XDN24" s="1229"/>
      <c r="XDO24" s="1229"/>
      <c r="XDP24" s="1229"/>
      <c r="XDQ24" s="1229"/>
      <c r="XDR24" s="1229"/>
      <c r="XDS24" s="1229"/>
      <c r="XDT24" s="1229"/>
      <c r="XDU24" s="1229"/>
      <c r="XDV24" s="1229"/>
      <c r="XDW24" s="1229"/>
      <c r="XDX24" s="1229"/>
      <c r="XDY24" s="1229"/>
      <c r="XDZ24" s="1229"/>
      <c r="XEA24" s="1229"/>
      <c r="XEB24" s="1229"/>
      <c r="XEC24" s="1229"/>
      <c r="XED24" s="1229"/>
      <c r="XEE24" s="1229"/>
      <c r="XEF24" s="1229"/>
      <c r="XEG24" s="1229"/>
      <c r="XEH24" s="1229"/>
      <c r="XEI24" s="1229"/>
      <c r="XEJ24" s="1229"/>
      <c r="XEK24" s="1229"/>
      <c r="XEL24" s="1229"/>
      <c r="XEM24" s="1229"/>
      <c r="XEN24" s="1229"/>
      <c r="XEO24" s="1229"/>
      <c r="XEP24" s="1229"/>
      <c r="XEQ24" s="1229"/>
      <c r="XER24" s="1229"/>
      <c r="XES24" s="1229"/>
      <c r="XET24" s="1229"/>
      <c r="XEU24" s="1229"/>
      <c r="XEV24" s="1229"/>
      <c r="XEW24" s="1229"/>
      <c r="XEX24" s="1229"/>
      <c r="XEY24" s="1229"/>
      <c r="XEZ24" s="1229"/>
      <c r="XFA24" s="1229"/>
      <c r="XFB24" s="1229"/>
      <c r="XFC24" s="1229"/>
    </row>
    <row r="25" spans="1:16383" ht="15.75" customHeight="1" x14ac:dyDescent="0.25">
      <c r="A25" s="774"/>
      <c r="B25" s="774"/>
      <c r="C25" s="774"/>
      <c r="D25" s="774"/>
      <c r="E25" s="774"/>
      <c r="F25" s="774"/>
      <c r="G25" s="774"/>
      <c r="H25" s="774"/>
      <c r="I25" s="772"/>
      <c r="J25" s="772"/>
      <c r="K25" s="772"/>
      <c r="L25" s="772"/>
      <c r="M25" s="772"/>
      <c r="N25" s="772"/>
    </row>
    <row r="26" spans="1:16383" ht="15.75" customHeight="1" x14ac:dyDescent="0.25">
      <c r="A26" s="774"/>
      <c r="B26" s="774"/>
      <c r="C26" s="774"/>
      <c r="D26" s="774"/>
      <c r="E26" s="774"/>
      <c r="F26" s="774"/>
      <c r="G26" s="774"/>
      <c r="H26" s="774"/>
      <c r="I26" s="772"/>
      <c r="J26" s="772"/>
      <c r="K26" s="772"/>
      <c r="L26" s="772"/>
      <c r="M26" s="772"/>
      <c r="N26" s="772"/>
    </row>
    <row r="27" spans="1:16383" ht="15.75" customHeight="1" x14ac:dyDescent="0.25">
      <c r="A27" s="774"/>
      <c r="B27" s="774"/>
      <c r="C27" s="774"/>
      <c r="D27" s="774"/>
      <c r="E27" s="774"/>
      <c r="F27" s="774"/>
      <c r="G27" s="774"/>
      <c r="H27" s="774"/>
      <c r="I27" s="772"/>
      <c r="J27" s="772"/>
      <c r="K27" s="772"/>
      <c r="L27" s="772"/>
      <c r="M27" s="772"/>
      <c r="N27" s="772"/>
    </row>
    <row r="28" spans="1:16383" ht="15.75" customHeight="1" x14ac:dyDescent="0.25">
      <c r="A28" s="774"/>
      <c r="B28" s="774"/>
      <c r="C28" s="774"/>
      <c r="D28" s="774"/>
      <c r="E28" s="774"/>
      <c r="F28" s="774"/>
      <c r="G28" s="774"/>
      <c r="H28" s="774"/>
      <c r="I28" s="772"/>
      <c r="J28" s="772"/>
      <c r="K28" s="772"/>
      <c r="L28" s="772"/>
      <c r="M28" s="772"/>
      <c r="N28" s="772"/>
    </row>
    <row r="29" spans="1:16383" ht="15.75" customHeight="1" x14ac:dyDescent="0.25">
      <c r="A29" s="777"/>
      <c r="B29" s="776"/>
      <c r="C29" s="776"/>
      <c r="D29" s="776"/>
      <c r="E29" s="776"/>
      <c r="F29" s="776"/>
      <c r="G29" s="776"/>
      <c r="H29" s="776"/>
      <c r="I29" s="772"/>
      <c r="J29" s="772"/>
      <c r="K29" s="772"/>
      <c r="L29" s="772"/>
      <c r="M29" s="772"/>
      <c r="N29" s="772"/>
    </row>
    <row r="30" spans="1:16383" ht="15.75" customHeight="1" x14ac:dyDescent="0.25">
      <c r="A30" s="777"/>
      <c r="B30" s="776"/>
      <c r="C30" s="776"/>
      <c r="D30" s="776"/>
      <c r="E30" s="776"/>
      <c r="F30" s="776"/>
      <c r="G30" s="776"/>
      <c r="H30" s="776"/>
      <c r="I30" s="772"/>
      <c r="J30" s="772"/>
      <c r="K30" s="772"/>
      <c r="L30" s="772"/>
      <c r="M30" s="772"/>
      <c r="N30" s="772"/>
    </row>
    <row r="31" spans="1:16383" ht="15.75" customHeight="1" x14ac:dyDescent="0.25">
      <c r="A31" s="774" t="s">
        <v>1801</v>
      </c>
      <c r="B31" s="774" t="s">
        <v>1801</v>
      </c>
      <c r="C31" s="774" t="s">
        <v>1801</v>
      </c>
      <c r="D31" s="774" t="s">
        <v>1801</v>
      </c>
      <c r="E31" s="774" t="s">
        <v>1801</v>
      </c>
      <c r="F31" s="774" t="s">
        <v>1800</v>
      </c>
      <c r="G31" s="774" t="s">
        <v>1800</v>
      </c>
      <c r="H31" s="774" t="s">
        <v>1800</v>
      </c>
      <c r="I31" s="774" t="s">
        <v>1800</v>
      </c>
      <c r="J31" s="774" t="s">
        <v>1800</v>
      </c>
      <c r="K31" s="774" t="s">
        <v>1775</v>
      </c>
      <c r="L31" s="774" t="s">
        <v>1775</v>
      </c>
      <c r="M31" s="774" t="s">
        <v>1775</v>
      </c>
      <c r="N31" s="774" t="s">
        <v>1775</v>
      </c>
    </row>
    <row r="32" spans="1:16383" ht="23.25" customHeight="1" x14ac:dyDescent="0.25">
      <c r="A32" s="1211" t="s">
        <v>1799</v>
      </c>
      <c r="B32" s="1211"/>
      <c r="C32" s="1211"/>
      <c r="D32" s="1211"/>
      <c r="E32" s="1211"/>
      <c r="F32" s="1211"/>
      <c r="G32" s="1211"/>
      <c r="H32" s="1211"/>
      <c r="I32" s="1211"/>
      <c r="J32" s="1211"/>
      <c r="K32" s="1211"/>
      <c r="L32" s="1211"/>
      <c r="M32" s="1211"/>
      <c r="N32" s="1211"/>
      <c r="O32" s="775"/>
      <c r="P32" s="775"/>
      <c r="Q32" s="775"/>
      <c r="R32" s="775"/>
      <c r="S32" s="775"/>
      <c r="T32" s="1229"/>
      <c r="U32" s="1229"/>
      <c r="V32" s="1229"/>
      <c r="W32" s="1229"/>
      <c r="X32" s="1229"/>
      <c r="Y32" s="1229"/>
      <c r="Z32" s="1229"/>
      <c r="AA32" s="1229"/>
      <c r="AB32" s="1229"/>
      <c r="AC32" s="1229"/>
      <c r="AD32" s="1229"/>
      <c r="AE32" s="1229"/>
      <c r="AF32" s="1229"/>
      <c r="AG32" s="1229"/>
      <c r="AH32" s="1229"/>
      <c r="AI32" s="1229"/>
      <c r="AJ32" s="1229"/>
      <c r="AK32" s="1229"/>
      <c r="AL32" s="1229"/>
      <c r="AM32" s="1229"/>
      <c r="AN32" s="1229"/>
      <c r="AO32" s="1229"/>
      <c r="AP32" s="1229"/>
      <c r="AQ32" s="1229"/>
      <c r="AR32" s="1229"/>
      <c r="AS32" s="1229"/>
      <c r="AT32" s="1229"/>
      <c r="AU32" s="1229"/>
      <c r="AV32" s="1229"/>
      <c r="AW32" s="1229"/>
      <c r="AX32" s="1229"/>
      <c r="AY32" s="1229"/>
      <c r="AZ32" s="1229"/>
      <c r="BA32" s="1229"/>
      <c r="BB32" s="1229"/>
      <c r="BC32" s="1229"/>
      <c r="BD32" s="1229"/>
      <c r="BE32" s="1229"/>
      <c r="BF32" s="1229"/>
      <c r="BG32" s="1229"/>
      <c r="BH32" s="1229"/>
      <c r="BI32" s="1229"/>
      <c r="BJ32" s="1229"/>
      <c r="BK32" s="1229"/>
      <c r="BL32" s="1229"/>
      <c r="BM32" s="1229"/>
      <c r="BN32" s="1229"/>
      <c r="BO32" s="1229"/>
      <c r="BP32" s="1229"/>
      <c r="BQ32" s="1229"/>
      <c r="BR32" s="1229"/>
      <c r="BS32" s="1229"/>
      <c r="BT32" s="1229"/>
      <c r="BU32" s="1229"/>
      <c r="BV32" s="1229"/>
      <c r="BW32" s="1229"/>
      <c r="BX32" s="1229"/>
      <c r="BY32" s="1229"/>
      <c r="BZ32" s="1229"/>
      <c r="CA32" s="1229"/>
      <c r="CB32" s="1229"/>
      <c r="CC32" s="1229"/>
      <c r="CD32" s="1229"/>
      <c r="CE32" s="1229"/>
      <c r="CF32" s="1229"/>
      <c r="CG32" s="1229"/>
      <c r="CH32" s="1229"/>
      <c r="CI32" s="1229"/>
      <c r="CJ32" s="1229"/>
      <c r="CK32" s="1229"/>
      <c r="CL32" s="1229"/>
      <c r="CM32" s="1229"/>
      <c r="CN32" s="1229"/>
      <c r="CO32" s="1229"/>
      <c r="CP32" s="1229"/>
      <c r="CQ32" s="1229"/>
      <c r="CR32" s="1229"/>
      <c r="CS32" s="1229"/>
      <c r="CT32" s="1229"/>
      <c r="CU32" s="1229"/>
      <c r="CV32" s="1229"/>
      <c r="CW32" s="1229"/>
      <c r="CX32" s="1229"/>
      <c r="CY32" s="1229"/>
      <c r="CZ32" s="1229"/>
      <c r="DA32" s="1229"/>
      <c r="DB32" s="1229"/>
      <c r="DC32" s="1229"/>
      <c r="DD32" s="1229"/>
      <c r="DE32" s="1229"/>
      <c r="DF32" s="1229"/>
      <c r="DG32" s="1229"/>
      <c r="DH32" s="1229"/>
      <c r="DI32" s="1229"/>
      <c r="DJ32" s="1229"/>
      <c r="DK32" s="1229"/>
      <c r="DL32" s="1229"/>
      <c r="DM32" s="1229"/>
      <c r="DN32" s="1229"/>
      <c r="DO32" s="1229"/>
      <c r="DP32" s="1229"/>
      <c r="DQ32" s="1229"/>
      <c r="DR32" s="1229"/>
      <c r="DS32" s="1229"/>
      <c r="DT32" s="1229"/>
      <c r="DU32" s="1229"/>
      <c r="DV32" s="1229"/>
      <c r="DW32" s="1229"/>
      <c r="DX32" s="1229"/>
      <c r="DY32" s="1229"/>
      <c r="DZ32" s="1229"/>
      <c r="EA32" s="1229"/>
      <c r="EB32" s="1229"/>
      <c r="EC32" s="1229"/>
      <c r="ED32" s="1229"/>
      <c r="EE32" s="1229"/>
      <c r="EF32" s="1229"/>
      <c r="EG32" s="1229"/>
      <c r="EH32" s="1229"/>
      <c r="EI32" s="1229"/>
      <c r="EJ32" s="1229"/>
      <c r="EK32" s="1229"/>
      <c r="EL32" s="1229"/>
      <c r="EM32" s="1229"/>
      <c r="EN32" s="1229"/>
      <c r="EO32" s="1229"/>
      <c r="EP32" s="1229"/>
      <c r="EQ32" s="1229"/>
      <c r="ER32" s="1229"/>
      <c r="ES32" s="1229"/>
      <c r="ET32" s="1229"/>
      <c r="EU32" s="1229"/>
      <c r="EV32" s="1229"/>
      <c r="EW32" s="1229"/>
      <c r="EX32" s="1229"/>
      <c r="EY32" s="1229"/>
      <c r="EZ32" s="1229"/>
      <c r="FA32" s="1229"/>
      <c r="FB32" s="1229"/>
      <c r="FC32" s="1229"/>
      <c r="FD32" s="1229"/>
      <c r="FE32" s="1229"/>
      <c r="FF32" s="1229"/>
      <c r="FG32" s="1229"/>
      <c r="FH32" s="1229"/>
      <c r="FI32" s="1229"/>
      <c r="FJ32" s="1229"/>
      <c r="FK32" s="1229"/>
      <c r="FL32" s="1229"/>
      <c r="FM32" s="1229"/>
      <c r="FN32" s="1229"/>
      <c r="FO32" s="1229"/>
      <c r="FP32" s="1229"/>
      <c r="FQ32" s="1229"/>
      <c r="FR32" s="1229"/>
      <c r="FS32" s="1229"/>
      <c r="FT32" s="1229"/>
      <c r="FU32" s="1229"/>
      <c r="FV32" s="1229"/>
      <c r="FW32" s="1229"/>
      <c r="FX32" s="1229"/>
      <c r="FY32" s="1229"/>
      <c r="FZ32" s="1229"/>
      <c r="GA32" s="1229"/>
      <c r="GB32" s="1229"/>
      <c r="GC32" s="1229"/>
      <c r="GD32" s="1229"/>
      <c r="GE32" s="1229"/>
      <c r="GF32" s="1229"/>
      <c r="GG32" s="1229"/>
      <c r="GH32" s="1229"/>
      <c r="GI32" s="1229"/>
      <c r="GJ32" s="1229"/>
      <c r="GK32" s="1229"/>
      <c r="GL32" s="1229"/>
      <c r="GM32" s="1229"/>
      <c r="GN32" s="1229"/>
      <c r="GO32" s="1229"/>
      <c r="GP32" s="1229"/>
      <c r="GQ32" s="1229"/>
      <c r="GR32" s="1229"/>
      <c r="GS32" s="1229"/>
      <c r="GT32" s="1229"/>
      <c r="GU32" s="1229"/>
      <c r="GV32" s="1229"/>
      <c r="GW32" s="1229"/>
      <c r="GX32" s="1229"/>
      <c r="GY32" s="1229"/>
      <c r="GZ32" s="1229"/>
      <c r="HA32" s="1229"/>
      <c r="HB32" s="1229"/>
      <c r="HC32" s="1229"/>
      <c r="HD32" s="1229"/>
      <c r="HE32" s="1229"/>
      <c r="HF32" s="1229"/>
      <c r="HG32" s="1229"/>
      <c r="HH32" s="1229"/>
      <c r="HI32" s="1229"/>
      <c r="HJ32" s="1229"/>
      <c r="HK32" s="1229"/>
      <c r="HL32" s="1229"/>
      <c r="HM32" s="1229"/>
      <c r="HN32" s="1229"/>
      <c r="HO32" s="1229"/>
      <c r="HP32" s="1229"/>
      <c r="HQ32" s="1229"/>
      <c r="HR32" s="1229"/>
      <c r="HS32" s="1229"/>
      <c r="HT32" s="1229"/>
      <c r="HU32" s="1229"/>
      <c r="HV32" s="1229"/>
      <c r="HW32" s="1229"/>
      <c r="HX32" s="1229"/>
      <c r="HY32" s="1229"/>
      <c r="HZ32" s="1229"/>
      <c r="IA32" s="1229"/>
      <c r="IB32" s="1229"/>
      <c r="IC32" s="1229"/>
      <c r="ID32" s="1229"/>
      <c r="IE32" s="1229"/>
      <c r="IF32" s="1229"/>
      <c r="IG32" s="1229"/>
      <c r="IH32" s="1229"/>
      <c r="II32" s="1229"/>
      <c r="IJ32" s="1229"/>
      <c r="IK32" s="1229"/>
      <c r="IL32" s="1229"/>
      <c r="IM32" s="1229"/>
      <c r="IN32" s="1229"/>
      <c r="IO32" s="1229"/>
      <c r="IP32" s="1229"/>
      <c r="IQ32" s="1229"/>
      <c r="IR32" s="1229"/>
      <c r="IS32" s="1229"/>
      <c r="IT32" s="1229"/>
      <c r="IU32" s="1229"/>
      <c r="IV32" s="1229"/>
      <c r="IW32" s="1229"/>
      <c r="IX32" s="1229"/>
      <c r="IY32" s="1229"/>
      <c r="IZ32" s="1229"/>
      <c r="JA32" s="1229"/>
      <c r="JB32" s="1229"/>
      <c r="JC32" s="1229"/>
      <c r="JD32" s="1229"/>
      <c r="JE32" s="1229"/>
      <c r="JF32" s="1229"/>
      <c r="JG32" s="1229"/>
      <c r="JH32" s="1229"/>
      <c r="JI32" s="1229"/>
      <c r="JJ32" s="1229"/>
      <c r="JK32" s="1229"/>
      <c r="JL32" s="1229"/>
      <c r="JM32" s="1229"/>
      <c r="JN32" s="1229"/>
      <c r="JO32" s="1229"/>
      <c r="JP32" s="1229"/>
      <c r="JQ32" s="1229"/>
      <c r="JR32" s="1229"/>
      <c r="JS32" s="1229"/>
      <c r="JT32" s="1229"/>
      <c r="JU32" s="1229"/>
      <c r="JV32" s="1229"/>
      <c r="JW32" s="1229"/>
      <c r="JX32" s="1229"/>
      <c r="JY32" s="1229"/>
      <c r="JZ32" s="1229"/>
      <c r="KA32" s="1229"/>
      <c r="KB32" s="1229"/>
      <c r="KC32" s="1229"/>
      <c r="KD32" s="1229"/>
      <c r="KE32" s="1229"/>
      <c r="KF32" s="1229"/>
      <c r="KG32" s="1229"/>
      <c r="KH32" s="1229"/>
      <c r="KI32" s="1229"/>
      <c r="KJ32" s="1229"/>
      <c r="KK32" s="1229"/>
      <c r="KL32" s="1229"/>
      <c r="KM32" s="1229"/>
      <c r="KN32" s="1229"/>
      <c r="KO32" s="1229"/>
      <c r="KP32" s="1229"/>
      <c r="KQ32" s="1229"/>
      <c r="KR32" s="1229"/>
      <c r="KS32" s="1229"/>
      <c r="KT32" s="1229"/>
      <c r="KU32" s="1229"/>
      <c r="KV32" s="1229"/>
      <c r="KW32" s="1229"/>
      <c r="KX32" s="1229"/>
      <c r="KY32" s="1229"/>
      <c r="KZ32" s="1229"/>
      <c r="LA32" s="1229"/>
      <c r="LB32" s="1229"/>
      <c r="LC32" s="1229"/>
      <c r="LD32" s="1229"/>
      <c r="LE32" s="1229"/>
      <c r="LF32" s="1229"/>
      <c r="LG32" s="1229"/>
      <c r="LH32" s="1229"/>
      <c r="LI32" s="1229"/>
      <c r="LJ32" s="1229"/>
      <c r="LK32" s="1229"/>
      <c r="LL32" s="1229"/>
      <c r="LM32" s="1229"/>
      <c r="LN32" s="1229"/>
      <c r="LO32" s="1229"/>
      <c r="LP32" s="1229"/>
      <c r="LQ32" s="1229"/>
      <c r="LR32" s="1229"/>
      <c r="LS32" s="1229"/>
      <c r="LT32" s="1229"/>
      <c r="LU32" s="1229"/>
      <c r="LV32" s="1229"/>
      <c r="LW32" s="1229"/>
      <c r="LX32" s="1229"/>
      <c r="LY32" s="1229"/>
      <c r="LZ32" s="1229"/>
      <c r="MA32" s="1229"/>
      <c r="MB32" s="1229"/>
      <c r="MC32" s="1229"/>
      <c r="MD32" s="1229"/>
      <c r="ME32" s="1229"/>
      <c r="MF32" s="1229"/>
      <c r="MG32" s="1229"/>
      <c r="MH32" s="1229"/>
      <c r="MI32" s="1229"/>
      <c r="MJ32" s="1229"/>
      <c r="MK32" s="1229"/>
      <c r="ML32" s="1229"/>
      <c r="MM32" s="1229"/>
      <c r="MN32" s="1229"/>
      <c r="MO32" s="1229"/>
      <c r="MP32" s="1229"/>
      <c r="MQ32" s="1229"/>
      <c r="MR32" s="1229"/>
      <c r="MS32" s="1229"/>
      <c r="MT32" s="1229"/>
      <c r="MU32" s="1229"/>
      <c r="MV32" s="1229"/>
      <c r="MW32" s="1229"/>
      <c r="MX32" s="1229"/>
      <c r="MY32" s="1229"/>
      <c r="MZ32" s="1229"/>
      <c r="NA32" s="1229"/>
      <c r="NB32" s="1229"/>
      <c r="NC32" s="1229"/>
      <c r="ND32" s="1229"/>
      <c r="NE32" s="1229"/>
      <c r="NF32" s="1229"/>
      <c r="NG32" s="1229"/>
      <c r="NH32" s="1229"/>
      <c r="NI32" s="1229"/>
      <c r="NJ32" s="1229"/>
      <c r="NK32" s="1229"/>
      <c r="NL32" s="1229"/>
      <c r="NM32" s="1229"/>
      <c r="NN32" s="1229"/>
      <c r="NO32" s="1229"/>
      <c r="NP32" s="1229"/>
      <c r="NQ32" s="1229"/>
      <c r="NR32" s="1229"/>
      <c r="NS32" s="1229"/>
      <c r="NT32" s="1229"/>
      <c r="NU32" s="1229"/>
      <c r="NV32" s="1229"/>
      <c r="NW32" s="1229"/>
      <c r="NX32" s="1229"/>
      <c r="NY32" s="1229"/>
      <c r="NZ32" s="1229"/>
      <c r="OA32" s="1229"/>
      <c r="OB32" s="1229"/>
      <c r="OC32" s="1229"/>
      <c r="OD32" s="1229"/>
      <c r="OE32" s="1229"/>
      <c r="OF32" s="1229"/>
      <c r="OG32" s="1229"/>
      <c r="OH32" s="1229"/>
      <c r="OI32" s="1229"/>
      <c r="OJ32" s="1229"/>
      <c r="OK32" s="1229"/>
      <c r="OL32" s="1229"/>
      <c r="OM32" s="1229"/>
      <c r="ON32" s="1229"/>
      <c r="OO32" s="1229"/>
      <c r="OP32" s="1229"/>
      <c r="OQ32" s="1229"/>
      <c r="OR32" s="1229"/>
      <c r="OS32" s="1229"/>
      <c r="OT32" s="1229"/>
      <c r="OU32" s="1229"/>
      <c r="OV32" s="1229"/>
      <c r="OW32" s="1229"/>
      <c r="OX32" s="1229"/>
      <c r="OY32" s="1229"/>
      <c r="OZ32" s="1229"/>
      <c r="PA32" s="1229"/>
      <c r="PB32" s="1229"/>
      <c r="PC32" s="1229"/>
      <c r="PD32" s="1229"/>
      <c r="PE32" s="1229"/>
      <c r="PF32" s="1229"/>
      <c r="PG32" s="1229"/>
      <c r="PH32" s="1229"/>
      <c r="PI32" s="1229"/>
      <c r="PJ32" s="1229"/>
      <c r="PK32" s="1229"/>
      <c r="PL32" s="1229"/>
      <c r="PM32" s="1229"/>
      <c r="PN32" s="1229"/>
      <c r="PO32" s="1229"/>
      <c r="PP32" s="1229"/>
      <c r="PQ32" s="1229"/>
      <c r="PR32" s="1229"/>
      <c r="PS32" s="1229"/>
      <c r="PT32" s="1229"/>
      <c r="PU32" s="1229"/>
      <c r="PV32" s="1229"/>
      <c r="PW32" s="1229"/>
      <c r="PX32" s="1229"/>
      <c r="PY32" s="1229"/>
      <c r="PZ32" s="1229"/>
      <c r="QA32" s="1229"/>
      <c r="QB32" s="1229"/>
      <c r="QC32" s="1229"/>
      <c r="QD32" s="1229"/>
      <c r="QE32" s="1229"/>
      <c r="QF32" s="1229"/>
      <c r="QG32" s="1229"/>
      <c r="QH32" s="1229"/>
      <c r="QI32" s="1229"/>
      <c r="QJ32" s="1229"/>
      <c r="QK32" s="1229"/>
      <c r="QL32" s="1229"/>
      <c r="QM32" s="1229"/>
      <c r="QN32" s="1229"/>
      <c r="QO32" s="1229"/>
      <c r="QP32" s="1229"/>
      <c r="QQ32" s="1229"/>
      <c r="QR32" s="1229"/>
      <c r="QS32" s="1229"/>
      <c r="QT32" s="1229"/>
      <c r="QU32" s="1229"/>
      <c r="QV32" s="1229"/>
      <c r="QW32" s="1229"/>
      <c r="QX32" s="1229"/>
      <c r="QY32" s="1229"/>
      <c r="QZ32" s="1229"/>
      <c r="RA32" s="1229"/>
      <c r="RB32" s="1229"/>
      <c r="RC32" s="1229"/>
      <c r="RD32" s="1229"/>
      <c r="RE32" s="1229"/>
      <c r="RF32" s="1229"/>
      <c r="RG32" s="1229"/>
      <c r="RH32" s="1229"/>
      <c r="RI32" s="1229"/>
      <c r="RJ32" s="1229"/>
      <c r="RK32" s="1229"/>
      <c r="RL32" s="1229"/>
      <c r="RM32" s="1229"/>
      <c r="RN32" s="1229"/>
      <c r="RO32" s="1229"/>
      <c r="RP32" s="1229"/>
      <c r="RQ32" s="1229"/>
      <c r="RR32" s="1229"/>
      <c r="RS32" s="1229"/>
      <c r="RT32" s="1229"/>
      <c r="RU32" s="1229"/>
      <c r="RV32" s="1229"/>
      <c r="RW32" s="1229"/>
      <c r="RX32" s="1229"/>
      <c r="RY32" s="1229"/>
      <c r="RZ32" s="1229"/>
      <c r="SA32" s="1229"/>
      <c r="SB32" s="1229"/>
      <c r="SC32" s="1229"/>
      <c r="SD32" s="1229"/>
      <c r="SE32" s="1229"/>
      <c r="SF32" s="1229"/>
      <c r="SG32" s="1229"/>
      <c r="SH32" s="1229"/>
      <c r="SI32" s="1229"/>
      <c r="SJ32" s="1229"/>
      <c r="SK32" s="1229"/>
      <c r="SL32" s="1229"/>
      <c r="SM32" s="1229"/>
      <c r="SN32" s="1229"/>
      <c r="SO32" s="1229"/>
      <c r="SP32" s="1229"/>
      <c r="SQ32" s="1229"/>
      <c r="SR32" s="1229"/>
      <c r="SS32" s="1229"/>
      <c r="ST32" s="1229"/>
      <c r="SU32" s="1229"/>
      <c r="SV32" s="1229"/>
      <c r="SW32" s="1229"/>
      <c r="SX32" s="1229"/>
      <c r="SY32" s="1229"/>
      <c r="SZ32" s="1229"/>
      <c r="TA32" s="1229"/>
      <c r="TB32" s="1229"/>
      <c r="TC32" s="1229"/>
      <c r="TD32" s="1229"/>
      <c r="TE32" s="1229"/>
      <c r="TF32" s="1229"/>
      <c r="TG32" s="1229"/>
      <c r="TH32" s="1229"/>
      <c r="TI32" s="1229"/>
      <c r="TJ32" s="1229"/>
      <c r="TK32" s="1229"/>
      <c r="TL32" s="1229"/>
      <c r="TM32" s="1229"/>
      <c r="TN32" s="1229"/>
      <c r="TO32" s="1229"/>
      <c r="TP32" s="1229"/>
      <c r="TQ32" s="1229"/>
      <c r="TR32" s="1229"/>
      <c r="TS32" s="1229"/>
      <c r="TT32" s="1229"/>
      <c r="TU32" s="1229"/>
      <c r="TV32" s="1229"/>
      <c r="TW32" s="1229"/>
      <c r="TX32" s="1229"/>
      <c r="TY32" s="1229"/>
      <c r="TZ32" s="1229"/>
      <c r="UA32" s="1229"/>
      <c r="UB32" s="1229"/>
      <c r="UC32" s="1229"/>
      <c r="UD32" s="1229"/>
      <c r="UE32" s="1229"/>
      <c r="UF32" s="1229"/>
      <c r="UG32" s="1229"/>
      <c r="UH32" s="1229"/>
      <c r="UI32" s="1229"/>
      <c r="UJ32" s="1229"/>
      <c r="UK32" s="1229"/>
      <c r="UL32" s="1229"/>
      <c r="UM32" s="1229"/>
      <c r="UN32" s="1229"/>
      <c r="UO32" s="1229"/>
      <c r="UP32" s="1229"/>
      <c r="UQ32" s="1229"/>
      <c r="UR32" s="1229"/>
      <c r="US32" s="1229"/>
      <c r="UT32" s="1229"/>
      <c r="UU32" s="1229"/>
      <c r="UV32" s="1229"/>
      <c r="UW32" s="1229"/>
      <c r="UX32" s="1229"/>
      <c r="UY32" s="1229"/>
      <c r="UZ32" s="1229"/>
      <c r="VA32" s="1229"/>
      <c r="VB32" s="1229"/>
      <c r="VC32" s="1229"/>
      <c r="VD32" s="1229"/>
      <c r="VE32" s="1229"/>
      <c r="VF32" s="1229"/>
      <c r="VG32" s="1229"/>
      <c r="VH32" s="1229"/>
      <c r="VI32" s="1229"/>
      <c r="VJ32" s="1229"/>
      <c r="VK32" s="1229"/>
      <c r="VL32" s="1229"/>
      <c r="VM32" s="1229"/>
      <c r="VN32" s="1229"/>
      <c r="VO32" s="1229"/>
      <c r="VP32" s="1229"/>
      <c r="VQ32" s="1229"/>
      <c r="VR32" s="1229"/>
      <c r="VS32" s="1229"/>
      <c r="VT32" s="1229"/>
      <c r="VU32" s="1229"/>
      <c r="VV32" s="1229"/>
      <c r="VW32" s="1229"/>
      <c r="VX32" s="1229"/>
      <c r="VY32" s="1229"/>
      <c r="VZ32" s="1229"/>
      <c r="WA32" s="1229"/>
      <c r="WB32" s="1229"/>
      <c r="WC32" s="1229"/>
      <c r="WD32" s="1229"/>
      <c r="WE32" s="1229"/>
      <c r="WF32" s="1229"/>
      <c r="WG32" s="1229"/>
      <c r="WH32" s="1229"/>
      <c r="WI32" s="1229"/>
      <c r="WJ32" s="1229"/>
      <c r="WK32" s="1229"/>
      <c r="WL32" s="1229"/>
      <c r="WM32" s="1229"/>
      <c r="WN32" s="1229"/>
      <c r="WO32" s="1229"/>
      <c r="WP32" s="1229"/>
      <c r="WQ32" s="1229"/>
      <c r="WR32" s="1229"/>
      <c r="WS32" s="1229"/>
      <c r="WT32" s="1229"/>
      <c r="WU32" s="1229"/>
      <c r="WV32" s="1229"/>
      <c r="WW32" s="1229"/>
      <c r="WX32" s="1229"/>
      <c r="WY32" s="1229"/>
      <c r="WZ32" s="1229"/>
      <c r="XA32" s="1229"/>
      <c r="XB32" s="1229"/>
      <c r="XC32" s="1229"/>
      <c r="XD32" s="1229"/>
      <c r="XE32" s="1229"/>
      <c r="XF32" s="1229"/>
      <c r="XG32" s="1229"/>
      <c r="XH32" s="1229"/>
      <c r="XI32" s="1229"/>
      <c r="XJ32" s="1229"/>
      <c r="XK32" s="1229"/>
      <c r="XL32" s="1229"/>
      <c r="XM32" s="1229"/>
      <c r="XN32" s="1229"/>
      <c r="XO32" s="1229"/>
      <c r="XP32" s="1229"/>
      <c r="XQ32" s="1229"/>
      <c r="XR32" s="1229"/>
      <c r="XS32" s="1229"/>
      <c r="XT32" s="1229"/>
      <c r="XU32" s="1229"/>
      <c r="XV32" s="1229"/>
      <c r="XW32" s="1229"/>
      <c r="XX32" s="1229"/>
      <c r="XY32" s="1229"/>
      <c r="XZ32" s="1229"/>
      <c r="YA32" s="1229"/>
      <c r="YB32" s="1229"/>
      <c r="YC32" s="1229"/>
      <c r="YD32" s="1229"/>
      <c r="YE32" s="1229"/>
      <c r="YF32" s="1229"/>
      <c r="YG32" s="1229"/>
      <c r="YH32" s="1229"/>
      <c r="YI32" s="1229"/>
      <c r="YJ32" s="1229"/>
      <c r="YK32" s="1229"/>
      <c r="YL32" s="1229"/>
      <c r="YM32" s="1229"/>
      <c r="YN32" s="1229"/>
      <c r="YO32" s="1229"/>
      <c r="YP32" s="1229"/>
      <c r="YQ32" s="1229"/>
      <c r="YR32" s="1229"/>
      <c r="YS32" s="1229"/>
      <c r="YT32" s="1229"/>
      <c r="YU32" s="1229"/>
      <c r="YV32" s="1229"/>
      <c r="YW32" s="1229"/>
      <c r="YX32" s="1229"/>
      <c r="YY32" s="1229"/>
      <c r="YZ32" s="1229"/>
      <c r="ZA32" s="1229"/>
      <c r="ZB32" s="1229"/>
      <c r="ZC32" s="1229"/>
      <c r="ZD32" s="1229"/>
      <c r="ZE32" s="1229"/>
      <c r="ZF32" s="1229"/>
      <c r="ZG32" s="1229"/>
      <c r="ZH32" s="1229"/>
      <c r="ZI32" s="1229"/>
      <c r="ZJ32" s="1229"/>
      <c r="ZK32" s="1229"/>
      <c r="ZL32" s="1229"/>
      <c r="ZM32" s="1229"/>
      <c r="ZN32" s="1229"/>
      <c r="ZO32" s="1229"/>
      <c r="ZP32" s="1229"/>
      <c r="ZQ32" s="1229"/>
      <c r="ZR32" s="1229"/>
      <c r="ZS32" s="1229"/>
      <c r="ZT32" s="1229"/>
      <c r="ZU32" s="1229"/>
      <c r="ZV32" s="1229"/>
      <c r="ZW32" s="1229"/>
      <c r="ZX32" s="1229"/>
      <c r="ZY32" s="1229"/>
      <c r="ZZ32" s="1229"/>
      <c r="AAA32" s="1229"/>
      <c r="AAB32" s="1229"/>
      <c r="AAC32" s="1229"/>
      <c r="AAD32" s="1229"/>
      <c r="AAE32" s="1229"/>
      <c r="AAF32" s="1229"/>
      <c r="AAG32" s="1229"/>
      <c r="AAH32" s="1229"/>
      <c r="AAI32" s="1229"/>
      <c r="AAJ32" s="1229"/>
      <c r="AAK32" s="1229"/>
      <c r="AAL32" s="1229"/>
      <c r="AAM32" s="1229"/>
      <c r="AAN32" s="1229"/>
      <c r="AAO32" s="1229"/>
      <c r="AAP32" s="1229"/>
      <c r="AAQ32" s="1229"/>
      <c r="AAR32" s="1229"/>
      <c r="AAS32" s="1229"/>
      <c r="AAT32" s="1229"/>
      <c r="AAU32" s="1229"/>
      <c r="AAV32" s="1229"/>
      <c r="AAW32" s="1229"/>
      <c r="AAX32" s="1229"/>
      <c r="AAY32" s="1229"/>
      <c r="AAZ32" s="1229"/>
      <c r="ABA32" s="1229"/>
      <c r="ABB32" s="1229"/>
      <c r="ABC32" s="1229"/>
      <c r="ABD32" s="1229"/>
      <c r="ABE32" s="1229"/>
      <c r="ABF32" s="1229"/>
      <c r="ABG32" s="1229"/>
      <c r="ABH32" s="1229"/>
      <c r="ABI32" s="1229"/>
      <c r="ABJ32" s="1229"/>
      <c r="ABK32" s="1229"/>
      <c r="ABL32" s="1229"/>
      <c r="ABM32" s="1229"/>
      <c r="ABN32" s="1229"/>
      <c r="ABO32" s="1229"/>
      <c r="ABP32" s="1229"/>
      <c r="ABQ32" s="1229"/>
      <c r="ABR32" s="1229"/>
      <c r="ABS32" s="1229"/>
      <c r="ABT32" s="1229"/>
      <c r="ABU32" s="1229"/>
      <c r="ABV32" s="1229"/>
      <c r="ABW32" s="1229"/>
      <c r="ABX32" s="1229"/>
      <c r="ABY32" s="1229"/>
      <c r="ABZ32" s="1229"/>
      <c r="ACA32" s="1229"/>
      <c r="ACB32" s="1229"/>
      <c r="ACC32" s="1229"/>
      <c r="ACD32" s="1229"/>
      <c r="ACE32" s="1229"/>
      <c r="ACF32" s="1229"/>
      <c r="ACG32" s="1229"/>
      <c r="ACH32" s="1229"/>
      <c r="ACI32" s="1229"/>
      <c r="ACJ32" s="1229"/>
      <c r="ACK32" s="1229"/>
      <c r="ACL32" s="1229"/>
      <c r="ACM32" s="1229"/>
      <c r="ACN32" s="1229"/>
      <c r="ACO32" s="1229"/>
      <c r="ACP32" s="1229"/>
      <c r="ACQ32" s="1229"/>
      <c r="ACR32" s="1229"/>
      <c r="ACS32" s="1229"/>
      <c r="ACT32" s="1229"/>
      <c r="ACU32" s="1229"/>
      <c r="ACV32" s="1229"/>
      <c r="ACW32" s="1229"/>
      <c r="ACX32" s="1229"/>
      <c r="ACY32" s="1229"/>
      <c r="ACZ32" s="1229"/>
      <c r="ADA32" s="1229"/>
      <c r="ADB32" s="1229"/>
      <c r="ADC32" s="1229"/>
      <c r="ADD32" s="1229"/>
      <c r="ADE32" s="1229"/>
      <c r="ADF32" s="1229"/>
      <c r="ADG32" s="1229"/>
      <c r="ADH32" s="1229"/>
      <c r="ADI32" s="1229"/>
      <c r="ADJ32" s="1229"/>
      <c r="ADK32" s="1229"/>
      <c r="ADL32" s="1229"/>
      <c r="ADM32" s="1229"/>
      <c r="ADN32" s="1229"/>
      <c r="ADO32" s="1229"/>
      <c r="ADP32" s="1229"/>
      <c r="ADQ32" s="1229"/>
      <c r="ADR32" s="1229"/>
      <c r="ADS32" s="1229"/>
      <c r="ADT32" s="1229"/>
      <c r="ADU32" s="1229"/>
      <c r="ADV32" s="1229"/>
      <c r="ADW32" s="1229"/>
      <c r="ADX32" s="1229"/>
      <c r="ADY32" s="1229"/>
      <c r="ADZ32" s="1229"/>
      <c r="AEA32" s="1229"/>
      <c r="AEB32" s="1229"/>
      <c r="AEC32" s="1229"/>
      <c r="AED32" s="1229"/>
      <c r="AEE32" s="1229"/>
      <c r="AEF32" s="1229"/>
      <c r="AEG32" s="1229"/>
      <c r="AEH32" s="1229"/>
      <c r="AEI32" s="1229"/>
      <c r="AEJ32" s="1229"/>
      <c r="AEK32" s="1229"/>
      <c r="AEL32" s="1229"/>
      <c r="AEM32" s="1229"/>
      <c r="AEN32" s="1229"/>
      <c r="AEO32" s="1229"/>
      <c r="AEP32" s="1229"/>
      <c r="AEQ32" s="1229"/>
      <c r="AER32" s="1229"/>
      <c r="AES32" s="1229"/>
      <c r="AET32" s="1229"/>
      <c r="AEU32" s="1229"/>
      <c r="AEV32" s="1229"/>
      <c r="AEW32" s="1229"/>
      <c r="AEX32" s="1229"/>
      <c r="AEY32" s="1229"/>
      <c r="AEZ32" s="1229"/>
      <c r="AFA32" s="1229"/>
      <c r="AFB32" s="1229"/>
      <c r="AFC32" s="1229"/>
      <c r="AFD32" s="1229"/>
      <c r="AFE32" s="1229"/>
      <c r="AFF32" s="1229"/>
      <c r="AFG32" s="1229"/>
      <c r="AFH32" s="1229"/>
      <c r="AFI32" s="1229"/>
      <c r="AFJ32" s="1229"/>
      <c r="AFK32" s="1229"/>
      <c r="AFL32" s="1229"/>
      <c r="AFM32" s="1229"/>
      <c r="AFN32" s="1229"/>
      <c r="AFO32" s="1229"/>
      <c r="AFP32" s="1229"/>
      <c r="AFQ32" s="1229"/>
      <c r="AFR32" s="1229"/>
      <c r="AFS32" s="1229"/>
      <c r="AFT32" s="1229"/>
      <c r="AFU32" s="1229"/>
      <c r="AFV32" s="1229"/>
      <c r="AFW32" s="1229"/>
      <c r="AFX32" s="1229"/>
      <c r="AFY32" s="1229"/>
      <c r="AFZ32" s="1229"/>
      <c r="AGA32" s="1229"/>
      <c r="AGB32" s="1229"/>
      <c r="AGC32" s="1229"/>
      <c r="AGD32" s="1229"/>
      <c r="AGE32" s="1229"/>
      <c r="AGF32" s="1229"/>
      <c r="AGG32" s="1229"/>
      <c r="AGH32" s="1229"/>
      <c r="AGI32" s="1229"/>
      <c r="AGJ32" s="1229"/>
      <c r="AGK32" s="1229"/>
      <c r="AGL32" s="1229"/>
      <c r="AGM32" s="1229"/>
      <c r="AGN32" s="1229"/>
      <c r="AGO32" s="1229"/>
      <c r="AGP32" s="1229"/>
      <c r="AGQ32" s="1229"/>
      <c r="AGR32" s="1229"/>
      <c r="AGS32" s="1229"/>
      <c r="AGT32" s="1229"/>
      <c r="AGU32" s="1229"/>
      <c r="AGV32" s="1229"/>
      <c r="AGW32" s="1229"/>
      <c r="AGX32" s="1229"/>
      <c r="AGY32" s="1229"/>
      <c r="AGZ32" s="1229"/>
      <c r="AHA32" s="1229"/>
      <c r="AHB32" s="1229"/>
      <c r="AHC32" s="1229"/>
      <c r="AHD32" s="1229"/>
      <c r="AHE32" s="1229"/>
      <c r="AHF32" s="1229"/>
      <c r="AHG32" s="1229"/>
      <c r="AHH32" s="1229"/>
      <c r="AHI32" s="1229"/>
      <c r="AHJ32" s="1229"/>
      <c r="AHK32" s="1229"/>
      <c r="AHL32" s="1229"/>
      <c r="AHM32" s="1229"/>
      <c r="AHN32" s="1229"/>
      <c r="AHO32" s="1229"/>
      <c r="AHP32" s="1229"/>
      <c r="AHQ32" s="1229"/>
      <c r="AHR32" s="1229"/>
      <c r="AHS32" s="1229"/>
      <c r="AHT32" s="1229"/>
      <c r="AHU32" s="1229"/>
      <c r="AHV32" s="1229"/>
      <c r="AHW32" s="1229"/>
      <c r="AHX32" s="1229"/>
      <c r="AHY32" s="1229"/>
      <c r="AHZ32" s="1229"/>
      <c r="AIA32" s="1229"/>
      <c r="AIB32" s="1229"/>
      <c r="AIC32" s="1229"/>
      <c r="AID32" s="1229"/>
      <c r="AIE32" s="1229"/>
      <c r="AIF32" s="1229"/>
      <c r="AIG32" s="1229"/>
      <c r="AIH32" s="1229"/>
      <c r="AII32" s="1229"/>
      <c r="AIJ32" s="1229"/>
      <c r="AIK32" s="1229"/>
      <c r="AIL32" s="1229"/>
      <c r="AIM32" s="1229"/>
      <c r="AIN32" s="1229"/>
      <c r="AIO32" s="1229"/>
      <c r="AIP32" s="1229"/>
      <c r="AIQ32" s="1229"/>
      <c r="AIR32" s="1229"/>
      <c r="AIS32" s="1229"/>
      <c r="AIT32" s="1229"/>
      <c r="AIU32" s="1229"/>
      <c r="AIV32" s="1229"/>
      <c r="AIW32" s="1229"/>
      <c r="AIX32" s="1229"/>
      <c r="AIY32" s="1229"/>
      <c r="AIZ32" s="1229"/>
      <c r="AJA32" s="1229"/>
      <c r="AJB32" s="1229"/>
      <c r="AJC32" s="1229"/>
      <c r="AJD32" s="1229"/>
      <c r="AJE32" s="1229"/>
      <c r="AJF32" s="1229"/>
      <c r="AJG32" s="1229"/>
      <c r="AJH32" s="1229"/>
      <c r="AJI32" s="1229"/>
      <c r="AJJ32" s="1229"/>
      <c r="AJK32" s="1229"/>
      <c r="AJL32" s="1229"/>
      <c r="AJM32" s="1229"/>
      <c r="AJN32" s="1229"/>
      <c r="AJO32" s="1229"/>
      <c r="AJP32" s="1229"/>
      <c r="AJQ32" s="1229"/>
      <c r="AJR32" s="1229"/>
      <c r="AJS32" s="1229"/>
      <c r="AJT32" s="1229"/>
      <c r="AJU32" s="1229"/>
      <c r="AJV32" s="1229"/>
      <c r="AJW32" s="1229"/>
      <c r="AJX32" s="1229"/>
      <c r="AJY32" s="1229"/>
      <c r="AJZ32" s="1229"/>
      <c r="AKA32" s="1229"/>
      <c r="AKB32" s="1229"/>
      <c r="AKC32" s="1229"/>
      <c r="AKD32" s="1229"/>
      <c r="AKE32" s="1229"/>
      <c r="AKF32" s="1229"/>
      <c r="AKG32" s="1229"/>
      <c r="AKH32" s="1229"/>
      <c r="AKI32" s="1229"/>
      <c r="AKJ32" s="1229"/>
      <c r="AKK32" s="1229"/>
      <c r="AKL32" s="1229"/>
      <c r="AKM32" s="1229"/>
      <c r="AKN32" s="1229"/>
      <c r="AKO32" s="1229"/>
      <c r="AKP32" s="1229"/>
      <c r="AKQ32" s="1229"/>
      <c r="AKR32" s="1229"/>
      <c r="AKS32" s="1229"/>
      <c r="AKT32" s="1229"/>
      <c r="AKU32" s="1229"/>
      <c r="AKV32" s="1229"/>
      <c r="AKW32" s="1229"/>
      <c r="AKX32" s="1229"/>
      <c r="AKY32" s="1229"/>
      <c r="AKZ32" s="1229"/>
      <c r="ALA32" s="1229"/>
      <c r="ALB32" s="1229"/>
      <c r="ALC32" s="1229"/>
      <c r="ALD32" s="1229"/>
      <c r="ALE32" s="1229"/>
      <c r="ALF32" s="1229"/>
      <c r="ALG32" s="1229"/>
      <c r="ALH32" s="1229"/>
      <c r="ALI32" s="1229"/>
      <c r="ALJ32" s="1229"/>
      <c r="ALK32" s="1229"/>
      <c r="ALL32" s="1229"/>
      <c r="ALM32" s="1229"/>
      <c r="ALN32" s="1229"/>
      <c r="ALO32" s="1229"/>
      <c r="ALP32" s="1229"/>
      <c r="ALQ32" s="1229"/>
      <c r="ALR32" s="1229"/>
      <c r="ALS32" s="1229"/>
      <c r="ALT32" s="1229"/>
      <c r="ALU32" s="1229"/>
      <c r="ALV32" s="1229"/>
      <c r="ALW32" s="1229"/>
      <c r="ALX32" s="1229"/>
      <c r="ALY32" s="1229"/>
      <c r="ALZ32" s="1229"/>
      <c r="AMA32" s="1229"/>
      <c r="AMB32" s="1229"/>
      <c r="AMC32" s="1229"/>
      <c r="AMD32" s="1229"/>
      <c r="AME32" s="1229"/>
      <c r="AMF32" s="1229"/>
      <c r="AMG32" s="1229"/>
      <c r="AMH32" s="1229"/>
      <c r="AMI32" s="1229"/>
      <c r="AMJ32" s="1229"/>
      <c r="AMK32" s="1229"/>
      <c r="AML32" s="1229"/>
      <c r="AMM32" s="1229"/>
      <c r="AMN32" s="1229"/>
      <c r="AMO32" s="1229"/>
      <c r="AMP32" s="1229"/>
      <c r="AMQ32" s="1229"/>
      <c r="AMR32" s="1229"/>
      <c r="AMS32" s="1229"/>
      <c r="AMT32" s="1229"/>
      <c r="AMU32" s="1229"/>
      <c r="AMV32" s="1229"/>
      <c r="AMW32" s="1229"/>
      <c r="AMX32" s="1229"/>
      <c r="AMY32" s="1229"/>
      <c r="AMZ32" s="1229"/>
      <c r="ANA32" s="1229"/>
      <c r="ANB32" s="1229"/>
      <c r="ANC32" s="1229"/>
      <c r="AND32" s="1229"/>
      <c r="ANE32" s="1229"/>
      <c r="ANF32" s="1229"/>
      <c r="ANG32" s="1229"/>
      <c r="ANH32" s="1229"/>
      <c r="ANI32" s="1229"/>
      <c r="ANJ32" s="1229"/>
      <c r="ANK32" s="1229"/>
      <c r="ANL32" s="1229"/>
      <c r="ANM32" s="1229"/>
      <c r="ANN32" s="1229"/>
      <c r="ANO32" s="1229"/>
      <c r="ANP32" s="1229"/>
      <c r="ANQ32" s="1229"/>
      <c r="ANR32" s="1229"/>
      <c r="ANS32" s="1229"/>
      <c r="ANT32" s="1229"/>
      <c r="ANU32" s="1229"/>
      <c r="ANV32" s="1229"/>
      <c r="ANW32" s="1229"/>
      <c r="ANX32" s="1229"/>
      <c r="ANY32" s="1229"/>
      <c r="ANZ32" s="1229"/>
      <c r="AOA32" s="1229"/>
      <c r="AOB32" s="1229"/>
      <c r="AOC32" s="1229"/>
      <c r="AOD32" s="1229"/>
      <c r="AOE32" s="1229"/>
      <c r="AOF32" s="1229"/>
      <c r="AOG32" s="1229"/>
      <c r="AOH32" s="1229"/>
      <c r="AOI32" s="1229"/>
      <c r="AOJ32" s="1229"/>
      <c r="AOK32" s="1229"/>
      <c r="AOL32" s="1229"/>
      <c r="AOM32" s="1229"/>
      <c r="AON32" s="1229"/>
      <c r="AOO32" s="1229"/>
      <c r="AOP32" s="1229"/>
      <c r="AOQ32" s="1229"/>
      <c r="AOR32" s="1229"/>
      <c r="AOS32" s="1229"/>
      <c r="AOT32" s="1229"/>
      <c r="AOU32" s="1229"/>
      <c r="AOV32" s="1229"/>
      <c r="AOW32" s="1229"/>
      <c r="AOX32" s="1229"/>
      <c r="AOY32" s="1229"/>
      <c r="AOZ32" s="1229"/>
      <c r="APA32" s="1229"/>
      <c r="APB32" s="1229"/>
      <c r="APC32" s="1229"/>
      <c r="APD32" s="1229"/>
      <c r="APE32" s="1229"/>
      <c r="APF32" s="1229"/>
      <c r="APG32" s="1229"/>
      <c r="APH32" s="1229"/>
      <c r="API32" s="1229"/>
      <c r="APJ32" s="1229"/>
      <c r="APK32" s="1229"/>
      <c r="APL32" s="1229"/>
      <c r="APM32" s="1229"/>
      <c r="APN32" s="1229"/>
      <c r="APO32" s="1229"/>
      <c r="APP32" s="1229"/>
      <c r="APQ32" s="1229"/>
      <c r="APR32" s="1229"/>
      <c r="APS32" s="1229"/>
      <c r="APT32" s="1229"/>
      <c r="APU32" s="1229"/>
      <c r="APV32" s="1229"/>
      <c r="APW32" s="1229"/>
      <c r="APX32" s="1229"/>
      <c r="APY32" s="1229"/>
      <c r="APZ32" s="1229"/>
      <c r="AQA32" s="1229"/>
      <c r="AQB32" s="1229"/>
      <c r="AQC32" s="1229"/>
      <c r="AQD32" s="1229"/>
      <c r="AQE32" s="1229"/>
      <c r="AQF32" s="1229"/>
      <c r="AQG32" s="1229"/>
      <c r="AQH32" s="1229"/>
      <c r="AQI32" s="1229"/>
      <c r="AQJ32" s="1229"/>
      <c r="AQK32" s="1229"/>
      <c r="AQL32" s="1229"/>
      <c r="AQM32" s="1229"/>
      <c r="AQN32" s="1229"/>
      <c r="AQO32" s="1229"/>
      <c r="AQP32" s="1229"/>
      <c r="AQQ32" s="1229"/>
      <c r="AQR32" s="1229"/>
      <c r="AQS32" s="1229"/>
      <c r="AQT32" s="1229"/>
      <c r="AQU32" s="1229"/>
      <c r="AQV32" s="1229"/>
      <c r="AQW32" s="1229"/>
      <c r="AQX32" s="1229"/>
      <c r="AQY32" s="1229"/>
      <c r="AQZ32" s="1229"/>
      <c r="ARA32" s="1229"/>
      <c r="ARB32" s="1229"/>
      <c r="ARC32" s="1229"/>
      <c r="ARD32" s="1229"/>
      <c r="ARE32" s="1229"/>
      <c r="ARF32" s="1229"/>
      <c r="ARG32" s="1229"/>
      <c r="ARH32" s="1229"/>
      <c r="ARI32" s="1229"/>
      <c r="ARJ32" s="1229"/>
      <c r="ARK32" s="1229"/>
      <c r="ARL32" s="1229"/>
      <c r="ARM32" s="1229"/>
      <c r="ARN32" s="1229"/>
      <c r="ARO32" s="1229"/>
      <c r="ARP32" s="1229"/>
      <c r="ARQ32" s="1229"/>
      <c r="ARR32" s="1229"/>
      <c r="ARS32" s="1229"/>
      <c r="ART32" s="1229"/>
      <c r="ARU32" s="1229"/>
      <c r="ARV32" s="1229"/>
      <c r="ARW32" s="1229"/>
      <c r="ARX32" s="1229"/>
      <c r="ARY32" s="1229"/>
      <c r="ARZ32" s="1229"/>
      <c r="ASA32" s="1229"/>
      <c r="ASB32" s="1229"/>
      <c r="ASC32" s="1229"/>
      <c r="ASD32" s="1229"/>
      <c r="ASE32" s="1229"/>
      <c r="ASF32" s="1229"/>
      <c r="ASG32" s="1229"/>
      <c r="ASH32" s="1229"/>
      <c r="ASI32" s="1229"/>
      <c r="ASJ32" s="1229"/>
      <c r="ASK32" s="1229"/>
      <c r="ASL32" s="1229"/>
      <c r="ASM32" s="1229"/>
      <c r="ASN32" s="1229"/>
      <c r="ASO32" s="1229"/>
      <c r="ASP32" s="1229"/>
      <c r="ASQ32" s="1229"/>
      <c r="ASR32" s="1229"/>
      <c r="ASS32" s="1229"/>
      <c r="AST32" s="1229"/>
      <c r="ASU32" s="1229"/>
      <c r="ASV32" s="1229"/>
      <c r="ASW32" s="1229"/>
      <c r="ASX32" s="1229"/>
      <c r="ASY32" s="1229"/>
      <c r="ASZ32" s="1229"/>
      <c r="ATA32" s="1229"/>
      <c r="ATB32" s="1229"/>
      <c r="ATC32" s="1229"/>
      <c r="ATD32" s="1229"/>
      <c r="ATE32" s="1229"/>
      <c r="ATF32" s="1229"/>
      <c r="ATG32" s="1229"/>
      <c r="ATH32" s="1229"/>
      <c r="ATI32" s="1229"/>
      <c r="ATJ32" s="1229"/>
      <c r="ATK32" s="1229"/>
      <c r="ATL32" s="1229"/>
      <c r="ATM32" s="1229"/>
      <c r="ATN32" s="1229"/>
      <c r="ATO32" s="1229"/>
      <c r="ATP32" s="1229"/>
      <c r="ATQ32" s="1229"/>
      <c r="ATR32" s="1229"/>
      <c r="ATS32" s="1229"/>
      <c r="ATT32" s="1229"/>
      <c r="ATU32" s="1229"/>
      <c r="ATV32" s="1229"/>
      <c r="ATW32" s="1229"/>
      <c r="ATX32" s="1229"/>
      <c r="ATY32" s="1229"/>
      <c r="ATZ32" s="1229"/>
      <c r="AUA32" s="1229"/>
      <c r="AUB32" s="1229"/>
      <c r="AUC32" s="1229"/>
      <c r="AUD32" s="1229"/>
      <c r="AUE32" s="1229"/>
      <c r="AUF32" s="1229"/>
      <c r="AUG32" s="1229"/>
      <c r="AUH32" s="1229"/>
      <c r="AUI32" s="1229"/>
      <c r="AUJ32" s="1229"/>
      <c r="AUK32" s="1229"/>
      <c r="AUL32" s="1229"/>
      <c r="AUM32" s="1229"/>
      <c r="AUN32" s="1229"/>
      <c r="AUO32" s="1229"/>
      <c r="AUP32" s="1229"/>
      <c r="AUQ32" s="1229"/>
      <c r="AUR32" s="1229"/>
      <c r="AUS32" s="1229"/>
      <c r="AUT32" s="1229"/>
      <c r="AUU32" s="1229"/>
      <c r="AUV32" s="1229"/>
      <c r="AUW32" s="1229"/>
      <c r="AUX32" s="1229"/>
      <c r="AUY32" s="1229"/>
      <c r="AUZ32" s="1229"/>
      <c r="AVA32" s="1229"/>
      <c r="AVB32" s="1229"/>
      <c r="AVC32" s="1229"/>
      <c r="AVD32" s="1229"/>
      <c r="AVE32" s="1229"/>
      <c r="AVF32" s="1229"/>
      <c r="AVG32" s="1229"/>
      <c r="AVH32" s="1229"/>
      <c r="AVI32" s="1229"/>
      <c r="AVJ32" s="1229"/>
      <c r="AVK32" s="1229"/>
      <c r="AVL32" s="1229"/>
      <c r="AVM32" s="1229"/>
      <c r="AVN32" s="1229"/>
      <c r="AVO32" s="1229"/>
      <c r="AVP32" s="1229"/>
      <c r="AVQ32" s="1229"/>
      <c r="AVR32" s="1229"/>
      <c r="AVS32" s="1229"/>
      <c r="AVT32" s="1229"/>
      <c r="AVU32" s="1229"/>
      <c r="AVV32" s="1229"/>
      <c r="AVW32" s="1229"/>
      <c r="AVX32" s="1229"/>
      <c r="AVY32" s="1229"/>
      <c r="AVZ32" s="1229"/>
      <c r="AWA32" s="1229"/>
      <c r="AWB32" s="1229"/>
      <c r="AWC32" s="1229"/>
      <c r="AWD32" s="1229"/>
      <c r="AWE32" s="1229"/>
      <c r="AWF32" s="1229"/>
      <c r="AWG32" s="1229"/>
      <c r="AWH32" s="1229"/>
      <c r="AWI32" s="1229"/>
      <c r="AWJ32" s="1229"/>
      <c r="AWK32" s="1229"/>
      <c r="AWL32" s="1229"/>
      <c r="AWM32" s="1229"/>
      <c r="AWN32" s="1229"/>
      <c r="AWO32" s="1229"/>
      <c r="AWP32" s="1229"/>
      <c r="AWQ32" s="1229"/>
      <c r="AWR32" s="1229"/>
      <c r="AWS32" s="1229"/>
      <c r="AWT32" s="1229"/>
      <c r="AWU32" s="1229"/>
      <c r="AWV32" s="1229"/>
      <c r="AWW32" s="1229"/>
      <c r="AWX32" s="1229"/>
      <c r="AWY32" s="1229"/>
      <c r="AWZ32" s="1229"/>
      <c r="AXA32" s="1229"/>
      <c r="AXB32" s="1229"/>
      <c r="AXC32" s="1229"/>
      <c r="AXD32" s="1229"/>
      <c r="AXE32" s="1229"/>
      <c r="AXF32" s="1229"/>
      <c r="AXG32" s="1229"/>
      <c r="AXH32" s="1229"/>
      <c r="AXI32" s="1229"/>
      <c r="AXJ32" s="1229"/>
      <c r="AXK32" s="1229"/>
      <c r="AXL32" s="1229"/>
      <c r="AXM32" s="1229"/>
      <c r="AXN32" s="1229"/>
      <c r="AXO32" s="1229"/>
      <c r="AXP32" s="1229"/>
      <c r="AXQ32" s="1229"/>
      <c r="AXR32" s="1229"/>
      <c r="AXS32" s="1229"/>
      <c r="AXT32" s="1229"/>
      <c r="AXU32" s="1229"/>
      <c r="AXV32" s="1229"/>
      <c r="AXW32" s="1229"/>
      <c r="AXX32" s="1229"/>
      <c r="AXY32" s="1229"/>
      <c r="AXZ32" s="1229"/>
      <c r="AYA32" s="1229"/>
      <c r="AYB32" s="1229"/>
      <c r="AYC32" s="1229"/>
      <c r="AYD32" s="1229"/>
      <c r="AYE32" s="1229"/>
      <c r="AYF32" s="1229"/>
      <c r="AYG32" s="1229"/>
      <c r="AYH32" s="1229"/>
      <c r="AYI32" s="1229"/>
      <c r="AYJ32" s="1229"/>
      <c r="AYK32" s="1229"/>
      <c r="AYL32" s="1229"/>
      <c r="AYM32" s="1229"/>
      <c r="AYN32" s="1229"/>
      <c r="AYO32" s="1229"/>
      <c r="AYP32" s="1229"/>
      <c r="AYQ32" s="1229"/>
      <c r="AYR32" s="1229"/>
      <c r="AYS32" s="1229"/>
      <c r="AYT32" s="1229"/>
      <c r="AYU32" s="1229"/>
      <c r="AYV32" s="1229"/>
      <c r="AYW32" s="1229"/>
      <c r="AYX32" s="1229"/>
      <c r="AYY32" s="1229"/>
      <c r="AYZ32" s="1229"/>
      <c r="AZA32" s="1229"/>
      <c r="AZB32" s="1229"/>
      <c r="AZC32" s="1229"/>
      <c r="AZD32" s="1229"/>
      <c r="AZE32" s="1229"/>
      <c r="AZF32" s="1229"/>
      <c r="AZG32" s="1229"/>
      <c r="AZH32" s="1229"/>
      <c r="AZI32" s="1229"/>
      <c r="AZJ32" s="1229"/>
      <c r="AZK32" s="1229"/>
      <c r="AZL32" s="1229"/>
      <c r="AZM32" s="1229"/>
      <c r="AZN32" s="1229"/>
      <c r="AZO32" s="1229"/>
      <c r="AZP32" s="1229"/>
      <c r="AZQ32" s="1229"/>
      <c r="AZR32" s="1229"/>
      <c r="AZS32" s="1229"/>
      <c r="AZT32" s="1229"/>
      <c r="AZU32" s="1229"/>
      <c r="AZV32" s="1229"/>
      <c r="AZW32" s="1229"/>
      <c r="AZX32" s="1229"/>
      <c r="AZY32" s="1229"/>
      <c r="AZZ32" s="1229"/>
      <c r="BAA32" s="1229"/>
      <c r="BAB32" s="1229"/>
      <c r="BAC32" s="1229"/>
      <c r="BAD32" s="1229"/>
      <c r="BAE32" s="1229"/>
      <c r="BAF32" s="1229"/>
      <c r="BAG32" s="1229"/>
      <c r="BAH32" s="1229"/>
      <c r="BAI32" s="1229"/>
      <c r="BAJ32" s="1229"/>
      <c r="BAK32" s="1229"/>
      <c r="BAL32" s="1229"/>
      <c r="BAM32" s="1229"/>
      <c r="BAN32" s="1229"/>
      <c r="BAO32" s="1229"/>
      <c r="BAP32" s="1229"/>
      <c r="BAQ32" s="1229"/>
      <c r="BAR32" s="1229"/>
      <c r="BAS32" s="1229"/>
      <c r="BAT32" s="1229"/>
      <c r="BAU32" s="1229"/>
      <c r="BAV32" s="1229"/>
      <c r="BAW32" s="1229"/>
      <c r="BAX32" s="1229"/>
      <c r="BAY32" s="1229"/>
      <c r="BAZ32" s="1229"/>
      <c r="BBA32" s="1229"/>
      <c r="BBB32" s="1229"/>
      <c r="BBC32" s="1229"/>
      <c r="BBD32" s="1229"/>
      <c r="BBE32" s="1229"/>
      <c r="BBF32" s="1229"/>
      <c r="BBG32" s="1229"/>
      <c r="BBH32" s="1229"/>
      <c r="BBI32" s="1229"/>
      <c r="BBJ32" s="1229"/>
      <c r="BBK32" s="1229"/>
      <c r="BBL32" s="1229"/>
      <c r="BBM32" s="1229"/>
      <c r="BBN32" s="1229"/>
      <c r="BBO32" s="1229"/>
      <c r="BBP32" s="1229"/>
      <c r="BBQ32" s="1229"/>
      <c r="BBR32" s="1229"/>
      <c r="BBS32" s="1229"/>
      <c r="BBT32" s="1229"/>
      <c r="BBU32" s="1229"/>
      <c r="BBV32" s="1229"/>
      <c r="BBW32" s="1229"/>
      <c r="BBX32" s="1229"/>
      <c r="BBY32" s="1229"/>
      <c r="BBZ32" s="1229"/>
      <c r="BCA32" s="1229"/>
      <c r="BCB32" s="1229"/>
      <c r="BCC32" s="1229"/>
      <c r="BCD32" s="1229"/>
      <c r="BCE32" s="1229"/>
      <c r="BCF32" s="1229"/>
      <c r="BCG32" s="1229"/>
      <c r="BCH32" s="1229"/>
      <c r="BCI32" s="1229"/>
      <c r="BCJ32" s="1229"/>
      <c r="BCK32" s="1229"/>
      <c r="BCL32" s="1229"/>
      <c r="BCM32" s="1229"/>
      <c r="BCN32" s="1229"/>
      <c r="BCO32" s="1229"/>
      <c r="BCP32" s="1229"/>
      <c r="BCQ32" s="1229"/>
      <c r="BCR32" s="1229"/>
      <c r="BCS32" s="1229"/>
      <c r="BCT32" s="1229"/>
      <c r="BCU32" s="1229"/>
      <c r="BCV32" s="1229"/>
      <c r="BCW32" s="1229"/>
      <c r="BCX32" s="1229"/>
      <c r="BCY32" s="1229"/>
      <c r="BCZ32" s="1229"/>
      <c r="BDA32" s="1229"/>
      <c r="BDB32" s="1229"/>
      <c r="BDC32" s="1229"/>
      <c r="BDD32" s="1229"/>
      <c r="BDE32" s="1229"/>
      <c r="BDF32" s="1229"/>
      <c r="BDG32" s="1229"/>
      <c r="BDH32" s="1229"/>
      <c r="BDI32" s="1229"/>
      <c r="BDJ32" s="1229"/>
      <c r="BDK32" s="1229"/>
      <c r="BDL32" s="1229"/>
      <c r="BDM32" s="1229"/>
      <c r="BDN32" s="1229"/>
      <c r="BDO32" s="1229"/>
      <c r="BDP32" s="1229"/>
      <c r="BDQ32" s="1229"/>
      <c r="BDR32" s="1229"/>
      <c r="BDS32" s="1229"/>
      <c r="BDT32" s="1229"/>
      <c r="BDU32" s="1229"/>
      <c r="BDV32" s="1229"/>
      <c r="BDW32" s="1229"/>
      <c r="BDX32" s="1229"/>
      <c r="BDY32" s="1229"/>
      <c r="BDZ32" s="1229"/>
      <c r="BEA32" s="1229"/>
      <c r="BEB32" s="1229"/>
      <c r="BEC32" s="1229"/>
      <c r="BED32" s="1229"/>
      <c r="BEE32" s="1229"/>
      <c r="BEF32" s="1229"/>
      <c r="BEG32" s="1229"/>
      <c r="BEH32" s="1229"/>
      <c r="BEI32" s="1229"/>
      <c r="BEJ32" s="1229"/>
      <c r="BEK32" s="1229"/>
      <c r="BEL32" s="1229"/>
      <c r="BEM32" s="1229"/>
      <c r="BEN32" s="1229"/>
      <c r="BEO32" s="1229"/>
      <c r="BEP32" s="1229"/>
      <c r="BEQ32" s="1229"/>
      <c r="BER32" s="1229"/>
      <c r="BES32" s="1229"/>
      <c r="BET32" s="1229"/>
      <c r="BEU32" s="1229"/>
      <c r="BEV32" s="1229"/>
      <c r="BEW32" s="1229"/>
      <c r="BEX32" s="1229"/>
      <c r="BEY32" s="1229"/>
      <c r="BEZ32" s="1229"/>
      <c r="BFA32" s="1229"/>
      <c r="BFB32" s="1229"/>
      <c r="BFC32" s="1229"/>
      <c r="BFD32" s="1229"/>
      <c r="BFE32" s="1229"/>
      <c r="BFF32" s="1229"/>
      <c r="BFG32" s="1229"/>
      <c r="BFH32" s="1229"/>
      <c r="BFI32" s="1229"/>
      <c r="BFJ32" s="1229"/>
      <c r="BFK32" s="1229"/>
      <c r="BFL32" s="1229"/>
      <c r="BFM32" s="1229"/>
      <c r="BFN32" s="1229"/>
      <c r="BFO32" s="1229"/>
      <c r="BFP32" s="1229"/>
      <c r="BFQ32" s="1229"/>
      <c r="BFR32" s="1229"/>
      <c r="BFS32" s="1229"/>
      <c r="BFT32" s="1229"/>
      <c r="BFU32" s="1229"/>
      <c r="BFV32" s="1229"/>
      <c r="BFW32" s="1229"/>
      <c r="BFX32" s="1229"/>
      <c r="BFY32" s="1229"/>
      <c r="BFZ32" s="1229"/>
      <c r="BGA32" s="1229"/>
      <c r="BGB32" s="1229"/>
      <c r="BGC32" s="1229"/>
      <c r="BGD32" s="1229"/>
      <c r="BGE32" s="1229"/>
      <c r="BGF32" s="1229"/>
      <c r="BGG32" s="1229"/>
      <c r="BGH32" s="1229"/>
      <c r="BGI32" s="1229"/>
      <c r="BGJ32" s="1229"/>
      <c r="BGK32" s="1229"/>
      <c r="BGL32" s="1229"/>
      <c r="BGM32" s="1229"/>
      <c r="BGN32" s="1229"/>
      <c r="BGO32" s="1229"/>
      <c r="BGP32" s="1229"/>
      <c r="BGQ32" s="1229"/>
      <c r="BGR32" s="1229"/>
      <c r="BGS32" s="1229"/>
      <c r="BGT32" s="1229"/>
      <c r="BGU32" s="1229"/>
      <c r="BGV32" s="1229"/>
      <c r="BGW32" s="1229"/>
      <c r="BGX32" s="1229"/>
      <c r="BGY32" s="1229"/>
      <c r="BGZ32" s="1229"/>
      <c r="BHA32" s="1229"/>
      <c r="BHB32" s="1229"/>
      <c r="BHC32" s="1229"/>
      <c r="BHD32" s="1229"/>
      <c r="BHE32" s="1229"/>
      <c r="BHF32" s="1229"/>
      <c r="BHG32" s="1229"/>
      <c r="BHH32" s="1229"/>
      <c r="BHI32" s="1229"/>
      <c r="BHJ32" s="1229"/>
      <c r="BHK32" s="1229"/>
      <c r="BHL32" s="1229"/>
      <c r="BHM32" s="1229"/>
      <c r="BHN32" s="1229"/>
      <c r="BHO32" s="1229"/>
      <c r="BHP32" s="1229"/>
      <c r="BHQ32" s="1229"/>
      <c r="BHR32" s="1229"/>
      <c r="BHS32" s="1229"/>
      <c r="BHT32" s="1229"/>
      <c r="BHU32" s="1229"/>
      <c r="BHV32" s="1229"/>
      <c r="BHW32" s="1229"/>
      <c r="BHX32" s="1229"/>
      <c r="BHY32" s="1229"/>
      <c r="BHZ32" s="1229"/>
      <c r="BIA32" s="1229"/>
      <c r="BIB32" s="1229"/>
      <c r="BIC32" s="1229"/>
      <c r="BID32" s="1229"/>
      <c r="BIE32" s="1229"/>
      <c r="BIF32" s="1229"/>
      <c r="BIG32" s="1229"/>
      <c r="BIH32" s="1229"/>
      <c r="BII32" s="1229"/>
      <c r="BIJ32" s="1229"/>
      <c r="BIK32" s="1229"/>
      <c r="BIL32" s="1229"/>
      <c r="BIM32" s="1229"/>
      <c r="BIN32" s="1229"/>
      <c r="BIO32" s="1229"/>
      <c r="BIP32" s="1229"/>
      <c r="BIQ32" s="1229"/>
      <c r="BIR32" s="1229"/>
      <c r="BIS32" s="1229"/>
      <c r="BIT32" s="1229"/>
      <c r="BIU32" s="1229"/>
      <c r="BIV32" s="1229"/>
      <c r="BIW32" s="1229"/>
      <c r="BIX32" s="1229"/>
      <c r="BIY32" s="1229"/>
      <c r="BIZ32" s="1229"/>
      <c r="BJA32" s="1229"/>
      <c r="BJB32" s="1229"/>
      <c r="BJC32" s="1229"/>
      <c r="BJD32" s="1229"/>
      <c r="BJE32" s="1229"/>
      <c r="BJF32" s="1229"/>
      <c r="BJG32" s="1229"/>
      <c r="BJH32" s="1229"/>
      <c r="BJI32" s="1229"/>
      <c r="BJJ32" s="1229"/>
      <c r="BJK32" s="1229"/>
      <c r="BJL32" s="1229"/>
      <c r="BJM32" s="1229"/>
      <c r="BJN32" s="1229"/>
      <c r="BJO32" s="1229"/>
      <c r="BJP32" s="1229"/>
      <c r="BJQ32" s="1229"/>
      <c r="BJR32" s="1229"/>
      <c r="BJS32" s="1229"/>
      <c r="BJT32" s="1229"/>
      <c r="BJU32" s="1229"/>
      <c r="BJV32" s="1229"/>
      <c r="BJW32" s="1229"/>
      <c r="BJX32" s="1229"/>
      <c r="BJY32" s="1229"/>
      <c r="BJZ32" s="1229"/>
      <c r="BKA32" s="1229"/>
      <c r="BKB32" s="1229"/>
      <c r="BKC32" s="1229"/>
      <c r="BKD32" s="1229"/>
      <c r="BKE32" s="1229"/>
      <c r="BKF32" s="1229"/>
      <c r="BKG32" s="1229"/>
      <c r="BKH32" s="1229"/>
      <c r="BKI32" s="1229"/>
      <c r="BKJ32" s="1229"/>
      <c r="BKK32" s="1229"/>
      <c r="BKL32" s="1229"/>
      <c r="BKM32" s="1229"/>
      <c r="BKN32" s="1229"/>
      <c r="BKO32" s="1229"/>
      <c r="BKP32" s="1229"/>
      <c r="BKQ32" s="1229"/>
      <c r="BKR32" s="1229"/>
      <c r="BKS32" s="1229"/>
      <c r="BKT32" s="1229"/>
      <c r="BKU32" s="1229"/>
      <c r="BKV32" s="1229"/>
      <c r="BKW32" s="1229"/>
      <c r="BKX32" s="1229"/>
      <c r="BKY32" s="1229"/>
      <c r="BKZ32" s="1229"/>
      <c r="BLA32" s="1229"/>
      <c r="BLB32" s="1229"/>
      <c r="BLC32" s="1229"/>
      <c r="BLD32" s="1229"/>
      <c r="BLE32" s="1229"/>
      <c r="BLF32" s="1229"/>
      <c r="BLG32" s="1229"/>
      <c r="BLH32" s="1229"/>
      <c r="BLI32" s="1229"/>
      <c r="BLJ32" s="1229"/>
      <c r="BLK32" s="1229"/>
      <c r="BLL32" s="1229"/>
      <c r="BLM32" s="1229"/>
      <c r="BLN32" s="1229"/>
      <c r="BLO32" s="1229"/>
      <c r="BLP32" s="1229"/>
      <c r="BLQ32" s="1229"/>
      <c r="BLR32" s="1229"/>
      <c r="BLS32" s="1229"/>
      <c r="BLT32" s="1229"/>
      <c r="BLU32" s="1229"/>
      <c r="BLV32" s="1229"/>
      <c r="BLW32" s="1229"/>
      <c r="BLX32" s="1229"/>
      <c r="BLY32" s="1229"/>
      <c r="BLZ32" s="1229"/>
      <c r="BMA32" s="1229"/>
      <c r="BMB32" s="1229"/>
      <c r="BMC32" s="1229"/>
      <c r="BMD32" s="1229"/>
      <c r="BME32" s="1229"/>
      <c r="BMF32" s="1229"/>
      <c r="BMG32" s="1229"/>
      <c r="BMH32" s="1229"/>
      <c r="BMI32" s="1229"/>
      <c r="BMJ32" s="1229"/>
      <c r="BMK32" s="1229"/>
      <c r="BML32" s="1229"/>
      <c r="BMM32" s="1229"/>
      <c r="BMN32" s="1229"/>
      <c r="BMO32" s="1229"/>
      <c r="BMP32" s="1229"/>
      <c r="BMQ32" s="1229"/>
      <c r="BMR32" s="1229"/>
      <c r="BMS32" s="1229"/>
      <c r="BMT32" s="1229"/>
      <c r="BMU32" s="1229"/>
      <c r="BMV32" s="1229"/>
      <c r="BMW32" s="1229"/>
      <c r="BMX32" s="1229"/>
      <c r="BMY32" s="1229"/>
      <c r="BMZ32" s="1229"/>
      <c r="BNA32" s="1229"/>
      <c r="BNB32" s="1229"/>
      <c r="BNC32" s="1229"/>
      <c r="BND32" s="1229"/>
      <c r="BNE32" s="1229"/>
      <c r="BNF32" s="1229"/>
      <c r="BNG32" s="1229"/>
      <c r="BNH32" s="1229"/>
      <c r="BNI32" s="1229"/>
      <c r="BNJ32" s="1229"/>
      <c r="BNK32" s="1229"/>
      <c r="BNL32" s="1229"/>
      <c r="BNM32" s="1229"/>
      <c r="BNN32" s="1229"/>
      <c r="BNO32" s="1229"/>
      <c r="BNP32" s="1229"/>
      <c r="BNQ32" s="1229"/>
      <c r="BNR32" s="1229"/>
      <c r="BNS32" s="1229"/>
      <c r="BNT32" s="1229"/>
      <c r="BNU32" s="1229"/>
      <c r="BNV32" s="1229"/>
      <c r="BNW32" s="1229"/>
      <c r="BNX32" s="1229"/>
      <c r="BNY32" s="1229"/>
      <c r="BNZ32" s="1229"/>
      <c r="BOA32" s="1229"/>
      <c r="BOB32" s="1229"/>
      <c r="BOC32" s="1229"/>
      <c r="BOD32" s="1229"/>
      <c r="BOE32" s="1229"/>
      <c r="BOF32" s="1229"/>
      <c r="BOG32" s="1229"/>
      <c r="BOH32" s="1229"/>
      <c r="BOI32" s="1229"/>
      <c r="BOJ32" s="1229"/>
      <c r="BOK32" s="1229"/>
      <c r="BOL32" s="1229"/>
      <c r="BOM32" s="1229"/>
      <c r="BON32" s="1229"/>
      <c r="BOO32" s="1229"/>
      <c r="BOP32" s="1229"/>
      <c r="BOQ32" s="1229"/>
      <c r="BOR32" s="1229"/>
      <c r="BOS32" s="1229"/>
      <c r="BOT32" s="1229"/>
      <c r="BOU32" s="1229"/>
      <c r="BOV32" s="1229"/>
      <c r="BOW32" s="1229"/>
      <c r="BOX32" s="1229"/>
      <c r="BOY32" s="1229"/>
      <c r="BOZ32" s="1229"/>
      <c r="BPA32" s="1229"/>
      <c r="BPB32" s="1229"/>
      <c r="BPC32" s="1229"/>
      <c r="BPD32" s="1229"/>
      <c r="BPE32" s="1229"/>
      <c r="BPF32" s="1229"/>
      <c r="BPG32" s="1229"/>
      <c r="BPH32" s="1229"/>
      <c r="BPI32" s="1229"/>
      <c r="BPJ32" s="1229"/>
      <c r="BPK32" s="1229"/>
      <c r="BPL32" s="1229"/>
      <c r="BPM32" s="1229"/>
      <c r="BPN32" s="1229"/>
      <c r="BPO32" s="1229"/>
      <c r="BPP32" s="1229"/>
      <c r="BPQ32" s="1229"/>
      <c r="BPR32" s="1229"/>
      <c r="BPS32" s="1229"/>
      <c r="BPT32" s="1229"/>
      <c r="BPU32" s="1229"/>
      <c r="BPV32" s="1229"/>
      <c r="BPW32" s="1229"/>
      <c r="BPX32" s="1229"/>
      <c r="BPY32" s="1229"/>
      <c r="BPZ32" s="1229"/>
      <c r="BQA32" s="1229"/>
      <c r="BQB32" s="1229"/>
      <c r="BQC32" s="1229"/>
      <c r="BQD32" s="1229"/>
      <c r="BQE32" s="1229"/>
      <c r="BQF32" s="1229"/>
      <c r="BQG32" s="1229"/>
      <c r="BQH32" s="1229"/>
      <c r="BQI32" s="1229"/>
      <c r="BQJ32" s="1229"/>
      <c r="BQK32" s="1229"/>
      <c r="BQL32" s="1229"/>
      <c r="BQM32" s="1229"/>
      <c r="BQN32" s="1229"/>
      <c r="BQO32" s="1229"/>
      <c r="BQP32" s="1229"/>
      <c r="BQQ32" s="1229"/>
      <c r="BQR32" s="1229"/>
      <c r="BQS32" s="1229"/>
      <c r="BQT32" s="1229"/>
      <c r="BQU32" s="1229"/>
      <c r="BQV32" s="1229"/>
      <c r="BQW32" s="1229"/>
      <c r="BQX32" s="1229"/>
      <c r="BQY32" s="1229"/>
      <c r="BQZ32" s="1229"/>
      <c r="BRA32" s="1229"/>
      <c r="BRB32" s="1229"/>
      <c r="BRC32" s="1229"/>
      <c r="BRD32" s="1229"/>
      <c r="BRE32" s="1229"/>
      <c r="BRF32" s="1229"/>
      <c r="BRG32" s="1229"/>
      <c r="BRH32" s="1229"/>
      <c r="BRI32" s="1229"/>
      <c r="BRJ32" s="1229"/>
      <c r="BRK32" s="1229"/>
      <c r="BRL32" s="1229"/>
      <c r="BRM32" s="1229"/>
      <c r="BRN32" s="1229"/>
      <c r="BRO32" s="1229"/>
      <c r="BRP32" s="1229"/>
      <c r="BRQ32" s="1229"/>
      <c r="BRR32" s="1229"/>
      <c r="BRS32" s="1229"/>
      <c r="BRT32" s="1229"/>
      <c r="BRU32" s="1229"/>
      <c r="BRV32" s="1229"/>
      <c r="BRW32" s="1229"/>
      <c r="BRX32" s="1229"/>
      <c r="BRY32" s="1229"/>
      <c r="BRZ32" s="1229"/>
      <c r="BSA32" s="1229"/>
      <c r="BSB32" s="1229"/>
      <c r="BSC32" s="1229"/>
      <c r="BSD32" s="1229"/>
      <c r="BSE32" s="1229"/>
      <c r="BSF32" s="1229"/>
      <c r="BSG32" s="1229"/>
      <c r="BSH32" s="1229"/>
      <c r="BSI32" s="1229"/>
      <c r="BSJ32" s="1229"/>
      <c r="BSK32" s="1229"/>
      <c r="BSL32" s="1229"/>
      <c r="BSM32" s="1229"/>
      <c r="BSN32" s="1229"/>
      <c r="BSO32" s="1229"/>
      <c r="BSP32" s="1229"/>
      <c r="BSQ32" s="1229"/>
      <c r="BSR32" s="1229"/>
      <c r="BSS32" s="1229"/>
      <c r="BST32" s="1229"/>
      <c r="BSU32" s="1229"/>
      <c r="BSV32" s="1229"/>
      <c r="BSW32" s="1229"/>
      <c r="BSX32" s="1229"/>
      <c r="BSY32" s="1229"/>
      <c r="BSZ32" s="1229"/>
      <c r="BTA32" s="1229"/>
      <c r="BTB32" s="1229"/>
      <c r="BTC32" s="1229"/>
      <c r="BTD32" s="1229"/>
      <c r="BTE32" s="1229"/>
      <c r="BTF32" s="1229"/>
      <c r="BTG32" s="1229"/>
      <c r="BTH32" s="1229"/>
      <c r="BTI32" s="1229"/>
      <c r="BTJ32" s="1229"/>
      <c r="BTK32" s="1229"/>
      <c r="BTL32" s="1229"/>
      <c r="BTM32" s="1229"/>
      <c r="BTN32" s="1229"/>
      <c r="BTO32" s="1229"/>
      <c r="BTP32" s="1229"/>
      <c r="BTQ32" s="1229"/>
      <c r="BTR32" s="1229"/>
      <c r="BTS32" s="1229"/>
      <c r="BTT32" s="1229"/>
      <c r="BTU32" s="1229"/>
      <c r="BTV32" s="1229"/>
      <c r="BTW32" s="1229"/>
      <c r="BTX32" s="1229"/>
      <c r="BTY32" s="1229"/>
      <c r="BTZ32" s="1229"/>
      <c r="BUA32" s="1229"/>
      <c r="BUB32" s="1229"/>
      <c r="BUC32" s="1229"/>
      <c r="BUD32" s="1229"/>
      <c r="BUE32" s="1229"/>
      <c r="BUF32" s="1229"/>
      <c r="BUG32" s="1229"/>
      <c r="BUH32" s="1229"/>
      <c r="BUI32" s="1229"/>
      <c r="BUJ32" s="1229"/>
      <c r="BUK32" s="1229"/>
      <c r="BUL32" s="1229"/>
      <c r="BUM32" s="1229"/>
      <c r="BUN32" s="1229"/>
      <c r="BUO32" s="1229"/>
      <c r="BUP32" s="1229"/>
      <c r="BUQ32" s="1229"/>
      <c r="BUR32" s="1229"/>
      <c r="BUS32" s="1229"/>
      <c r="BUT32" s="1229"/>
      <c r="BUU32" s="1229"/>
      <c r="BUV32" s="1229"/>
      <c r="BUW32" s="1229"/>
      <c r="BUX32" s="1229"/>
      <c r="BUY32" s="1229"/>
      <c r="BUZ32" s="1229"/>
      <c r="BVA32" s="1229"/>
      <c r="BVB32" s="1229"/>
      <c r="BVC32" s="1229"/>
      <c r="BVD32" s="1229"/>
      <c r="BVE32" s="1229"/>
      <c r="BVF32" s="1229"/>
      <c r="BVG32" s="1229"/>
      <c r="BVH32" s="1229"/>
      <c r="BVI32" s="1229"/>
      <c r="BVJ32" s="1229"/>
      <c r="BVK32" s="1229"/>
      <c r="BVL32" s="1229"/>
      <c r="BVM32" s="1229"/>
      <c r="BVN32" s="1229"/>
      <c r="BVO32" s="1229"/>
      <c r="BVP32" s="1229"/>
      <c r="BVQ32" s="1229"/>
      <c r="BVR32" s="1229"/>
      <c r="BVS32" s="1229"/>
      <c r="BVT32" s="1229"/>
      <c r="BVU32" s="1229"/>
      <c r="BVV32" s="1229"/>
      <c r="BVW32" s="1229"/>
      <c r="BVX32" s="1229"/>
      <c r="BVY32" s="1229"/>
      <c r="BVZ32" s="1229"/>
      <c r="BWA32" s="1229"/>
      <c r="BWB32" s="1229"/>
      <c r="BWC32" s="1229"/>
      <c r="BWD32" s="1229"/>
      <c r="BWE32" s="1229"/>
      <c r="BWF32" s="1229"/>
      <c r="BWG32" s="1229"/>
      <c r="BWH32" s="1229"/>
      <c r="BWI32" s="1229"/>
      <c r="BWJ32" s="1229"/>
      <c r="BWK32" s="1229"/>
      <c r="BWL32" s="1229"/>
      <c r="BWM32" s="1229"/>
      <c r="BWN32" s="1229"/>
      <c r="BWO32" s="1229"/>
      <c r="BWP32" s="1229"/>
      <c r="BWQ32" s="1229"/>
      <c r="BWR32" s="1229"/>
      <c r="BWS32" s="1229"/>
      <c r="BWT32" s="1229"/>
      <c r="BWU32" s="1229"/>
      <c r="BWV32" s="1229"/>
      <c r="BWW32" s="1229"/>
      <c r="BWX32" s="1229"/>
      <c r="BWY32" s="1229"/>
      <c r="BWZ32" s="1229"/>
      <c r="BXA32" s="1229"/>
      <c r="BXB32" s="1229"/>
      <c r="BXC32" s="1229"/>
      <c r="BXD32" s="1229"/>
      <c r="BXE32" s="1229"/>
      <c r="BXF32" s="1229"/>
      <c r="BXG32" s="1229"/>
      <c r="BXH32" s="1229"/>
      <c r="BXI32" s="1229"/>
      <c r="BXJ32" s="1229"/>
      <c r="BXK32" s="1229"/>
      <c r="BXL32" s="1229"/>
      <c r="BXM32" s="1229"/>
      <c r="BXN32" s="1229"/>
      <c r="BXO32" s="1229"/>
      <c r="BXP32" s="1229"/>
      <c r="BXQ32" s="1229"/>
      <c r="BXR32" s="1229"/>
      <c r="BXS32" s="1229"/>
      <c r="BXT32" s="1229"/>
      <c r="BXU32" s="1229"/>
      <c r="BXV32" s="1229"/>
      <c r="BXW32" s="1229"/>
      <c r="BXX32" s="1229"/>
      <c r="BXY32" s="1229"/>
      <c r="BXZ32" s="1229"/>
      <c r="BYA32" s="1229"/>
      <c r="BYB32" s="1229"/>
      <c r="BYC32" s="1229"/>
      <c r="BYD32" s="1229"/>
      <c r="BYE32" s="1229"/>
      <c r="BYF32" s="1229"/>
      <c r="BYG32" s="1229"/>
      <c r="BYH32" s="1229"/>
      <c r="BYI32" s="1229"/>
      <c r="BYJ32" s="1229"/>
      <c r="BYK32" s="1229"/>
      <c r="BYL32" s="1229"/>
      <c r="BYM32" s="1229"/>
      <c r="BYN32" s="1229"/>
      <c r="BYO32" s="1229"/>
      <c r="BYP32" s="1229"/>
      <c r="BYQ32" s="1229"/>
      <c r="BYR32" s="1229"/>
      <c r="BYS32" s="1229"/>
      <c r="BYT32" s="1229"/>
      <c r="BYU32" s="1229"/>
      <c r="BYV32" s="1229"/>
      <c r="BYW32" s="1229"/>
      <c r="BYX32" s="1229"/>
      <c r="BYY32" s="1229"/>
      <c r="BYZ32" s="1229"/>
      <c r="BZA32" s="1229"/>
      <c r="BZB32" s="1229"/>
      <c r="BZC32" s="1229"/>
      <c r="BZD32" s="1229"/>
      <c r="BZE32" s="1229"/>
      <c r="BZF32" s="1229"/>
      <c r="BZG32" s="1229"/>
      <c r="BZH32" s="1229"/>
      <c r="BZI32" s="1229"/>
      <c r="BZJ32" s="1229"/>
      <c r="BZK32" s="1229"/>
      <c r="BZL32" s="1229"/>
      <c r="BZM32" s="1229"/>
      <c r="BZN32" s="1229"/>
      <c r="BZO32" s="1229"/>
      <c r="BZP32" s="1229"/>
      <c r="BZQ32" s="1229"/>
      <c r="BZR32" s="1229"/>
      <c r="BZS32" s="1229"/>
      <c r="BZT32" s="1229"/>
      <c r="BZU32" s="1229"/>
      <c r="BZV32" s="1229"/>
      <c r="BZW32" s="1229"/>
      <c r="BZX32" s="1229"/>
      <c r="BZY32" s="1229"/>
      <c r="BZZ32" s="1229"/>
      <c r="CAA32" s="1229"/>
      <c r="CAB32" s="1229"/>
      <c r="CAC32" s="1229"/>
      <c r="CAD32" s="1229"/>
      <c r="CAE32" s="1229"/>
      <c r="CAF32" s="1229"/>
      <c r="CAG32" s="1229"/>
      <c r="CAH32" s="1229"/>
      <c r="CAI32" s="1229"/>
      <c r="CAJ32" s="1229"/>
      <c r="CAK32" s="1229"/>
      <c r="CAL32" s="1229"/>
      <c r="CAM32" s="1229"/>
      <c r="CAN32" s="1229"/>
      <c r="CAO32" s="1229"/>
      <c r="CAP32" s="1229"/>
      <c r="CAQ32" s="1229"/>
      <c r="CAR32" s="1229"/>
      <c r="CAS32" s="1229"/>
      <c r="CAT32" s="1229"/>
      <c r="CAU32" s="1229"/>
      <c r="CAV32" s="1229"/>
      <c r="CAW32" s="1229"/>
      <c r="CAX32" s="1229"/>
      <c r="CAY32" s="1229"/>
      <c r="CAZ32" s="1229"/>
      <c r="CBA32" s="1229"/>
      <c r="CBB32" s="1229"/>
      <c r="CBC32" s="1229"/>
      <c r="CBD32" s="1229"/>
      <c r="CBE32" s="1229"/>
      <c r="CBF32" s="1229"/>
      <c r="CBG32" s="1229"/>
      <c r="CBH32" s="1229"/>
      <c r="CBI32" s="1229"/>
      <c r="CBJ32" s="1229"/>
      <c r="CBK32" s="1229"/>
      <c r="CBL32" s="1229"/>
      <c r="CBM32" s="1229"/>
      <c r="CBN32" s="1229"/>
      <c r="CBO32" s="1229"/>
      <c r="CBP32" s="1229"/>
      <c r="CBQ32" s="1229"/>
      <c r="CBR32" s="1229"/>
      <c r="CBS32" s="1229"/>
      <c r="CBT32" s="1229"/>
      <c r="CBU32" s="1229"/>
      <c r="CBV32" s="1229"/>
      <c r="CBW32" s="1229"/>
      <c r="CBX32" s="1229"/>
      <c r="CBY32" s="1229"/>
      <c r="CBZ32" s="1229"/>
      <c r="CCA32" s="1229"/>
      <c r="CCB32" s="1229"/>
      <c r="CCC32" s="1229"/>
      <c r="CCD32" s="1229"/>
      <c r="CCE32" s="1229"/>
      <c r="CCF32" s="1229"/>
      <c r="CCG32" s="1229"/>
      <c r="CCH32" s="1229"/>
      <c r="CCI32" s="1229"/>
      <c r="CCJ32" s="1229"/>
      <c r="CCK32" s="1229"/>
      <c r="CCL32" s="1229"/>
      <c r="CCM32" s="1229"/>
      <c r="CCN32" s="1229"/>
      <c r="CCO32" s="1229"/>
      <c r="CCP32" s="1229"/>
      <c r="CCQ32" s="1229"/>
      <c r="CCR32" s="1229"/>
      <c r="CCS32" s="1229"/>
      <c r="CCT32" s="1229"/>
      <c r="CCU32" s="1229"/>
      <c r="CCV32" s="1229"/>
      <c r="CCW32" s="1229"/>
      <c r="CCX32" s="1229"/>
      <c r="CCY32" s="1229"/>
      <c r="CCZ32" s="1229"/>
      <c r="CDA32" s="1229"/>
      <c r="CDB32" s="1229"/>
      <c r="CDC32" s="1229"/>
      <c r="CDD32" s="1229"/>
      <c r="CDE32" s="1229"/>
      <c r="CDF32" s="1229"/>
      <c r="CDG32" s="1229"/>
      <c r="CDH32" s="1229"/>
      <c r="CDI32" s="1229"/>
      <c r="CDJ32" s="1229"/>
      <c r="CDK32" s="1229"/>
      <c r="CDL32" s="1229"/>
      <c r="CDM32" s="1229"/>
      <c r="CDN32" s="1229"/>
      <c r="CDO32" s="1229"/>
      <c r="CDP32" s="1229"/>
      <c r="CDQ32" s="1229"/>
      <c r="CDR32" s="1229"/>
      <c r="CDS32" s="1229"/>
      <c r="CDT32" s="1229"/>
      <c r="CDU32" s="1229"/>
      <c r="CDV32" s="1229"/>
      <c r="CDW32" s="1229"/>
      <c r="CDX32" s="1229"/>
      <c r="CDY32" s="1229"/>
      <c r="CDZ32" s="1229"/>
      <c r="CEA32" s="1229"/>
      <c r="CEB32" s="1229"/>
      <c r="CEC32" s="1229"/>
      <c r="CED32" s="1229"/>
      <c r="CEE32" s="1229"/>
      <c r="CEF32" s="1229"/>
      <c r="CEG32" s="1229"/>
      <c r="CEH32" s="1229"/>
      <c r="CEI32" s="1229"/>
      <c r="CEJ32" s="1229"/>
      <c r="CEK32" s="1229"/>
      <c r="CEL32" s="1229"/>
      <c r="CEM32" s="1229"/>
      <c r="CEN32" s="1229"/>
      <c r="CEO32" s="1229"/>
      <c r="CEP32" s="1229"/>
      <c r="CEQ32" s="1229"/>
      <c r="CER32" s="1229"/>
      <c r="CES32" s="1229"/>
      <c r="CET32" s="1229"/>
      <c r="CEU32" s="1229"/>
      <c r="CEV32" s="1229"/>
      <c r="CEW32" s="1229"/>
      <c r="CEX32" s="1229"/>
      <c r="CEY32" s="1229"/>
      <c r="CEZ32" s="1229"/>
      <c r="CFA32" s="1229"/>
      <c r="CFB32" s="1229"/>
      <c r="CFC32" s="1229"/>
      <c r="CFD32" s="1229"/>
      <c r="CFE32" s="1229"/>
      <c r="CFF32" s="1229"/>
      <c r="CFG32" s="1229"/>
      <c r="CFH32" s="1229"/>
      <c r="CFI32" s="1229"/>
      <c r="CFJ32" s="1229"/>
      <c r="CFK32" s="1229"/>
      <c r="CFL32" s="1229"/>
      <c r="CFM32" s="1229"/>
      <c r="CFN32" s="1229"/>
      <c r="CFO32" s="1229"/>
      <c r="CFP32" s="1229"/>
      <c r="CFQ32" s="1229"/>
      <c r="CFR32" s="1229"/>
      <c r="CFS32" s="1229"/>
      <c r="CFT32" s="1229"/>
      <c r="CFU32" s="1229"/>
      <c r="CFV32" s="1229"/>
      <c r="CFW32" s="1229"/>
      <c r="CFX32" s="1229"/>
      <c r="CFY32" s="1229"/>
      <c r="CFZ32" s="1229"/>
      <c r="CGA32" s="1229"/>
      <c r="CGB32" s="1229"/>
      <c r="CGC32" s="1229"/>
      <c r="CGD32" s="1229"/>
      <c r="CGE32" s="1229"/>
      <c r="CGF32" s="1229"/>
      <c r="CGG32" s="1229"/>
      <c r="CGH32" s="1229"/>
      <c r="CGI32" s="1229"/>
      <c r="CGJ32" s="1229"/>
      <c r="CGK32" s="1229"/>
      <c r="CGL32" s="1229"/>
      <c r="CGM32" s="1229"/>
      <c r="CGN32" s="1229"/>
      <c r="CGO32" s="1229"/>
      <c r="CGP32" s="1229"/>
      <c r="CGQ32" s="1229"/>
      <c r="CGR32" s="1229"/>
      <c r="CGS32" s="1229"/>
      <c r="CGT32" s="1229"/>
      <c r="CGU32" s="1229"/>
      <c r="CGV32" s="1229"/>
      <c r="CGW32" s="1229"/>
      <c r="CGX32" s="1229"/>
      <c r="CGY32" s="1229"/>
      <c r="CGZ32" s="1229"/>
      <c r="CHA32" s="1229"/>
      <c r="CHB32" s="1229"/>
      <c r="CHC32" s="1229"/>
      <c r="CHD32" s="1229"/>
      <c r="CHE32" s="1229"/>
      <c r="CHF32" s="1229"/>
      <c r="CHG32" s="1229"/>
      <c r="CHH32" s="1229"/>
      <c r="CHI32" s="1229"/>
      <c r="CHJ32" s="1229"/>
      <c r="CHK32" s="1229"/>
      <c r="CHL32" s="1229"/>
      <c r="CHM32" s="1229"/>
      <c r="CHN32" s="1229"/>
      <c r="CHO32" s="1229"/>
      <c r="CHP32" s="1229"/>
      <c r="CHQ32" s="1229"/>
      <c r="CHR32" s="1229"/>
      <c r="CHS32" s="1229"/>
      <c r="CHT32" s="1229"/>
      <c r="CHU32" s="1229"/>
      <c r="CHV32" s="1229"/>
      <c r="CHW32" s="1229"/>
      <c r="CHX32" s="1229"/>
      <c r="CHY32" s="1229"/>
      <c r="CHZ32" s="1229"/>
      <c r="CIA32" s="1229"/>
      <c r="CIB32" s="1229"/>
      <c r="CIC32" s="1229"/>
      <c r="CID32" s="1229"/>
      <c r="CIE32" s="1229"/>
      <c r="CIF32" s="1229"/>
      <c r="CIG32" s="1229"/>
      <c r="CIH32" s="1229"/>
      <c r="CII32" s="1229"/>
      <c r="CIJ32" s="1229"/>
      <c r="CIK32" s="1229"/>
      <c r="CIL32" s="1229"/>
      <c r="CIM32" s="1229"/>
      <c r="CIN32" s="1229"/>
      <c r="CIO32" s="1229"/>
      <c r="CIP32" s="1229"/>
      <c r="CIQ32" s="1229"/>
      <c r="CIR32" s="1229"/>
      <c r="CIS32" s="1229"/>
      <c r="CIT32" s="1229"/>
      <c r="CIU32" s="1229"/>
      <c r="CIV32" s="1229"/>
      <c r="CIW32" s="1229"/>
      <c r="CIX32" s="1229"/>
      <c r="CIY32" s="1229"/>
      <c r="CIZ32" s="1229"/>
      <c r="CJA32" s="1229"/>
      <c r="CJB32" s="1229"/>
      <c r="CJC32" s="1229"/>
      <c r="CJD32" s="1229"/>
      <c r="CJE32" s="1229"/>
      <c r="CJF32" s="1229"/>
      <c r="CJG32" s="1229"/>
      <c r="CJH32" s="1229"/>
      <c r="CJI32" s="1229"/>
      <c r="CJJ32" s="1229"/>
      <c r="CJK32" s="1229"/>
      <c r="CJL32" s="1229"/>
      <c r="CJM32" s="1229"/>
      <c r="CJN32" s="1229"/>
      <c r="CJO32" s="1229"/>
      <c r="CJP32" s="1229"/>
      <c r="CJQ32" s="1229"/>
      <c r="CJR32" s="1229"/>
      <c r="CJS32" s="1229"/>
      <c r="CJT32" s="1229"/>
      <c r="CJU32" s="1229"/>
      <c r="CJV32" s="1229"/>
      <c r="CJW32" s="1229"/>
      <c r="CJX32" s="1229"/>
      <c r="CJY32" s="1229"/>
      <c r="CJZ32" s="1229"/>
      <c r="CKA32" s="1229"/>
      <c r="CKB32" s="1229"/>
      <c r="CKC32" s="1229"/>
      <c r="CKD32" s="1229"/>
      <c r="CKE32" s="1229"/>
      <c r="CKF32" s="1229"/>
      <c r="CKG32" s="1229"/>
      <c r="CKH32" s="1229"/>
      <c r="CKI32" s="1229"/>
      <c r="CKJ32" s="1229"/>
      <c r="CKK32" s="1229"/>
      <c r="CKL32" s="1229"/>
      <c r="CKM32" s="1229"/>
      <c r="CKN32" s="1229"/>
      <c r="CKO32" s="1229"/>
      <c r="CKP32" s="1229"/>
      <c r="CKQ32" s="1229"/>
      <c r="CKR32" s="1229"/>
      <c r="CKS32" s="1229"/>
      <c r="CKT32" s="1229"/>
      <c r="CKU32" s="1229"/>
      <c r="CKV32" s="1229"/>
      <c r="CKW32" s="1229"/>
      <c r="CKX32" s="1229"/>
      <c r="CKY32" s="1229"/>
      <c r="CKZ32" s="1229"/>
      <c r="CLA32" s="1229"/>
      <c r="CLB32" s="1229"/>
      <c r="CLC32" s="1229"/>
      <c r="CLD32" s="1229"/>
      <c r="CLE32" s="1229"/>
      <c r="CLF32" s="1229"/>
      <c r="CLG32" s="1229"/>
      <c r="CLH32" s="1229"/>
      <c r="CLI32" s="1229"/>
      <c r="CLJ32" s="1229"/>
      <c r="CLK32" s="1229"/>
      <c r="CLL32" s="1229"/>
      <c r="CLM32" s="1229"/>
      <c r="CLN32" s="1229"/>
      <c r="CLO32" s="1229"/>
      <c r="CLP32" s="1229"/>
      <c r="CLQ32" s="1229"/>
      <c r="CLR32" s="1229"/>
      <c r="CLS32" s="1229"/>
      <c r="CLT32" s="1229"/>
      <c r="CLU32" s="1229"/>
      <c r="CLV32" s="1229"/>
      <c r="CLW32" s="1229"/>
      <c r="CLX32" s="1229"/>
      <c r="CLY32" s="1229"/>
      <c r="CLZ32" s="1229"/>
      <c r="CMA32" s="1229"/>
      <c r="CMB32" s="1229"/>
      <c r="CMC32" s="1229"/>
      <c r="CMD32" s="1229"/>
      <c r="CME32" s="1229"/>
      <c r="CMF32" s="1229"/>
      <c r="CMG32" s="1229"/>
      <c r="CMH32" s="1229"/>
      <c r="CMI32" s="1229"/>
      <c r="CMJ32" s="1229"/>
      <c r="CMK32" s="1229"/>
      <c r="CML32" s="1229"/>
      <c r="CMM32" s="1229"/>
      <c r="CMN32" s="1229"/>
      <c r="CMO32" s="1229"/>
      <c r="CMP32" s="1229"/>
      <c r="CMQ32" s="1229"/>
      <c r="CMR32" s="1229"/>
      <c r="CMS32" s="1229"/>
      <c r="CMT32" s="1229"/>
      <c r="CMU32" s="1229"/>
      <c r="CMV32" s="1229"/>
      <c r="CMW32" s="1229"/>
      <c r="CMX32" s="1229"/>
      <c r="CMY32" s="1229"/>
      <c r="CMZ32" s="1229"/>
      <c r="CNA32" s="1229"/>
      <c r="CNB32" s="1229"/>
      <c r="CNC32" s="1229"/>
      <c r="CND32" s="1229"/>
      <c r="CNE32" s="1229"/>
      <c r="CNF32" s="1229"/>
      <c r="CNG32" s="1229"/>
      <c r="CNH32" s="1229"/>
      <c r="CNI32" s="1229"/>
      <c r="CNJ32" s="1229"/>
      <c r="CNK32" s="1229"/>
      <c r="CNL32" s="1229"/>
      <c r="CNM32" s="1229"/>
      <c r="CNN32" s="1229"/>
      <c r="CNO32" s="1229"/>
      <c r="CNP32" s="1229"/>
      <c r="CNQ32" s="1229"/>
      <c r="CNR32" s="1229"/>
      <c r="CNS32" s="1229"/>
      <c r="CNT32" s="1229"/>
      <c r="CNU32" s="1229"/>
      <c r="CNV32" s="1229"/>
      <c r="CNW32" s="1229"/>
      <c r="CNX32" s="1229"/>
      <c r="CNY32" s="1229"/>
      <c r="CNZ32" s="1229"/>
      <c r="COA32" s="1229"/>
      <c r="COB32" s="1229"/>
      <c r="COC32" s="1229"/>
      <c r="COD32" s="1229"/>
      <c r="COE32" s="1229"/>
      <c r="COF32" s="1229"/>
      <c r="COG32" s="1229"/>
      <c r="COH32" s="1229"/>
      <c r="COI32" s="1229"/>
      <c r="COJ32" s="1229"/>
      <c r="COK32" s="1229"/>
      <c r="COL32" s="1229"/>
      <c r="COM32" s="1229"/>
      <c r="CON32" s="1229"/>
      <c r="COO32" s="1229"/>
      <c r="COP32" s="1229"/>
      <c r="COQ32" s="1229"/>
      <c r="COR32" s="1229"/>
      <c r="COS32" s="1229"/>
      <c r="COT32" s="1229"/>
      <c r="COU32" s="1229"/>
      <c r="COV32" s="1229"/>
      <c r="COW32" s="1229"/>
      <c r="COX32" s="1229"/>
      <c r="COY32" s="1229"/>
      <c r="COZ32" s="1229"/>
      <c r="CPA32" s="1229"/>
      <c r="CPB32" s="1229"/>
      <c r="CPC32" s="1229"/>
      <c r="CPD32" s="1229"/>
      <c r="CPE32" s="1229"/>
      <c r="CPF32" s="1229"/>
      <c r="CPG32" s="1229"/>
      <c r="CPH32" s="1229"/>
      <c r="CPI32" s="1229"/>
      <c r="CPJ32" s="1229"/>
      <c r="CPK32" s="1229"/>
      <c r="CPL32" s="1229"/>
      <c r="CPM32" s="1229"/>
      <c r="CPN32" s="1229"/>
      <c r="CPO32" s="1229"/>
      <c r="CPP32" s="1229"/>
      <c r="CPQ32" s="1229"/>
      <c r="CPR32" s="1229"/>
      <c r="CPS32" s="1229"/>
      <c r="CPT32" s="1229"/>
      <c r="CPU32" s="1229"/>
      <c r="CPV32" s="1229"/>
      <c r="CPW32" s="1229"/>
      <c r="CPX32" s="1229"/>
      <c r="CPY32" s="1229"/>
      <c r="CPZ32" s="1229"/>
      <c r="CQA32" s="1229"/>
      <c r="CQB32" s="1229"/>
      <c r="CQC32" s="1229"/>
      <c r="CQD32" s="1229"/>
      <c r="CQE32" s="1229"/>
      <c r="CQF32" s="1229"/>
      <c r="CQG32" s="1229"/>
      <c r="CQH32" s="1229"/>
      <c r="CQI32" s="1229"/>
      <c r="CQJ32" s="1229"/>
      <c r="CQK32" s="1229"/>
      <c r="CQL32" s="1229"/>
      <c r="CQM32" s="1229"/>
      <c r="CQN32" s="1229"/>
      <c r="CQO32" s="1229"/>
      <c r="CQP32" s="1229"/>
      <c r="CQQ32" s="1229"/>
      <c r="CQR32" s="1229"/>
      <c r="CQS32" s="1229"/>
      <c r="CQT32" s="1229"/>
      <c r="CQU32" s="1229"/>
      <c r="CQV32" s="1229"/>
      <c r="CQW32" s="1229"/>
      <c r="CQX32" s="1229"/>
      <c r="CQY32" s="1229"/>
      <c r="CQZ32" s="1229"/>
      <c r="CRA32" s="1229"/>
      <c r="CRB32" s="1229"/>
      <c r="CRC32" s="1229"/>
      <c r="CRD32" s="1229"/>
      <c r="CRE32" s="1229"/>
      <c r="CRF32" s="1229"/>
      <c r="CRG32" s="1229"/>
      <c r="CRH32" s="1229"/>
      <c r="CRI32" s="1229"/>
      <c r="CRJ32" s="1229"/>
      <c r="CRK32" s="1229"/>
      <c r="CRL32" s="1229"/>
      <c r="CRM32" s="1229"/>
      <c r="CRN32" s="1229"/>
      <c r="CRO32" s="1229"/>
      <c r="CRP32" s="1229"/>
      <c r="CRQ32" s="1229"/>
      <c r="CRR32" s="1229"/>
      <c r="CRS32" s="1229"/>
      <c r="CRT32" s="1229"/>
      <c r="CRU32" s="1229"/>
      <c r="CRV32" s="1229"/>
      <c r="CRW32" s="1229"/>
      <c r="CRX32" s="1229"/>
      <c r="CRY32" s="1229"/>
      <c r="CRZ32" s="1229"/>
      <c r="CSA32" s="1229"/>
      <c r="CSB32" s="1229"/>
      <c r="CSC32" s="1229"/>
      <c r="CSD32" s="1229"/>
      <c r="CSE32" s="1229"/>
      <c r="CSF32" s="1229"/>
      <c r="CSG32" s="1229"/>
      <c r="CSH32" s="1229"/>
      <c r="CSI32" s="1229"/>
      <c r="CSJ32" s="1229"/>
      <c r="CSK32" s="1229"/>
      <c r="CSL32" s="1229"/>
      <c r="CSM32" s="1229"/>
      <c r="CSN32" s="1229"/>
      <c r="CSO32" s="1229"/>
      <c r="CSP32" s="1229"/>
      <c r="CSQ32" s="1229"/>
      <c r="CSR32" s="1229"/>
      <c r="CSS32" s="1229"/>
      <c r="CST32" s="1229"/>
      <c r="CSU32" s="1229"/>
      <c r="CSV32" s="1229"/>
      <c r="CSW32" s="1229"/>
      <c r="CSX32" s="1229"/>
      <c r="CSY32" s="1229"/>
      <c r="CSZ32" s="1229"/>
      <c r="CTA32" s="1229"/>
      <c r="CTB32" s="1229"/>
      <c r="CTC32" s="1229"/>
      <c r="CTD32" s="1229"/>
      <c r="CTE32" s="1229"/>
      <c r="CTF32" s="1229"/>
      <c r="CTG32" s="1229"/>
      <c r="CTH32" s="1229"/>
      <c r="CTI32" s="1229"/>
      <c r="CTJ32" s="1229"/>
      <c r="CTK32" s="1229"/>
      <c r="CTL32" s="1229"/>
      <c r="CTM32" s="1229"/>
      <c r="CTN32" s="1229"/>
      <c r="CTO32" s="1229"/>
      <c r="CTP32" s="1229"/>
      <c r="CTQ32" s="1229"/>
      <c r="CTR32" s="1229"/>
      <c r="CTS32" s="1229"/>
      <c r="CTT32" s="1229"/>
      <c r="CTU32" s="1229"/>
      <c r="CTV32" s="1229"/>
      <c r="CTW32" s="1229"/>
      <c r="CTX32" s="1229"/>
      <c r="CTY32" s="1229"/>
      <c r="CTZ32" s="1229"/>
      <c r="CUA32" s="1229"/>
      <c r="CUB32" s="1229"/>
      <c r="CUC32" s="1229"/>
      <c r="CUD32" s="1229"/>
      <c r="CUE32" s="1229"/>
      <c r="CUF32" s="1229"/>
      <c r="CUG32" s="1229"/>
      <c r="CUH32" s="1229"/>
      <c r="CUI32" s="1229"/>
      <c r="CUJ32" s="1229"/>
      <c r="CUK32" s="1229"/>
      <c r="CUL32" s="1229"/>
      <c r="CUM32" s="1229"/>
      <c r="CUN32" s="1229"/>
      <c r="CUO32" s="1229"/>
      <c r="CUP32" s="1229"/>
      <c r="CUQ32" s="1229"/>
      <c r="CUR32" s="1229"/>
      <c r="CUS32" s="1229"/>
      <c r="CUT32" s="1229"/>
      <c r="CUU32" s="1229"/>
      <c r="CUV32" s="1229"/>
      <c r="CUW32" s="1229"/>
      <c r="CUX32" s="1229"/>
      <c r="CUY32" s="1229"/>
      <c r="CUZ32" s="1229"/>
      <c r="CVA32" s="1229"/>
      <c r="CVB32" s="1229"/>
      <c r="CVC32" s="1229"/>
      <c r="CVD32" s="1229"/>
      <c r="CVE32" s="1229"/>
      <c r="CVF32" s="1229"/>
      <c r="CVG32" s="1229"/>
      <c r="CVH32" s="1229"/>
      <c r="CVI32" s="1229"/>
      <c r="CVJ32" s="1229"/>
      <c r="CVK32" s="1229"/>
      <c r="CVL32" s="1229"/>
      <c r="CVM32" s="1229"/>
      <c r="CVN32" s="1229"/>
      <c r="CVO32" s="1229"/>
      <c r="CVP32" s="1229"/>
      <c r="CVQ32" s="1229"/>
      <c r="CVR32" s="1229"/>
      <c r="CVS32" s="1229"/>
      <c r="CVT32" s="1229"/>
      <c r="CVU32" s="1229"/>
      <c r="CVV32" s="1229"/>
      <c r="CVW32" s="1229"/>
      <c r="CVX32" s="1229"/>
      <c r="CVY32" s="1229"/>
      <c r="CVZ32" s="1229"/>
      <c r="CWA32" s="1229"/>
      <c r="CWB32" s="1229"/>
      <c r="CWC32" s="1229"/>
      <c r="CWD32" s="1229"/>
      <c r="CWE32" s="1229"/>
      <c r="CWF32" s="1229"/>
      <c r="CWG32" s="1229"/>
      <c r="CWH32" s="1229"/>
      <c r="CWI32" s="1229"/>
      <c r="CWJ32" s="1229"/>
      <c r="CWK32" s="1229"/>
      <c r="CWL32" s="1229"/>
      <c r="CWM32" s="1229"/>
      <c r="CWN32" s="1229"/>
      <c r="CWO32" s="1229"/>
      <c r="CWP32" s="1229"/>
      <c r="CWQ32" s="1229"/>
      <c r="CWR32" s="1229"/>
      <c r="CWS32" s="1229"/>
      <c r="CWT32" s="1229"/>
      <c r="CWU32" s="1229"/>
      <c r="CWV32" s="1229"/>
      <c r="CWW32" s="1229"/>
      <c r="CWX32" s="1229"/>
      <c r="CWY32" s="1229"/>
      <c r="CWZ32" s="1229"/>
      <c r="CXA32" s="1229"/>
      <c r="CXB32" s="1229"/>
      <c r="CXC32" s="1229"/>
      <c r="CXD32" s="1229"/>
      <c r="CXE32" s="1229"/>
      <c r="CXF32" s="1229"/>
      <c r="CXG32" s="1229"/>
      <c r="CXH32" s="1229"/>
      <c r="CXI32" s="1229"/>
      <c r="CXJ32" s="1229"/>
      <c r="CXK32" s="1229"/>
      <c r="CXL32" s="1229"/>
      <c r="CXM32" s="1229"/>
      <c r="CXN32" s="1229"/>
      <c r="CXO32" s="1229"/>
      <c r="CXP32" s="1229"/>
      <c r="CXQ32" s="1229"/>
      <c r="CXR32" s="1229"/>
      <c r="CXS32" s="1229"/>
      <c r="CXT32" s="1229"/>
      <c r="CXU32" s="1229"/>
      <c r="CXV32" s="1229"/>
      <c r="CXW32" s="1229"/>
      <c r="CXX32" s="1229"/>
      <c r="CXY32" s="1229"/>
      <c r="CXZ32" s="1229"/>
      <c r="CYA32" s="1229"/>
      <c r="CYB32" s="1229"/>
      <c r="CYC32" s="1229"/>
      <c r="CYD32" s="1229"/>
      <c r="CYE32" s="1229"/>
      <c r="CYF32" s="1229"/>
      <c r="CYG32" s="1229"/>
      <c r="CYH32" s="1229"/>
      <c r="CYI32" s="1229"/>
      <c r="CYJ32" s="1229"/>
      <c r="CYK32" s="1229"/>
      <c r="CYL32" s="1229"/>
      <c r="CYM32" s="1229"/>
      <c r="CYN32" s="1229"/>
      <c r="CYO32" s="1229"/>
      <c r="CYP32" s="1229"/>
      <c r="CYQ32" s="1229"/>
      <c r="CYR32" s="1229"/>
      <c r="CYS32" s="1229"/>
      <c r="CYT32" s="1229"/>
      <c r="CYU32" s="1229"/>
      <c r="CYV32" s="1229"/>
      <c r="CYW32" s="1229"/>
      <c r="CYX32" s="1229"/>
      <c r="CYY32" s="1229"/>
      <c r="CYZ32" s="1229"/>
      <c r="CZA32" s="1229"/>
      <c r="CZB32" s="1229"/>
      <c r="CZC32" s="1229"/>
      <c r="CZD32" s="1229"/>
      <c r="CZE32" s="1229"/>
      <c r="CZF32" s="1229"/>
      <c r="CZG32" s="1229"/>
      <c r="CZH32" s="1229"/>
      <c r="CZI32" s="1229"/>
      <c r="CZJ32" s="1229"/>
      <c r="CZK32" s="1229"/>
      <c r="CZL32" s="1229"/>
      <c r="CZM32" s="1229"/>
      <c r="CZN32" s="1229"/>
      <c r="CZO32" s="1229"/>
      <c r="CZP32" s="1229"/>
      <c r="CZQ32" s="1229"/>
      <c r="CZR32" s="1229"/>
      <c r="CZS32" s="1229"/>
      <c r="CZT32" s="1229"/>
      <c r="CZU32" s="1229"/>
      <c r="CZV32" s="1229"/>
      <c r="CZW32" s="1229"/>
      <c r="CZX32" s="1229"/>
      <c r="CZY32" s="1229"/>
      <c r="CZZ32" s="1229"/>
      <c r="DAA32" s="1229"/>
      <c r="DAB32" s="1229"/>
      <c r="DAC32" s="1229"/>
      <c r="DAD32" s="1229"/>
      <c r="DAE32" s="1229"/>
      <c r="DAF32" s="1229"/>
      <c r="DAG32" s="1229"/>
      <c r="DAH32" s="1229"/>
      <c r="DAI32" s="1229"/>
      <c r="DAJ32" s="1229"/>
      <c r="DAK32" s="1229"/>
      <c r="DAL32" s="1229"/>
      <c r="DAM32" s="1229"/>
      <c r="DAN32" s="1229"/>
      <c r="DAO32" s="1229"/>
      <c r="DAP32" s="1229"/>
      <c r="DAQ32" s="1229"/>
      <c r="DAR32" s="1229"/>
      <c r="DAS32" s="1229"/>
      <c r="DAT32" s="1229"/>
      <c r="DAU32" s="1229"/>
      <c r="DAV32" s="1229"/>
      <c r="DAW32" s="1229"/>
      <c r="DAX32" s="1229"/>
      <c r="DAY32" s="1229"/>
      <c r="DAZ32" s="1229"/>
      <c r="DBA32" s="1229"/>
      <c r="DBB32" s="1229"/>
      <c r="DBC32" s="1229"/>
      <c r="DBD32" s="1229"/>
      <c r="DBE32" s="1229"/>
      <c r="DBF32" s="1229"/>
      <c r="DBG32" s="1229"/>
      <c r="DBH32" s="1229"/>
      <c r="DBI32" s="1229"/>
      <c r="DBJ32" s="1229"/>
      <c r="DBK32" s="1229"/>
      <c r="DBL32" s="1229"/>
      <c r="DBM32" s="1229"/>
      <c r="DBN32" s="1229"/>
      <c r="DBO32" s="1229"/>
      <c r="DBP32" s="1229"/>
      <c r="DBQ32" s="1229"/>
      <c r="DBR32" s="1229"/>
      <c r="DBS32" s="1229"/>
      <c r="DBT32" s="1229"/>
      <c r="DBU32" s="1229"/>
      <c r="DBV32" s="1229"/>
      <c r="DBW32" s="1229"/>
      <c r="DBX32" s="1229"/>
      <c r="DBY32" s="1229"/>
      <c r="DBZ32" s="1229"/>
      <c r="DCA32" s="1229"/>
      <c r="DCB32" s="1229"/>
      <c r="DCC32" s="1229"/>
      <c r="DCD32" s="1229"/>
      <c r="DCE32" s="1229"/>
      <c r="DCF32" s="1229"/>
      <c r="DCG32" s="1229"/>
      <c r="DCH32" s="1229"/>
      <c r="DCI32" s="1229"/>
      <c r="DCJ32" s="1229"/>
      <c r="DCK32" s="1229"/>
      <c r="DCL32" s="1229"/>
      <c r="DCM32" s="1229"/>
      <c r="DCN32" s="1229"/>
      <c r="DCO32" s="1229"/>
      <c r="DCP32" s="1229"/>
      <c r="DCQ32" s="1229"/>
      <c r="DCR32" s="1229"/>
      <c r="DCS32" s="1229"/>
      <c r="DCT32" s="1229"/>
      <c r="DCU32" s="1229"/>
      <c r="DCV32" s="1229"/>
      <c r="DCW32" s="1229"/>
      <c r="DCX32" s="1229"/>
      <c r="DCY32" s="1229"/>
      <c r="DCZ32" s="1229"/>
      <c r="DDA32" s="1229"/>
      <c r="DDB32" s="1229"/>
      <c r="DDC32" s="1229"/>
      <c r="DDD32" s="1229"/>
      <c r="DDE32" s="1229"/>
      <c r="DDF32" s="1229"/>
      <c r="DDG32" s="1229"/>
      <c r="DDH32" s="1229"/>
      <c r="DDI32" s="1229"/>
      <c r="DDJ32" s="1229"/>
      <c r="DDK32" s="1229"/>
      <c r="DDL32" s="1229"/>
      <c r="DDM32" s="1229"/>
      <c r="DDN32" s="1229"/>
      <c r="DDO32" s="1229"/>
      <c r="DDP32" s="1229"/>
      <c r="DDQ32" s="1229"/>
      <c r="DDR32" s="1229"/>
      <c r="DDS32" s="1229"/>
      <c r="DDT32" s="1229"/>
      <c r="DDU32" s="1229"/>
      <c r="DDV32" s="1229"/>
      <c r="DDW32" s="1229"/>
      <c r="DDX32" s="1229"/>
      <c r="DDY32" s="1229"/>
      <c r="DDZ32" s="1229"/>
      <c r="DEA32" s="1229"/>
      <c r="DEB32" s="1229"/>
      <c r="DEC32" s="1229"/>
      <c r="DED32" s="1229"/>
      <c r="DEE32" s="1229"/>
      <c r="DEF32" s="1229"/>
      <c r="DEG32" s="1229"/>
      <c r="DEH32" s="1229"/>
      <c r="DEI32" s="1229"/>
      <c r="DEJ32" s="1229"/>
      <c r="DEK32" s="1229"/>
      <c r="DEL32" s="1229"/>
      <c r="DEM32" s="1229"/>
      <c r="DEN32" s="1229"/>
      <c r="DEO32" s="1229"/>
      <c r="DEP32" s="1229"/>
      <c r="DEQ32" s="1229"/>
      <c r="DER32" s="1229"/>
      <c r="DES32" s="1229"/>
      <c r="DET32" s="1229"/>
      <c r="DEU32" s="1229"/>
      <c r="DEV32" s="1229"/>
      <c r="DEW32" s="1229"/>
      <c r="DEX32" s="1229"/>
      <c r="DEY32" s="1229"/>
      <c r="DEZ32" s="1229"/>
      <c r="DFA32" s="1229"/>
      <c r="DFB32" s="1229"/>
      <c r="DFC32" s="1229"/>
      <c r="DFD32" s="1229"/>
      <c r="DFE32" s="1229"/>
      <c r="DFF32" s="1229"/>
      <c r="DFG32" s="1229"/>
      <c r="DFH32" s="1229"/>
      <c r="DFI32" s="1229"/>
      <c r="DFJ32" s="1229"/>
      <c r="DFK32" s="1229"/>
      <c r="DFL32" s="1229"/>
      <c r="DFM32" s="1229"/>
      <c r="DFN32" s="1229"/>
      <c r="DFO32" s="1229"/>
      <c r="DFP32" s="1229"/>
      <c r="DFQ32" s="1229"/>
      <c r="DFR32" s="1229"/>
      <c r="DFS32" s="1229"/>
      <c r="DFT32" s="1229"/>
      <c r="DFU32" s="1229"/>
      <c r="DFV32" s="1229"/>
      <c r="DFW32" s="1229"/>
      <c r="DFX32" s="1229"/>
      <c r="DFY32" s="1229"/>
      <c r="DFZ32" s="1229"/>
      <c r="DGA32" s="1229"/>
      <c r="DGB32" s="1229"/>
      <c r="DGC32" s="1229"/>
      <c r="DGD32" s="1229"/>
      <c r="DGE32" s="1229"/>
      <c r="DGF32" s="1229"/>
      <c r="DGG32" s="1229"/>
      <c r="DGH32" s="1229"/>
      <c r="DGI32" s="1229"/>
      <c r="DGJ32" s="1229"/>
      <c r="DGK32" s="1229"/>
      <c r="DGL32" s="1229"/>
      <c r="DGM32" s="1229"/>
      <c r="DGN32" s="1229"/>
      <c r="DGO32" s="1229"/>
      <c r="DGP32" s="1229"/>
      <c r="DGQ32" s="1229"/>
      <c r="DGR32" s="1229"/>
      <c r="DGS32" s="1229"/>
      <c r="DGT32" s="1229"/>
      <c r="DGU32" s="1229"/>
      <c r="DGV32" s="1229"/>
      <c r="DGW32" s="1229"/>
      <c r="DGX32" s="1229"/>
      <c r="DGY32" s="1229"/>
      <c r="DGZ32" s="1229"/>
      <c r="DHA32" s="1229"/>
      <c r="DHB32" s="1229"/>
      <c r="DHC32" s="1229"/>
      <c r="DHD32" s="1229"/>
      <c r="DHE32" s="1229"/>
      <c r="DHF32" s="1229"/>
      <c r="DHG32" s="1229"/>
      <c r="DHH32" s="1229"/>
      <c r="DHI32" s="1229"/>
      <c r="DHJ32" s="1229"/>
      <c r="DHK32" s="1229"/>
      <c r="DHL32" s="1229"/>
      <c r="DHM32" s="1229"/>
      <c r="DHN32" s="1229"/>
      <c r="DHO32" s="1229"/>
      <c r="DHP32" s="1229"/>
      <c r="DHQ32" s="1229"/>
      <c r="DHR32" s="1229"/>
      <c r="DHS32" s="1229"/>
      <c r="DHT32" s="1229"/>
      <c r="DHU32" s="1229"/>
      <c r="DHV32" s="1229"/>
      <c r="DHW32" s="1229"/>
      <c r="DHX32" s="1229"/>
      <c r="DHY32" s="1229"/>
      <c r="DHZ32" s="1229"/>
      <c r="DIA32" s="1229"/>
      <c r="DIB32" s="1229"/>
      <c r="DIC32" s="1229"/>
      <c r="DID32" s="1229"/>
      <c r="DIE32" s="1229"/>
      <c r="DIF32" s="1229"/>
      <c r="DIG32" s="1229"/>
      <c r="DIH32" s="1229"/>
      <c r="DII32" s="1229"/>
      <c r="DIJ32" s="1229"/>
      <c r="DIK32" s="1229"/>
      <c r="DIL32" s="1229"/>
      <c r="DIM32" s="1229"/>
      <c r="DIN32" s="1229"/>
      <c r="DIO32" s="1229"/>
      <c r="DIP32" s="1229"/>
      <c r="DIQ32" s="1229"/>
      <c r="DIR32" s="1229"/>
      <c r="DIS32" s="1229"/>
      <c r="DIT32" s="1229"/>
      <c r="DIU32" s="1229"/>
      <c r="DIV32" s="1229"/>
      <c r="DIW32" s="1229"/>
      <c r="DIX32" s="1229"/>
      <c r="DIY32" s="1229"/>
      <c r="DIZ32" s="1229"/>
      <c r="DJA32" s="1229"/>
      <c r="DJB32" s="1229"/>
      <c r="DJC32" s="1229"/>
      <c r="DJD32" s="1229"/>
      <c r="DJE32" s="1229"/>
      <c r="DJF32" s="1229"/>
      <c r="DJG32" s="1229"/>
      <c r="DJH32" s="1229"/>
      <c r="DJI32" s="1229"/>
      <c r="DJJ32" s="1229"/>
      <c r="DJK32" s="1229"/>
      <c r="DJL32" s="1229"/>
      <c r="DJM32" s="1229"/>
      <c r="DJN32" s="1229"/>
      <c r="DJO32" s="1229"/>
      <c r="DJP32" s="1229"/>
      <c r="DJQ32" s="1229"/>
      <c r="DJR32" s="1229"/>
      <c r="DJS32" s="1229"/>
      <c r="DJT32" s="1229"/>
      <c r="DJU32" s="1229"/>
      <c r="DJV32" s="1229"/>
      <c r="DJW32" s="1229"/>
      <c r="DJX32" s="1229"/>
      <c r="DJY32" s="1229"/>
      <c r="DJZ32" s="1229"/>
      <c r="DKA32" s="1229"/>
      <c r="DKB32" s="1229"/>
      <c r="DKC32" s="1229"/>
      <c r="DKD32" s="1229"/>
      <c r="DKE32" s="1229"/>
      <c r="DKF32" s="1229"/>
      <c r="DKG32" s="1229"/>
      <c r="DKH32" s="1229"/>
      <c r="DKI32" s="1229"/>
      <c r="DKJ32" s="1229"/>
      <c r="DKK32" s="1229"/>
      <c r="DKL32" s="1229"/>
      <c r="DKM32" s="1229"/>
      <c r="DKN32" s="1229"/>
      <c r="DKO32" s="1229"/>
      <c r="DKP32" s="1229"/>
      <c r="DKQ32" s="1229"/>
      <c r="DKR32" s="1229"/>
      <c r="DKS32" s="1229"/>
      <c r="DKT32" s="1229"/>
      <c r="DKU32" s="1229"/>
      <c r="DKV32" s="1229"/>
      <c r="DKW32" s="1229"/>
      <c r="DKX32" s="1229"/>
      <c r="DKY32" s="1229"/>
      <c r="DKZ32" s="1229"/>
      <c r="DLA32" s="1229"/>
      <c r="DLB32" s="1229"/>
      <c r="DLC32" s="1229"/>
      <c r="DLD32" s="1229"/>
      <c r="DLE32" s="1229"/>
      <c r="DLF32" s="1229"/>
      <c r="DLG32" s="1229"/>
      <c r="DLH32" s="1229"/>
      <c r="DLI32" s="1229"/>
      <c r="DLJ32" s="1229"/>
      <c r="DLK32" s="1229"/>
      <c r="DLL32" s="1229"/>
      <c r="DLM32" s="1229"/>
      <c r="DLN32" s="1229"/>
      <c r="DLO32" s="1229"/>
      <c r="DLP32" s="1229"/>
      <c r="DLQ32" s="1229"/>
      <c r="DLR32" s="1229"/>
      <c r="DLS32" s="1229"/>
      <c r="DLT32" s="1229"/>
      <c r="DLU32" s="1229"/>
      <c r="DLV32" s="1229"/>
      <c r="DLW32" s="1229"/>
      <c r="DLX32" s="1229"/>
      <c r="DLY32" s="1229"/>
      <c r="DLZ32" s="1229"/>
      <c r="DMA32" s="1229"/>
      <c r="DMB32" s="1229"/>
      <c r="DMC32" s="1229"/>
      <c r="DMD32" s="1229"/>
      <c r="DME32" s="1229"/>
      <c r="DMF32" s="1229"/>
      <c r="DMG32" s="1229"/>
      <c r="DMH32" s="1229"/>
      <c r="DMI32" s="1229"/>
      <c r="DMJ32" s="1229"/>
      <c r="DMK32" s="1229"/>
      <c r="DML32" s="1229"/>
      <c r="DMM32" s="1229"/>
      <c r="DMN32" s="1229"/>
      <c r="DMO32" s="1229"/>
      <c r="DMP32" s="1229"/>
      <c r="DMQ32" s="1229"/>
      <c r="DMR32" s="1229"/>
      <c r="DMS32" s="1229"/>
      <c r="DMT32" s="1229"/>
      <c r="DMU32" s="1229"/>
      <c r="DMV32" s="1229"/>
      <c r="DMW32" s="1229"/>
      <c r="DMX32" s="1229"/>
      <c r="DMY32" s="1229"/>
      <c r="DMZ32" s="1229"/>
      <c r="DNA32" s="1229"/>
      <c r="DNB32" s="1229"/>
      <c r="DNC32" s="1229"/>
      <c r="DND32" s="1229"/>
      <c r="DNE32" s="1229"/>
      <c r="DNF32" s="1229"/>
      <c r="DNG32" s="1229"/>
      <c r="DNH32" s="1229"/>
      <c r="DNI32" s="1229"/>
      <c r="DNJ32" s="1229"/>
      <c r="DNK32" s="1229"/>
      <c r="DNL32" s="1229"/>
      <c r="DNM32" s="1229"/>
      <c r="DNN32" s="1229"/>
      <c r="DNO32" s="1229"/>
      <c r="DNP32" s="1229"/>
      <c r="DNQ32" s="1229"/>
      <c r="DNR32" s="1229"/>
      <c r="DNS32" s="1229"/>
      <c r="DNT32" s="1229"/>
      <c r="DNU32" s="1229"/>
      <c r="DNV32" s="1229"/>
      <c r="DNW32" s="1229"/>
      <c r="DNX32" s="1229"/>
      <c r="DNY32" s="1229"/>
      <c r="DNZ32" s="1229"/>
      <c r="DOA32" s="1229"/>
      <c r="DOB32" s="1229"/>
      <c r="DOC32" s="1229"/>
      <c r="DOD32" s="1229"/>
      <c r="DOE32" s="1229"/>
      <c r="DOF32" s="1229"/>
      <c r="DOG32" s="1229"/>
      <c r="DOH32" s="1229"/>
      <c r="DOI32" s="1229"/>
      <c r="DOJ32" s="1229"/>
      <c r="DOK32" s="1229"/>
      <c r="DOL32" s="1229"/>
      <c r="DOM32" s="1229"/>
      <c r="DON32" s="1229"/>
      <c r="DOO32" s="1229"/>
      <c r="DOP32" s="1229"/>
      <c r="DOQ32" s="1229"/>
      <c r="DOR32" s="1229"/>
      <c r="DOS32" s="1229"/>
      <c r="DOT32" s="1229"/>
      <c r="DOU32" s="1229"/>
      <c r="DOV32" s="1229"/>
      <c r="DOW32" s="1229"/>
      <c r="DOX32" s="1229"/>
      <c r="DOY32" s="1229"/>
      <c r="DOZ32" s="1229"/>
      <c r="DPA32" s="1229"/>
      <c r="DPB32" s="1229"/>
      <c r="DPC32" s="1229"/>
      <c r="DPD32" s="1229"/>
      <c r="DPE32" s="1229"/>
      <c r="DPF32" s="1229"/>
      <c r="DPG32" s="1229"/>
      <c r="DPH32" s="1229"/>
      <c r="DPI32" s="1229"/>
      <c r="DPJ32" s="1229"/>
      <c r="DPK32" s="1229"/>
      <c r="DPL32" s="1229"/>
      <c r="DPM32" s="1229"/>
      <c r="DPN32" s="1229"/>
      <c r="DPO32" s="1229"/>
      <c r="DPP32" s="1229"/>
      <c r="DPQ32" s="1229"/>
      <c r="DPR32" s="1229"/>
      <c r="DPS32" s="1229"/>
      <c r="DPT32" s="1229"/>
      <c r="DPU32" s="1229"/>
      <c r="DPV32" s="1229"/>
      <c r="DPW32" s="1229"/>
      <c r="DPX32" s="1229"/>
      <c r="DPY32" s="1229"/>
      <c r="DPZ32" s="1229"/>
      <c r="DQA32" s="1229"/>
      <c r="DQB32" s="1229"/>
      <c r="DQC32" s="1229"/>
      <c r="DQD32" s="1229"/>
      <c r="DQE32" s="1229"/>
      <c r="DQF32" s="1229"/>
      <c r="DQG32" s="1229"/>
      <c r="DQH32" s="1229"/>
      <c r="DQI32" s="1229"/>
      <c r="DQJ32" s="1229"/>
      <c r="DQK32" s="1229"/>
      <c r="DQL32" s="1229"/>
      <c r="DQM32" s="1229"/>
      <c r="DQN32" s="1229"/>
      <c r="DQO32" s="1229"/>
      <c r="DQP32" s="1229"/>
      <c r="DQQ32" s="1229"/>
      <c r="DQR32" s="1229"/>
      <c r="DQS32" s="1229"/>
      <c r="DQT32" s="1229"/>
      <c r="DQU32" s="1229"/>
      <c r="DQV32" s="1229"/>
      <c r="DQW32" s="1229"/>
      <c r="DQX32" s="1229"/>
      <c r="DQY32" s="1229"/>
      <c r="DQZ32" s="1229"/>
      <c r="DRA32" s="1229"/>
      <c r="DRB32" s="1229"/>
      <c r="DRC32" s="1229"/>
      <c r="DRD32" s="1229"/>
      <c r="DRE32" s="1229"/>
      <c r="DRF32" s="1229"/>
      <c r="DRG32" s="1229"/>
      <c r="DRH32" s="1229"/>
      <c r="DRI32" s="1229"/>
      <c r="DRJ32" s="1229"/>
      <c r="DRK32" s="1229"/>
      <c r="DRL32" s="1229"/>
      <c r="DRM32" s="1229"/>
      <c r="DRN32" s="1229"/>
      <c r="DRO32" s="1229"/>
      <c r="DRP32" s="1229"/>
      <c r="DRQ32" s="1229"/>
      <c r="DRR32" s="1229"/>
      <c r="DRS32" s="1229"/>
      <c r="DRT32" s="1229"/>
      <c r="DRU32" s="1229"/>
      <c r="DRV32" s="1229"/>
      <c r="DRW32" s="1229"/>
      <c r="DRX32" s="1229"/>
      <c r="DRY32" s="1229"/>
      <c r="DRZ32" s="1229"/>
      <c r="DSA32" s="1229"/>
      <c r="DSB32" s="1229"/>
      <c r="DSC32" s="1229"/>
      <c r="DSD32" s="1229"/>
      <c r="DSE32" s="1229"/>
      <c r="DSF32" s="1229"/>
      <c r="DSG32" s="1229"/>
      <c r="DSH32" s="1229"/>
      <c r="DSI32" s="1229"/>
      <c r="DSJ32" s="1229"/>
      <c r="DSK32" s="1229"/>
      <c r="DSL32" s="1229"/>
      <c r="DSM32" s="1229"/>
      <c r="DSN32" s="1229"/>
      <c r="DSO32" s="1229"/>
      <c r="DSP32" s="1229"/>
      <c r="DSQ32" s="1229"/>
      <c r="DSR32" s="1229"/>
      <c r="DSS32" s="1229"/>
      <c r="DST32" s="1229"/>
      <c r="DSU32" s="1229"/>
      <c r="DSV32" s="1229"/>
      <c r="DSW32" s="1229"/>
      <c r="DSX32" s="1229"/>
      <c r="DSY32" s="1229"/>
      <c r="DSZ32" s="1229"/>
      <c r="DTA32" s="1229"/>
      <c r="DTB32" s="1229"/>
      <c r="DTC32" s="1229"/>
      <c r="DTD32" s="1229"/>
      <c r="DTE32" s="1229"/>
      <c r="DTF32" s="1229"/>
      <c r="DTG32" s="1229"/>
      <c r="DTH32" s="1229"/>
      <c r="DTI32" s="1229"/>
      <c r="DTJ32" s="1229"/>
      <c r="DTK32" s="1229"/>
      <c r="DTL32" s="1229"/>
      <c r="DTM32" s="1229"/>
      <c r="DTN32" s="1229"/>
      <c r="DTO32" s="1229"/>
      <c r="DTP32" s="1229"/>
      <c r="DTQ32" s="1229"/>
      <c r="DTR32" s="1229"/>
      <c r="DTS32" s="1229"/>
      <c r="DTT32" s="1229"/>
      <c r="DTU32" s="1229"/>
      <c r="DTV32" s="1229"/>
      <c r="DTW32" s="1229"/>
      <c r="DTX32" s="1229"/>
      <c r="DTY32" s="1229"/>
      <c r="DTZ32" s="1229"/>
      <c r="DUA32" s="1229"/>
      <c r="DUB32" s="1229"/>
      <c r="DUC32" s="1229"/>
      <c r="DUD32" s="1229"/>
      <c r="DUE32" s="1229"/>
      <c r="DUF32" s="1229"/>
      <c r="DUG32" s="1229"/>
      <c r="DUH32" s="1229"/>
      <c r="DUI32" s="1229"/>
      <c r="DUJ32" s="1229"/>
      <c r="DUK32" s="1229"/>
      <c r="DUL32" s="1229"/>
      <c r="DUM32" s="1229"/>
      <c r="DUN32" s="1229"/>
      <c r="DUO32" s="1229"/>
      <c r="DUP32" s="1229"/>
      <c r="DUQ32" s="1229"/>
      <c r="DUR32" s="1229"/>
      <c r="DUS32" s="1229"/>
      <c r="DUT32" s="1229"/>
      <c r="DUU32" s="1229"/>
      <c r="DUV32" s="1229"/>
      <c r="DUW32" s="1229"/>
      <c r="DUX32" s="1229"/>
      <c r="DUY32" s="1229"/>
      <c r="DUZ32" s="1229"/>
      <c r="DVA32" s="1229"/>
      <c r="DVB32" s="1229"/>
      <c r="DVC32" s="1229"/>
      <c r="DVD32" s="1229"/>
      <c r="DVE32" s="1229"/>
      <c r="DVF32" s="1229"/>
      <c r="DVG32" s="1229"/>
      <c r="DVH32" s="1229"/>
      <c r="DVI32" s="1229"/>
      <c r="DVJ32" s="1229"/>
      <c r="DVK32" s="1229"/>
      <c r="DVL32" s="1229"/>
      <c r="DVM32" s="1229"/>
      <c r="DVN32" s="1229"/>
      <c r="DVO32" s="1229"/>
      <c r="DVP32" s="1229"/>
      <c r="DVQ32" s="1229"/>
      <c r="DVR32" s="1229"/>
      <c r="DVS32" s="1229"/>
      <c r="DVT32" s="1229"/>
      <c r="DVU32" s="1229"/>
      <c r="DVV32" s="1229"/>
      <c r="DVW32" s="1229"/>
      <c r="DVX32" s="1229"/>
      <c r="DVY32" s="1229"/>
      <c r="DVZ32" s="1229"/>
      <c r="DWA32" s="1229"/>
      <c r="DWB32" s="1229"/>
      <c r="DWC32" s="1229"/>
      <c r="DWD32" s="1229"/>
      <c r="DWE32" s="1229"/>
      <c r="DWF32" s="1229"/>
      <c r="DWG32" s="1229"/>
      <c r="DWH32" s="1229"/>
      <c r="DWI32" s="1229"/>
      <c r="DWJ32" s="1229"/>
      <c r="DWK32" s="1229"/>
      <c r="DWL32" s="1229"/>
      <c r="DWM32" s="1229"/>
      <c r="DWN32" s="1229"/>
      <c r="DWO32" s="1229"/>
      <c r="DWP32" s="1229"/>
      <c r="DWQ32" s="1229"/>
      <c r="DWR32" s="1229"/>
      <c r="DWS32" s="1229"/>
      <c r="DWT32" s="1229"/>
      <c r="DWU32" s="1229"/>
      <c r="DWV32" s="1229"/>
      <c r="DWW32" s="1229"/>
      <c r="DWX32" s="1229"/>
      <c r="DWY32" s="1229"/>
      <c r="DWZ32" s="1229"/>
      <c r="DXA32" s="1229"/>
      <c r="DXB32" s="1229"/>
      <c r="DXC32" s="1229"/>
      <c r="DXD32" s="1229"/>
      <c r="DXE32" s="1229"/>
      <c r="DXF32" s="1229"/>
      <c r="DXG32" s="1229"/>
      <c r="DXH32" s="1229"/>
      <c r="DXI32" s="1229"/>
      <c r="DXJ32" s="1229"/>
      <c r="DXK32" s="1229"/>
      <c r="DXL32" s="1229"/>
      <c r="DXM32" s="1229"/>
      <c r="DXN32" s="1229"/>
      <c r="DXO32" s="1229"/>
      <c r="DXP32" s="1229"/>
      <c r="DXQ32" s="1229"/>
      <c r="DXR32" s="1229"/>
      <c r="DXS32" s="1229"/>
      <c r="DXT32" s="1229"/>
      <c r="DXU32" s="1229"/>
      <c r="DXV32" s="1229"/>
      <c r="DXW32" s="1229"/>
      <c r="DXX32" s="1229"/>
      <c r="DXY32" s="1229"/>
      <c r="DXZ32" s="1229"/>
      <c r="DYA32" s="1229"/>
      <c r="DYB32" s="1229"/>
      <c r="DYC32" s="1229"/>
      <c r="DYD32" s="1229"/>
      <c r="DYE32" s="1229"/>
      <c r="DYF32" s="1229"/>
      <c r="DYG32" s="1229"/>
      <c r="DYH32" s="1229"/>
      <c r="DYI32" s="1229"/>
      <c r="DYJ32" s="1229"/>
      <c r="DYK32" s="1229"/>
      <c r="DYL32" s="1229"/>
      <c r="DYM32" s="1229"/>
      <c r="DYN32" s="1229"/>
      <c r="DYO32" s="1229"/>
      <c r="DYP32" s="1229"/>
      <c r="DYQ32" s="1229"/>
      <c r="DYR32" s="1229"/>
      <c r="DYS32" s="1229"/>
      <c r="DYT32" s="1229"/>
      <c r="DYU32" s="1229"/>
      <c r="DYV32" s="1229"/>
      <c r="DYW32" s="1229"/>
      <c r="DYX32" s="1229"/>
      <c r="DYY32" s="1229"/>
      <c r="DYZ32" s="1229"/>
      <c r="DZA32" s="1229"/>
      <c r="DZB32" s="1229"/>
      <c r="DZC32" s="1229"/>
      <c r="DZD32" s="1229"/>
      <c r="DZE32" s="1229"/>
      <c r="DZF32" s="1229"/>
      <c r="DZG32" s="1229"/>
      <c r="DZH32" s="1229"/>
      <c r="DZI32" s="1229"/>
      <c r="DZJ32" s="1229"/>
      <c r="DZK32" s="1229"/>
      <c r="DZL32" s="1229"/>
      <c r="DZM32" s="1229"/>
      <c r="DZN32" s="1229"/>
      <c r="DZO32" s="1229"/>
      <c r="DZP32" s="1229"/>
      <c r="DZQ32" s="1229"/>
      <c r="DZR32" s="1229"/>
      <c r="DZS32" s="1229"/>
      <c r="DZT32" s="1229"/>
      <c r="DZU32" s="1229"/>
      <c r="DZV32" s="1229"/>
      <c r="DZW32" s="1229"/>
      <c r="DZX32" s="1229"/>
      <c r="DZY32" s="1229"/>
      <c r="DZZ32" s="1229"/>
      <c r="EAA32" s="1229"/>
      <c r="EAB32" s="1229"/>
      <c r="EAC32" s="1229"/>
      <c r="EAD32" s="1229"/>
      <c r="EAE32" s="1229"/>
      <c r="EAF32" s="1229"/>
      <c r="EAG32" s="1229"/>
      <c r="EAH32" s="1229"/>
      <c r="EAI32" s="1229"/>
      <c r="EAJ32" s="1229"/>
      <c r="EAK32" s="1229"/>
      <c r="EAL32" s="1229"/>
      <c r="EAM32" s="1229"/>
      <c r="EAN32" s="1229"/>
      <c r="EAO32" s="1229"/>
      <c r="EAP32" s="1229"/>
      <c r="EAQ32" s="1229"/>
      <c r="EAR32" s="1229"/>
      <c r="EAS32" s="1229"/>
      <c r="EAT32" s="1229"/>
      <c r="EAU32" s="1229"/>
      <c r="EAV32" s="1229"/>
      <c r="EAW32" s="1229"/>
      <c r="EAX32" s="1229"/>
      <c r="EAY32" s="1229"/>
      <c r="EAZ32" s="1229"/>
      <c r="EBA32" s="1229"/>
      <c r="EBB32" s="1229"/>
      <c r="EBC32" s="1229"/>
      <c r="EBD32" s="1229"/>
      <c r="EBE32" s="1229"/>
      <c r="EBF32" s="1229"/>
      <c r="EBG32" s="1229"/>
      <c r="EBH32" s="1229"/>
      <c r="EBI32" s="1229"/>
      <c r="EBJ32" s="1229"/>
      <c r="EBK32" s="1229"/>
      <c r="EBL32" s="1229"/>
      <c r="EBM32" s="1229"/>
      <c r="EBN32" s="1229"/>
      <c r="EBO32" s="1229"/>
      <c r="EBP32" s="1229"/>
      <c r="EBQ32" s="1229"/>
      <c r="EBR32" s="1229"/>
      <c r="EBS32" s="1229"/>
      <c r="EBT32" s="1229"/>
      <c r="EBU32" s="1229"/>
      <c r="EBV32" s="1229"/>
      <c r="EBW32" s="1229"/>
      <c r="EBX32" s="1229"/>
      <c r="EBY32" s="1229"/>
      <c r="EBZ32" s="1229"/>
      <c r="ECA32" s="1229"/>
      <c r="ECB32" s="1229"/>
      <c r="ECC32" s="1229"/>
      <c r="ECD32" s="1229"/>
      <c r="ECE32" s="1229"/>
      <c r="ECF32" s="1229"/>
      <c r="ECG32" s="1229"/>
      <c r="ECH32" s="1229"/>
      <c r="ECI32" s="1229"/>
      <c r="ECJ32" s="1229"/>
      <c r="ECK32" s="1229"/>
      <c r="ECL32" s="1229"/>
      <c r="ECM32" s="1229"/>
      <c r="ECN32" s="1229"/>
      <c r="ECO32" s="1229"/>
      <c r="ECP32" s="1229"/>
      <c r="ECQ32" s="1229"/>
      <c r="ECR32" s="1229"/>
      <c r="ECS32" s="1229"/>
      <c r="ECT32" s="1229"/>
      <c r="ECU32" s="1229"/>
      <c r="ECV32" s="1229"/>
      <c r="ECW32" s="1229"/>
      <c r="ECX32" s="1229"/>
      <c r="ECY32" s="1229"/>
      <c r="ECZ32" s="1229"/>
      <c r="EDA32" s="1229"/>
      <c r="EDB32" s="1229"/>
      <c r="EDC32" s="1229"/>
      <c r="EDD32" s="1229"/>
      <c r="EDE32" s="1229"/>
      <c r="EDF32" s="1229"/>
      <c r="EDG32" s="1229"/>
      <c r="EDH32" s="1229"/>
      <c r="EDI32" s="1229"/>
      <c r="EDJ32" s="1229"/>
      <c r="EDK32" s="1229"/>
      <c r="EDL32" s="1229"/>
      <c r="EDM32" s="1229"/>
      <c r="EDN32" s="1229"/>
      <c r="EDO32" s="1229"/>
      <c r="EDP32" s="1229"/>
      <c r="EDQ32" s="1229"/>
      <c r="EDR32" s="1229"/>
      <c r="EDS32" s="1229"/>
      <c r="EDT32" s="1229"/>
      <c r="EDU32" s="1229"/>
      <c r="EDV32" s="1229"/>
      <c r="EDW32" s="1229"/>
      <c r="EDX32" s="1229"/>
      <c r="EDY32" s="1229"/>
      <c r="EDZ32" s="1229"/>
      <c r="EEA32" s="1229"/>
      <c r="EEB32" s="1229"/>
      <c r="EEC32" s="1229"/>
      <c r="EED32" s="1229"/>
      <c r="EEE32" s="1229"/>
      <c r="EEF32" s="1229"/>
      <c r="EEG32" s="1229"/>
      <c r="EEH32" s="1229"/>
      <c r="EEI32" s="1229"/>
      <c r="EEJ32" s="1229"/>
      <c r="EEK32" s="1229"/>
      <c r="EEL32" s="1229"/>
      <c r="EEM32" s="1229"/>
      <c r="EEN32" s="1229"/>
      <c r="EEO32" s="1229"/>
      <c r="EEP32" s="1229"/>
      <c r="EEQ32" s="1229"/>
      <c r="EER32" s="1229"/>
      <c r="EES32" s="1229"/>
      <c r="EET32" s="1229"/>
      <c r="EEU32" s="1229"/>
      <c r="EEV32" s="1229"/>
      <c r="EEW32" s="1229"/>
      <c r="EEX32" s="1229"/>
      <c r="EEY32" s="1229"/>
      <c r="EEZ32" s="1229"/>
      <c r="EFA32" s="1229"/>
      <c r="EFB32" s="1229"/>
      <c r="EFC32" s="1229"/>
      <c r="EFD32" s="1229"/>
      <c r="EFE32" s="1229"/>
      <c r="EFF32" s="1229"/>
      <c r="EFG32" s="1229"/>
      <c r="EFH32" s="1229"/>
      <c r="EFI32" s="1229"/>
      <c r="EFJ32" s="1229"/>
      <c r="EFK32" s="1229"/>
      <c r="EFL32" s="1229"/>
      <c r="EFM32" s="1229"/>
      <c r="EFN32" s="1229"/>
      <c r="EFO32" s="1229"/>
      <c r="EFP32" s="1229"/>
      <c r="EFQ32" s="1229"/>
      <c r="EFR32" s="1229"/>
      <c r="EFS32" s="1229"/>
      <c r="EFT32" s="1229"/>
      <c r="EFU32" s="1229"/>
      <c r="EFV32" s="1229"/>
      <c r="EFW32" s="1229"/>
      <c r="EFX32" s="1229"/>
      <c r="EFY32" s="1229"/>
      <c r="EFZ32" s="1229"/>
      <c r="EGA32" s="1229"/>
      <c r="EGB32" s="1229"/>
      <c r="EGC32" s="1229"/>
      <c r="EGD32" s="1229"/>
      <c r="EGE32" s="1229"/>
      <c r="EGF32" s="1229"/>
      <c r="EGG32" s="1229"/>
      <c r="EGH32" s="1229"/>
      <c r="EGI32" s="1229"/>
      <c r="EGJ32" s="1229"/>
      <c r="EGK32" s="1229"/>
      <c r="EGL32" s="1229"/>
      <c r="EGM32" s="1229"/>
      <c r="EGN32" s="1229"/>
      <c r="EGO32" s="1229"/>
      <c r="EGP32" s="1229"/>
      <c r="EGQ32" s="1229"/>
      <c r="EGR32" s="1229"/>
      <c r="EGS32" s="1229"/>
      <c r="EGT32" s="1229"/>
      <c r="EGU32" s="1229"/>
      <c r="EGV32" s="1229"/>
      <c r="EGW32" s="1229"/>
      <c r="EGX32" s="1229"/>
      <c r="EGY32" s="1229"/>
      <c r="EGZ32" s="1229"/>
      <c r="EHA32" s="1229"/>
      <c r="EHB32" s="1229"/>
      <c r="EHC32" s="1229"/>
      <c r="EHD32" s="1229"/>
      <c r="EHE32" s="1229"/>
      <c r="EHF32" s="1229"/>
      <c r="EHG32" s="1229"/>
      <c r="EHH32" s="1229"/>
      <c r="EHI32" s="1229"/>
      <c r="EHJ32" s="1229"/>
      <c r="EHK32" s="1229"/>
      <c r="EHL32" s="1229"/>
      <c r="EHM32" s="1229"/>
      <c r="EHN32" s="1229"/>
      <c r="EHO32" s="1229"/>
      <c r="EHP32" s="1229"/>
      <c r="EHQ32" s="1229"/>
      <c r="EHR32" s="1229"/>
      <c r="EHS32" s="1229"/>
      <c r="EHT32" s="1229"/>
      <c r="EHU32" s="1229"/>
      <c r="EHV32" s="1229"/>
      <c r="EHW32" s="1229"/>
      <c r="EHX32" s="1229"/>
      <c r="EHY32" s="1229"/>
      <c r="EHZ32" s="1229"/>
      <c r="EIA32" s="1229"/>
      <c r="EIB32" s="1229"/>
      <c r="EIC32" s="1229"/>
      <c r="EID32" s="1229"/>
      <c r="EIE32" s="1229"/>
      <c r="EIF32" s="1229"/>
      <c r="EIG32" s="1229"/>
      <c r="EIH32" s="1229"/>
      <c r="EII32" s="1229"/>
      <c r="EIJ32" s="1229"/>
      <c r="EIK32" s="1229"/>
      <c r="EIL32" s="1229"/>
      <c r="EIM32" s="1229"/>
      <c r="EIN32" s="1229"/>
      <c r="EIO32" s="1229"/>
      <c r="EIP32" s="1229"/>
      <c r="EIQ32" s="1229"/>
      <c r="EIR32" s="1229"/>
      <c r="EIS32" s="1229"/>
      <c r="EIT32" s="1229"/>
      <c r="EIU32" s="1229"/>
      <c r="EIV32" s="1229"/>
      <c r="EIW32" s="1229"/>
      <c r="EIX32" s="1229"/>
      <c r="EIY32" s="1229"/>
      <c r="EIZ32" s="1229"/>
      <c r="EJA32" s="1229"/>
      <c r="EJB32" s="1229"/>
      <c r="EJC32" s="1229"/>
      <c r="EJD32" s="1229"/>
      <c r="EJE32" s="1229"/>
      <c r="EJF32" s="1229"/>
      <c r="EJG32" s="1229"/>
      <c r="EJH32" s="1229"/>
      <c r="EJI32" s="1229"/>
      <c r="EJJ32" s="1229"/>
      <c r="EJK32" s="1229"/>
      <c r="EJL32" s="1229"/>
      <c r="EJM32" s="1229"/>
      <c r="EJN32" s="1229"/>
      <c r="EJO32" s="1229"/>
      <c r="EJP32" s="1229"/>
      <c r="EJQ32" s="1229"/>
      <c r="EJR32" s="1229"/>
      <c r="EJS32" s="1229"/>
      <c r="EJT32" s="1229"/>
      <c r="EJU32" s="1229"/>
      <c r="EJV32" s="1229"/>
      <c r="EJW32" s="1229"/>
      <c r="EJX32" s="1229"/>
      <c r="EJY32" s="1229"/>
      <c r="EJZ32" s="1229"/>
      <c r="EKA32" s="1229"/>
      <c r="EKB32" s="1229"/>
      <c r="EKC32" s="1229"/>
      <c r="EKD32" s="1229"/>
      <c r="EKE32" s="1229"/>
      <c r="EKF32" s="1229"/>
      <c r="EKG32" s="1229"/>
      <c r="EKH32" s="1229"/>
      <c r="EKI32" s="1229"/>
      <c r="EKJ32" s="1229"/>
      <c r="EKK32" s="1229"/>
      <c r="EKL32" s="1229"/>
      <c r="EKM32" s="1229"/>
      <c r="EKN32" s="1229"/>
      <c r="EKO32" s="1229"/>
      <c r="EKP32" s="1229"/>
      <c r="EKQ32" s="1229"/>
      <c r="EKR32" s="1229"/>
      <c r="EKS32" s="1229"/>
      <c r="EKT32" s="1229"/>
      <c r="EKU32" s="1229"/>
      <c r="EKV32" s="1229"/>
      <c r="EKW32" s="1229"/>
      <c r="EKX32" s="1229"/>
      <c r="EKY32" s="1229"/>
      <c r="EKZ32" s="1229"/>
      <c r="ELA32" s="1229"/>
      <c r="ELB32" s="1229"/>
      <c r="ELC32" s="1229"/>
      <c r="ELD32" s="1229"/>
      <c r="ELE32" s="1229"/>
      <c r="ELF32" s="1229"/>
      <c r="ELG32" s="1229"/>
      <c r="ELH32" s="1229"/>
      <c r="ELI32" s="1229"/>
      <c r="ELJ32" s="1229"/>
      <c r="ELK32" s="1229"/>
      <c r="ELL32" s="1229"/>
      <c r="ELM32" s="1229"/>
      <c r="ELN32" s="1229"/>
      <c r="ELO32" s="1229"/>
      <c r="ELP32" s="1229"/>
      <c r="ELQ32" s="1229"/>
      <c r="ELR32" s="1229"/>
      <c r="ELS32" s="1229"/>
      <c r="ELT32" s="1229"/>
      <c r="ELU32" s="1229"/>
      <c r="ELV32" s="1229"/>
      <c r="ELW32" s="1229"/>
      <c r="ELX32" s="1229"/>
      <c r="ELY32" s="1229"/>
      <c r="ELZ32" s="1229"/>
      <c r="EMA32" s="1229"/>
      <c r="EMB32" s="1229"/>
      <c r="EMC32" s="1229"/>
      <c r="EMD32" s="1229"/>
      <c r="EME32" s="1229"/>
      <c r="EMF32" s="1229"/>
      <c r="EMG32" s="1229"/>
      <c r="EMH32" s="1229"/>
      <c r="EMI32" s="1229"/>
      <c r="EMJ32" s="1229"/>
      <c r="EMK32" s="1229"/>
      <c r="EML32" s="1229"/>
      <c r="EMM32" s="1229"/>
      <c r="EMN32" s="1229"/>
      <c r="EMO32" s="1229"/>
      <c r="EMP32" s="1229"/>
      <c r="EMQ32" s="1229"/>
      <c r="EMR32" s="1229"/>
      <c r="EMS32" s="1229"/>
      <c r="EMT32" s="1229"/>
      <c r="EMU32" s="1229"/>
      <c r="EMV32" s="1229"/>
      <c r="EMW32" s="1229"/>
      <c r="EMX32" s="1229"/>
      <c r="EMY32" s="1229"/>
      <c r="EMZ32" s="1229"/>
      <c r="ENA32" s="1229"/>
      <c r="ENB32" s="1229"/>
      <c r="ENC32" s="1229"/>
      <c r="END32" s="1229"/>
      <c r="ENE32" s="1229"/>
      <c r="ENF32" s="1229"/>
      <c r="ENG32" s="1229"/>
      <c r="ENH32" s="1229"/>
      <c r="ENI32" s="1229"/>
      <c r="ENJ32" s="1229"/>
      <c r="ENK32" s="1229"/>
      <c r="ENL32" s="1229"/>
      <c r="ENM32" s="1229"/>
      <c r="ENN32" s="1229"/>
      <c r="ENO32" s="1229"/>
      <c r="ENP32" s="1229"/>
      <c r="ENQ32" s="1229"/>
      <c r="ENR32" s="1229"/>
      <c r="ENS32" s="1229"/>
      <c r="ENT32" s="1229"/>
      <c r="ENU32" s="1229"/>
      <c r="ENV32" s="1229"/>
      <c r="ENW32" s="1229"/>
      <c r="ENX32" s="1229"/>
      <c r="ENY32" s="1229"/>
      <c r="ENZ32" s="1229"/>
      <c r="EOA32" s="1229"/>
      <c r="EOB32" s="1229"/>
      <c r="EOC32" s="1229"/>
      <c r="EOD32" s="1229"/>
      <c r="EOE32" s="1229"/>
      <c r="EOF32" s="1229"/>
      <c r="EOG32" s="1229"/>
      <c r="EOH32" s="1229"/>
      <c r="EOI32" s="1229"/>
      <c r="EOJ32" s="1229"/>
      <c r="EOK32" s="1229"/>
      <c r="EOL32" s="1229"/>
      <c r="EOM32" s="1229"/>
      <c r="EON32" s="1229"/>
      <c r="EOO32" s="1229"/>
      <c r="EOP32" s="1229"/>
      <c r="EOQ32" s="1229"/>
      <c r="EOR32" s="1229"/>
      <c r="EOS32" s="1229"/>
      <c r="EOT32" s="1229"/>
      <c r="EOU32" s="1229"/>
      <c r="EOV32" s="1229"/>
      <c r="EOW32" s="1229"/>
      <c r="EOX32" s="1229"/>
      <c r="EOY32" s="1229"/>
      <c r="EOZ32" s="1229"/>
      <c r="EPA32" s="1229"/>
      <c r="EPB32" s="1229"/>
      <c r="EPC32" s="1229"/>
      <c r="EPD32" s="1229"/>
      <c r="EPE32" s="1229"/>
      <c r="EPF32" s="1229"/>
      <c r="EPG32" s="1229"/>
      <c r="EPH32" s="1229"/>
      <c r="EPI32" s="1229"/>
      <c r="EPJ32" s="1229"/>
      <c r="EPK32" s="1229"/>
      <c r="EPL32" s="1229"/>
      <c r="EPM32" s="1229"/>
      <c r="EPN32" s="1229"/>
      <c r="EPO32" s="1229"/>
      <c r="EPP32" s="1229"/>
      <c r="EPQ32" s="1229"/>
      <c r="EPR32" s="1229"/>
      <c r="EPS32" s="1229"/>
      <c r="EPT32" s="1229"/>
      <c r="EPU32" s="1229"/>
      <c r="EPV32" s="1229"/>
      <c r="EPW32" s="1229"/>
      <c r="EPX32" s="1229"/>
      <c r="EPY32" s="1229"/>
      <c r="EPZ32" s="1229"/>
      <c r="EQA32" s="1229"/>
      <c r="EQB32" s="1229"/>
      <c r="EQC32" s="1229"/>
      <c r="EQD32" s="1229"/>
      <c r="EQE32" s="1229"/>
      <c r="EQF32" s="1229"/>
      <c r="EQG32" s="1229"/>
      <c r="EQH32" s="1229"/>
      <c r="EQI32" s="1229"/>
      <c r="EQJ32" s="1229"/>
      <c r="EQK32" s="1229"/>
      <c r="EQL32" s="1229"/>
      <c r="EQM32" s="1229"/>
      <c r="EQN32" s="1229"/>
      <c r="EQO32" s="1229"/>
      <c r="EQP32" s="1229"/>
      <c r="EQQ32" s="1229"/>
      <c r="EQR32" s="1229"/>
      <c r="EQS32" s="1229"/>
      <c r="EQT32" s="1229"/>
      <c r="EQU32" s="1229"/>
      <c r="EQV32" s="1229"/>
      <c r="EQW32" s="1229"/>
      <c r="EQX32" s="1229"/>
      <c r="EQY32" s="1229"/>
      <c r="EQZ32" s="1229"/>
      <c r="ERA32" s="1229"/>
      <c r="ERB32" s="1229"/>
      <c r="ERC32" s="1229"/>
      <c r="ERD32" s="1229"/>
      <c r="ERE32" s="1229"/>
      <c r="ERF32" s="1229"/>
      <c r="ERG32" s="1229"/>
      <c r="ERH32" s="1229"/>
      <c r="ERI32" s="1229"/>
      <c r="ERJ32" s="1229"/>
      <c r="ERK32" s="1229"/>
      <c r="ERL32" s="1229"/>
      <c r="ERM32" s="1229"/>
      <c r="ERN32" s="1229"/>
      <c r="ERO32" s="1229"/>
      <c r="ERP32" s="1229"/>
      <c r="ERQ32" s="1229"/>
      <c r="ERR32" s="1229"/>
      <c r="ERS32" s="1229"/>
      <c r="ERT32" s="1229"/>
      <c r="ERU32" s="1229"/>
      <c r="ERV32" s="1229"/>
      <c r="ERW32" s="1229"/>
      <c r="ERX32" s="1229"/>
      <c r="ERY32" s="1229"/>
      <c r="ERZ32" s="1229"/>
      <c r="ESA32" s="1229"/>
      <c r="ESB32" s="1229"/>
      <c r="ESC32" s="1229"/>
      <c r="ESD32" s="1229"/>
      <c r="ESE32" s="1229"/>
      <c r="ESF32" s="1229"/>
      <c r="ESG32" s="1229"/>
      <c r="ESH32" s="1229"/>
      <c r="ESI32" s="1229"/>
      <c r="ESJ32" s="1229"/>
      <c r="ESK32" s="1229"/>
      <c r="ESL32" s="1229"/>
      <c r="ESM32" s="1229"/>
      <c r="ESN32" s="1229"/>
      <c r="ESO32" s="1229"/>
      <c r="ESP32" s="1229"/>
      <c r="ESQ32" s="1229"/>
      <c r="ESR32" s="1229"/>
      <c r="ESS32" s="1229"/>
      <c r="EST32" s="1229"/>
      <c r="ESU32" s="1229"/>
      <c r="ESV32" s="1229"/>
      <c r="ESW32" s="1229"/>
      <c r="ESX32" s="1229"/>
      <c r="ESY32" s="1229"/>
      <c r="ESZ32" s="1229"/>
      <c r="ETA32" s="1229"/>
      <c r="ETB32" s="1229"/>
      <c r="ETC32" s="1229"/>
      <c r="ETD32" s="1229"/>
      <c r="ETE32" s="1229"/>
      <c r="ETF32" s="1229"/>
      <c r="ETG32" s="1229"/>
      <c r="ETH32" s="1229"/>
      <c r="ETI32" s="1229"/>
      <c r="ETJ32" s="1229"/>
      <c r="ETK32" s="1229"/>
      <c r="ETL32" s="1229"/>
      <c r="ETM32" s="1229"/>
      <c r="ETN32" s="1229"/>
      <c r="ETO32" s="1229"/>
      <c r="ETP32" s="1229"/>
      <c r="ETQ32" s="1229"/>
      <c r="ETR32" s="1229"/>
      <c r="ETS32" s="1229"/>
      <c r="ETT32" s="1229"/>
      <c r="ETU32" s="1229"/>
      <c r="ETV32" s="1229"/>
      <c r="ETW32" s="1229"/>
      <c r="ETX32" s="1229"/>
      <c r="ETY32" s="1229"/>
      <c r="ETZ32" s="1229"/>
      <c r="EUA32" s="1229"/>
      <c r="EUB32" s="1229"/>
      <c r="EUC32" s="1229"/>
      <c r="EUD32" s="1229"/>
      <c r="EUE32" s="1229"/>
      <c r="EUF32" s="1229"/>
      <c r="EUG32" s="1229"/>
      <c r="EUH32" s="1229"/>
      <c r="EUI32" s="1229"/>
      <c r="EUJ32" s="1229"/>
      <c r="EUK32" s="1229"/>
      <c r="EUL32" s="1229"/>
      <c r="EUM32" s="1229"/>
      <c r="EUN32" s="1229"/>
      <c r="EUO32" s="1229"/>
      <c r="EUP32" s="1229"/>
      <c r="EUQ32" s="1229"/>
      <c r="EUR32" s="1229"/>
      <c r="EUS32" s="1229"/>
      <c r="EUT32" s="1229"/>
      <c r="EUU32" s="1229"/>
      <c r="EUV32" s="1229"/>
      <c r="EUW32" s="1229"/>
      <c r="EUX32" s="1229"/>
      <c r="EUY32" s="1229"/>
      <c r="EUZ32" s="1229"/>
      <c r="EVA32" s="1229"/>
      <c r="EVB32" s="1229"/>
      <c r="EVC32" s="1229"/>
      <c r="EVD32" s="1229"/>
      <c r="EVE32" s="1229"/>
      <c r="EVF32" s="1229"/>
      <c r="EVG32" s="1229"/>
      <c r="EVH32" s="1229"/>
      <c r="EVI32" s="1229"/>
      <c r="EVJ32" s="1229"/>
      <c r="EVK32" s="1229"/>
      <c r="EVL32" s="1229"/>
      <c r="EVM32" s="1229"/>
      <c r="EVN32" s="1229"/>
      <c r="EVO32" s="1229"/>
      <c r="EVP32" s="1229"/>
      <c r="EVQ32" s="1229"/>
      <c r="EVR32" s="1229"/>
      <c r="EVS32" s="1229"/>
      <c r="EVT32" s="1229"/>
      <c r="EVU32" s="1229"/>
      <c r="EVV32" s="1229"/>
      <c r="EVW32" s="1229"/>
      <c r="EVX32" s="1229"/>
      <c r="EVY32" s="1229"/>
      <c r="EVZ32" s="1229"/>
      <c r="EWA32" s="1229"/>
      <c r="EWB32" s="1229"/>
      <c r="EWC32" s="1229"/>
      <c r="EWD32" s="1229"/>
      <c r="EWE32" s="1229"/>
      <c r="EWF32" s="1229"/>
      <c r="EWG32" s="1229"/>
      <c r="EWH32" s="1229"/>
      <c r="EWI32" s="1229"/>
      <c r="EWJ32" s="1229"/>
      <c r="EWK32" s="1229"/>
      <c r="EWL32" s="1229"/>
      <c r="EWM32" s="1229"/>
      <c r="EWN32" s="1229"/>
      <c r="EWO32" s="1229"/>
      <c r="EWP32" s="1229"/>
      <c r="EWQ32" s="1229"/>
      <c r="EWR32" s="1229"/>
      <c r="EWS32" s="1229"/>
      <c r="EWT32" s="1229"/>
      <c r="EWU32" s="1229"/>
      <c r="EWV32" s="1229"/>
      <c r="EWW32" s="1229"/>
      <c r="EWX32" s="1229"/>
      <c r="EWY32" s="1229"/>
      <c r="EWZ32" s="1229"/>
      <c r="EXA32" s="1229"/>
      <c r="EXB32" s="1229"/>
      <c r="EXC32" s="1229"/>
      <c r="EXD32" s="1229"/>
      <c r="EXE32" s="1229"/>
      <c r="EXF32" s="1229"/>
      <c r="EXG32" s="1229"/>
      <c r="EXH32" s="1229"/>
      <c r="EXI32" s="1229"/>
      <c r="EXJ32" s="1229"/>
      <c r="EXK32" s="1229"/>
      <c r="EXL32" s="1229"/>
      <c r="EXM32" s="1229"/>
      <c r="EXN32" s="1229"/>
      <c r="EXO32" s="1229"/>
      <c r="EXP32" s="1229"/>
      <c r="EXQ32" s="1229"/>
      <c r="EXR32" s="1229"/>
      <c r="EXS32" s="1229"/>
      <c r="EXT32" s="1229"/>
      <c r="EXU32" s="1229"/>
      <c r="EXV32" s="1229"/>
      <c r="EXW32" s="1229"/>
      <c r="EXX32" s="1229"/>
      <c r="EXY32" s="1229"/>
      <c r="EXZ32" s="1229"/>
      <c r="EYA32" s="1229"/>
      <c r="EYB32" s="1229"/>
      <c r="EYC32" s="1229"/>
      <c r="EYD32" s="1229"/>
      <c r="EYE32" s="1229"/>
      <c r="EYF32" s="1229"/>
      <c r="EYG32" s="1229"/>
      <c r="EYH32" s="1229"/>
      <c r="EYI32" s="1229"/>
      <c r="EYJ32" s="1229"/>
      <c r="EYK32" s="1229"/>
      <c r="EYL32" s="1229"/>
      <c r="EYM32" s="1229"/>
      <c r="EYN32" s="1229"/>
      <c r="EYO32" s="1229"/>
      <c r="EYP32" s="1229"/>
      <c r="EYQ32" s="1229"/>
      <c r="EYR32" s="1229"/>
      <c r="EYS32" s="1229"/>
      <c r="EYT32" s="1229"/>
      <c r="EYU32" s="1229"/>
      <c r="EYV32" s="1229"/>
      <c r="EYW32" s="1229"/>
      <c r="EYX32" s="1229"/>
      <c r="EYY32" s="1229"/>
      <c r="EYZ32" s="1229"/>
      <c r="EZA32" s="1229"/>
      <c r="EZB32" s="1229"/>
      <c r="EZC32" s="1229"/>
      <c r="EZD32" s="1229"/>
      <c r="EZE32" s="1229"/>
      <c r="EZF32" s="1229"/>
      <c r="EZG32" s="1229"/>
      <c r="EZH32" s="1229"/>
      <c r="EZI32" s="1229"/>
      <c r="EZJ32" s="1229"/>
      <c r="EZK32" s="1229"/>
      <c r="EZL32" s="1229"/>
      <c r="EZM32" s="1229"/>
      <c r="EZN32" s="1229"/>
      <c r="EZO32" s="1229"/>
      <c r="EZP32" s="1229"/>
      <c r="EZQ32" s="1229"/>
      <c r="EZR32" s="1229"/>
      <c r="EZS32" s="1229"/>
      <c r="EZT32" s="1229"/>
      <c r="EZU32" s="1229"/>
      <c r="EZV32" s="1229"/>
      <c r="EZW32" s="1229"/>
      <c r="EZX32" s="1229"/>
      <c r="EZY32" s="1229"/>
      <c r="EZZ32" s="1229"/>
      <c r="FAA32" s="1229"/>
      <c r="FAB32" s="1229"/>
      <c r="FAC32" s="1229"/>
      <c r="FAD32" s="1229"/>
      <c r="FAE32" s="1229"/>
      <c r="FAF32" s="1229"/>
      <c r="FAG32" s="1229"/>
      <c r="FAH32" s="1229"/>
      <c r="FAI32" s="1229"/>
      <c r="FAJ32" s="1229"/>
      <c r="FAK32" s="1229"/>
      <c r="FAL32" s="1229"/>
      <c r="FAM32" s="1229"/>
      <c r="FAN32" s="1229"/>
      <c r="FAO32" s="1229"/>
      <c r="FAP32" s="1229"/>
      <c r="FAQ32" s="1229"/>
      <c r="FAR32" s="1229"/>
      <c r="FAS32" s="1229"/>
      <c r="FAT32" s="1229"/>
      <c r="FAU32" s="1229"/>
      <c r="FAV32" s="1229"/>
      <c r="FAW32" s="1229"/>
      <c r="FAX32" s="1229"/>
      <c r="FAY32" s="1229"/>
      <c r="FAZ32" s="1229"/>
      <c r="FBA32" s="1229"/>
      <c r="FBB32" s="1229"/>
      <c r="FBC32" s="1229"/>
      <c r="FBD32" s="1229"/>
      <c r="FBE32" s="1229"/>
      <c r="FBF32" s="1229"/>
      <c r="FBG32" s="1229"/>
      <c r="FBH32" s="1229"/>
      <c r="FBI32" s="1229"/>
      <c r="FBJ32" s="1229"/>
      <c r="FBK32" s="1229"/>
      <c r="FBL32" s="1229"/>
      <c r="FBM32" s="1229"/>
      <c r="FBN32" s="1229"/>
      <c r="FBO32" s="1229"/>
      <c r="FBP32" s="1229"/>
      <c r="FBQ32" s="1229"/>
      <c r="FBR32" s="1229"/>
      <c r="FBS32" s="1229"/>
      <c r="FBT32" s="1229"/>
      <c r="FBU32" s="1229"/>
      <c r="FBV32" s="1229"/>
      <c r="FBW32" s="1229"/>
      <c r="FBX32" s="1229"/>
      <c r="FBY32" s="1229"/>
      <c r="FBZ32" s="1229"/>
      <c r="FCA32" s="1229"/>
      <c r="FCB32" s="1229"/>
      <c r="FCC32" s="1229"/>
      <c r="FCD32" s="1229"/>
      <c r="FCE32" s="1229"/>
      <c r="FCF32" s="1229"/>
      <c r="FCG32" s="1229"/>
      <c r="FCH32" s="1229"/>
      <c r="FCI32" s="1229"/>
      <c r="FCJ32" s="1229"/>
      <c r="FCK32" s="1229"/>
      <c r="FCL32" s="1229"/>
      <c r="FCM32" s="1229"/>
      <c r="FCN32" s="1229"/>
      <c r="FCO32" s="1229"/>
      <c r="FCP32" s="1229"/>
      <c r="FCQ32" s="1229"/>
      <c r="FCR32" s="1229"/>
      <c r="FCS32" s="1229"/>
      <c r="FCT32" s="1229"/>
      <c r="FCU32" s="1229"/>
      <c r="FCV32" s="1229"/>
      <c r="FCW32" s="1229"/>
      <c r="FCX32" s="1229"/>
      <c r="FCY32" s="1229"/>
      <c r="FCZ32" s="1229"/>
      <c r="FDA32" s="1229"/>
      <c r="FDB32" s="1229"/>
      <c r="FDC32" s="1229"/>
      <c r="FDD32" s="1229"/>
      <c r="FDE32" s="1229"/>
      <c r="FDF32" s="1229"/>
      <c r="FDG32" s="1229"/>
      <c r="FDH32" s="1229"/>
      <c r="FDI32" s="1229"/>
      <c r="FDJ32" s="1229"/>
      <c r="FDK32" s="1229"/>
      <c r="FDL32" s="1229"/>
      <c r="FDM32" s="1229"/>
      <c r="FDN32" s="1229"/>
      <c r="FDO32" s="1229"/>
      <c r="FDP32" s="1229"/>
      <c r="FDQ32" s="1229"/>
      <c r="FDR32" s="1229"/>
      <c r="FDS32" s="1229"/>
      <c r="FDT32" s="1229"/>
      <c r="FDU32" s="1229"/>
      <c r="FDV32" s="1229"/>
      <c r="FDW32" s="1229"/>
      <c r="FDX32" s="1229"/>
      <c r="FDY32" s="1229"/>
      <c r="FDZ32" s="1229"/>
      <c r="FEA32" s="1229"/>
      <c r="FEB32" s="1229"/>
      <c r="FEC32" s="1229"/>
      <c r="FED32" s="1229"/>
      <c r="FEE32" s="1229"/>
      <c r="FEF32" s="1229"/>
      <c r="FEG32" s="1229"/>
      <c r="FEH32" s="1229"/>
      <c r="FEI32" s="1229"/>
      <c r="FEJ32" s="1229"/>
      <c r="FEK32" s="1229"/>
      <c r="FEL32" s="1229"/>
      <c r="FEM32" s="1229"/>
      <c r="FEN32" s="1229"/>
      <c r="FEO32" s="1229"/>
      <c r="FEP32" s="1229"/>
      <c r="FEQ32" s="1229"/>
      <c r="FER32" s="1229"/>
      <c r="FES32" s="1229"/>
      <c r="FET32" s="1229"/>
      <c r="FEU32" s="1229"/>
      <c r="FEV32" s="1229"/>
      <c r="FEW32" s="1229"/>
      <c r="FEX32" s="1229"/>
      <c r="FEY32" s="1229"/>
      <c r="FEZ32" s="1229"/>
      <c r="FFA32" s="1229"/>
      <c r="FFB32" s="1229"/>
      <c r="FFC32" s="1229"/>
      <c r="FFD32" s="1229"/>
      <c r="FFE32" s="1229"/>
      <c r="FFF32" s="1229"/>
      <c r="FFG32" s="1229"/>
      <c r="FFH32" s="1229"/>
      <c r="FFI32" s="1229"/>
      <c r="FFJ32" s="1229"/>
      <c r="FFK32" s="1229"/>
      <c r="FFL32" s="1229"/>
      <c r="FFM32" s="1229"/>
      <c r="FFN32" s="1229"/>
      <c r="FFO32" s="1229"/>
      <c r="FFP32" s="1229"/>
      <c r="FFQ32" s="1229"/>
      <c r="FFR32" s="1229"/>
      <c r="FFS32" s="1229"/>
      <c r="FFT32" s="1229"/>
      <c r="FFU32" s="1229"/>
      <c r="FFV32" s="1229"/>
      <c r="FFW32" s="1229"/>
      <c r="FFX32" s="1229"/>
      <c r="FFY32" s="1229"/>
      <c r="FFZ32" s="1229"/>
      <c r="FGA32" s="1229"/>
      <c r="FGB32" s="1229"/>
      <c r="FGC32" s="1229"/>
      <c r="FGD32" s="1229"/>
      <c r="FGE32" s="1229"/>
      <c r="FGF32" s="1229"/>
      <c r="FGG32" s="1229"/>
      <c r="FGH32" s="1229"/>
      <c r="FGI32" s="1229"/>
      <c r="FGJ32" s="1229"/>
      <c r="FGK32" s="1229"/>
      <c r="FGL32" s="1229"/>
      <c r="FGM32" s="1229"/>
      <c r="FGN32" s="1229"/>
      <c r="FGO32" s="1229"/>
      <c r="FGP32" s="1229"/>
      <c r="FGQ32" s="1229"/>
      <c r="FGR32" s="1229"/>
      <c r="FGS32" s="1229"/>
      <c r="FGT32" s="1229"/>
      <c r="FGU32" s="1229"/>
      <c r="FGV32" s="1229"/>
      <c r="FGW32" s="1229"/>
      <c r="FGX32" s="1229"/>
      <c r="FGY32" s="1229"/>
      <c r="FGZ32" s="1229"/>
      <c r="FHA32" s="1229"/>
      <c r="FHB32" s="1229"/>
      <c r="FHC32" s="1229"/>
      <c r="FHD32" s="1229"/>
      <c r="FHE32" s="1229"/>
      <c r="FHF32" s="1229"/>
      <c r="FHG32" s="1229"/>
      <c r="FHH32" s="1229"/>
      <c r="FHI32" s="1229"/>
      <c r="FHJ32" s="1229"/>
      <c r="FHK32" s="1229"/>
      <c r="FHL32" s="1229"/>
      <c r="FHM32" s="1229"/>
      <c r="FHN32" s="1229"/>
      <c r="FHO32" s="1229"/>
      <c r="FHP32" s="1229"/>
      <c r="FHQ32" s="1229"/>
      <c r="FHR32" s="1229"/>
      <c r="FHS32" s="1229"/>
      <c r="FHT32" s="1229"/>
      <c r="FHU32" s="1229"/>
      <c r="FHV32" s="1229"/>
      <c r="FHW32" s="1229"/>
      <c r="FHX32" s="1229"/>
      <c r="FHY32" s="1229"/>
      <c r="FHZ32" s="1229"/>
      <c r="FIA32" s="1229"/>
      <c r="FIB32" s="1229"/>
      <c r="FIC32" s="1229"/>
      <c r="FID32" s="1229"/>
      <c r="FIE32" s="1229"/>
      <c r="FIF32" s="1229"/>
      <c r="FIG32" s="1229"/>
      <c r="FIH32" s="1229"/>
      <c r="FII32" s="1229"/>
      <c r="FIJ32" s="1229"/>
      <c r="FIK32" s="1229"/>
      <c r="FIL32" s="1229"/>
      <c r="FIM32" s="1229"/>
      <c r="FIN32" s="1229"/>
      <c r="FIO32" s="1229"/>
      <c r="FIP32" s="1229"/>
      <c r="FIQ32" s="1229"/>
      <c r="FIR32" s="1229"/>
      <c r="FIS32" s="1229"/>
      <c r="FIT32" s="1229"/>
      <c r="FIU32" s="1229"/>
      <c r="FIV32" s="1229"/>
      <c r="FIW32" s="1229"/>
      <c r="FIX32" s="1229"/>
      <c r="FIY32" s="1229"/>
      <c r="FIZ32" s="1229"/>
      <c r="FJA32" s="1229"/>
      <c r="FJB32" s="1229"/>
      <c r="FJC32" s="1229"/>
      <c r="FJD32" s="1229"/>
      <c r="FJE32" s="1229"/>
      <c r="FJF32" s="1229"/>
      <c r="FJG32" s="1229"/>
      <c r="FJH32" s="1229"/>
      <c r="FJI32" s="1229"/>
      <c r="FJJ32" s="1229"/>
      <c r="FJK32" s="1229"/>
      <c r="FJL32" s="1229"/>
      <c r="FJM32" s="1229"/>
      <c r="FJN32" s="1229"/>
      <c r="FJO32" s="1229"/>
      <c r="FJP32" s="1229"/>
      <c r="FJQ32" s="1229"/>
      <c r="FJR32" s="1229"/>
      <c r="FJS32" s="1229"/>
      <c r="FJT32" s="1229"/>
      <c r="FJU32" s="1229"/>
      <c r="FJV32" s="1229"/>
      <c r="FJW32" s="1229"/>
      <c r="FJX32" s="1229"/>
      <c r="FJY32" s="1229"/>
      <c r="FJZ32" s="1229"/>
      <c r="FKA32" s="1229"/>
      <c r="FKB32" s="1229"/>
      <c r="FKC32" s="1229"/>
      <c r="FKD32" s="1229"/>
      <c r="FKE32" s="1229"/>
      <c r="FKF32" s="1229"/>
      <c r="FKG32" s="1229"/>
      <c r="FKH32" s="1229"/>
      <c r="FKI32" s="1229"/>
      <c r="FKJ32" s="1229"/>
      <c r="FKK32" s="1229"/>
      <c r="FKL32" s="1229"/>
      <c r="FKM32" s="1229"/>
      <c r="FKN32" s="1229"/>
      <c r="FKO32" s="1229"/>
      <c r="FKP32" s="1229"/>
      <c r="FKQ32" s="1229"/>
      <c r="FKR32" s="1229"/>
      <c r="FKS32" s="1229"/>
      <c r="FKT32" s="1229"/>
      <c r="FKU32" s="1229"/>
      <c r="FKV32" s="1229"/>
      <c r="FKW32" s="1229"/>
      <c r="FKX32" s="1229"/>
      <c r="FKY32" s="1229"/>
      <c r="FKZ32" s="1229"/>
      <c r="FLA32" s="1229"/>
      <c r="FLB32" s="1229"/>
      <c r="FLC32" s="1229"/>
      <c r="FLD32" s="1229"/>
      <c r="FLE32" s="1229"/>
      <c r="FLF32" s="1229"/>
      <c r="FLG32" s="1229"/>
      <c r="FLH32" s="1229"/>
      <c r="FLI32" s="1229"/>
      <c r="FLJ32" s="1229"/>
      <c r="FLK32" s="1229"/>
      <c r="FLL32" s="1229"/>
      <c r="FLM32" s="1229"/>
      <c r="FLN32" s="1229"/>
      <c r="FLO32" s="1229"/>
      <c r="FLP32" s="1229"/>
      <c r="FLQ32" s="1229"/>
      <c r="FLR32" s="1229"/>
      <c r="FLS32" s="1229"/>
      <c r="FLT32" s="1229"/>
      <c r="FLU32" s="1229"/>
      <c r="FLV32" s="1229"/>
      <c r="FLW32" s="1229"/>
      <c r="FLX32" s="1229"/>
      <c r="FLY32" s="1229"/>
      <c r="FLZ32" s="1229"/>
      <c r="FMA32" s="1229"/>
      <c r="FMB32" s="1229"/>
      <c r="FMC32" s="1229"/>
      <c r="FMD32" s="1229"/>
      <c r="FME32" s="1229"/>
      <c r="FMF32" s="1229"/>
      <c r="FMG32" s="1229"/>
      <c r="FMH32" s="1229"/>
      <c r="FMI32" s="1229"/>
      <c r="FMJ32" s="1229"/>
      <c r="FMK32" s="1229"/>
      <c r="FML32" s="1229"/>
      <c r="FMM32" s="1229"/>
      <c r="FMN32" s="1229"/>
      <c r="FMO32" s="1229"/>
      <c r="FMP32" s="1229"/>
      <c r="FMQ32" s="1229"/>
      <c r="FMR32" s="1229"/>
      <c r="FMS32" s="1229"/>
      <c r="FMT32" s="1229"/>
      <c r="FMU32" s="1229"/>
      <c r="FMV32" s="1229"/>
      <c r="FMW32" s="1229"/>
      <c r="FMX32" s="1229"/>
      <c r="FMY32" s="1229"/>
      <c r="FMZ32" s="1229"/>
      <c r="FNA32" s="1229"/>
      <c r="FNB32" s="1229"/>
      <c r="FNC32" s="1229"/>
      <c r="FND32" s="1229"/>
      <c r="FNE32" s="1229"/>
      <c r="FNF32" s="1229"/>
      <c r="FNG32" s="1229"/>
      <c r="FNH32" s="1229"/>
      <c r="FNI32" s="1229"/>
      <c r="FNJ32" s="1229"/>
      <c r="FNK32" s="1229"/>
      <c r="FNL32" s="1229"/>
      <c r="FNM32" s="1229"/>
      <c r="FNN32" s="1229"/>
      <c r="FNO32" s="1229"/>
      <c r="FNP32" s="1229"/>
      <c r="FNQ32" s="1229"/>
      <c r="FNR32" s="1229"/>
      <c r="FNS32" s="1229"/>
      <c r="FNT32" s="1229"/>
      <c r="FNU32" s="1229"/>
      <c r="FNV32" s="1229"/>
      <c r="FNW32" s="1229"/>
      <c r="FNX32" s="1229"/>
      <c r="FNY32" s="1229"/>
      <c r="FNZ32" s="1229"/>
      <c r="FOA32" s="1229"/>
      <c r="FOB32" s="1229"/>
      <c r="FOC32" s="1229"/>
      <c r="FOD32" s="1229"/>
      <c r="FOE32" s="1229"/>
      <c r="FOF32" s="1229"/>
      <c r="FOG32" s="1229"/>
      <c r="FOH32" s="1229"/>
      <c r="FOI32" s="1229"/>
      <c r="FOJ32" s="1229"/>
      <c r="FOK32" s="1229"/>
      <c r="FOL32" s="1229"/>
      <c r="FOM32" s="1229"/>
      <c r="FON32" s="1229"/>
      <c r="FOO32" s="1229"/>
      <c r="FOP32" s="1229"/>
      <c r="FOQ32" s="1229"/>
      <c r="FOR32" s="1229"/>
      <c r="FOS32" s="1229"/>
      <c r="FOT32" s="1229"/>
      <c r="FOU32" s="1229"/>
      <c r="FOV32" s="1229"/>
      <c r="FOW32" s="1229"/>
      <c r="FOX32" s="1229"/>
      <c r="FOY32" s="1229"/>
      <c r="FOZ32" s="1229"/>
      <c r="FPA32" s="1229"/>
      <c r="FPB32" s="1229"/>
      <c r="FPC32" s="1229"/>
      <c r="FPD32" s="1229"/>
      <c r="FPE32" s="1229"/>
      <c r="FPF32" s="1229"/>
      <c r="FPG32" s="1229"/>
      <c r="FPH32" s="1229"/>
      <c r="FPI32" s="1229"/>
      <c r="FPJ32" s="1229"/>
      <c r="FPK32" s="1229"/>
      <c r="FPL32" s="1229"/>
      <c r="FPM32" s="1229"/>
      <c r="FPN32" s="1229"/>
      <c r="FPO32" s="1229"/>
      <c r="FPP32" s="1229"/>
      <c r="FPQ32" s="1229"/>
      <c r="FPR32" s="1229"/>
      <c r="FPS32" s="1229"/>
      <c r="FPT32" s="1229"/>
      <c r="FPU32" s="1229"/>
      <c r="FPV32" s="1229"/>
      <c r="FPW32" s="1229"/>
      <c r="FPX32" s="1229"/>
      <c r="FPY32" s="1229"/>
      <c r="FPZ32" s="1229"/>
      <c r="FQA32" s="1229"/>
      <c r="FQB32" s="1229"/>
      <c r="FQC32" s="1229"/>
      <c r="FQD32" s="1229"/>
      <c r="FQE32" s="1229"/>
      <c r="FQF32" s="1229"/>
      <c r="FQG32" s="1229"/>
      <c r="FQH32" s="1229"/>
      <c r="FQI32" s="1229"/>
      <c r="FQJ32" s="1229"/>
      <c r="FQK32" s="1229"/>
      <c r="FQL32" s="1229"/>
      <c r="FQM32" s="1229"/>
      <c r="FQN32" s="1229"/>
      <c r="FQO32" s="1229"/>
      <c r="FQP32" s="1229"/>
      <c r="FQQ32" s="1229"/>
      <c r="FQR32" s="1229"/>
      <c r="FQS32" s="1229"/>
      <c r="FQT32" s="1229"/>
      <c r="FQU32" s="1229"/>
      <c r="FQV32" s="1229"/>
      <c r="FQW32" s="1229"/>
      <c r="FQX32" s="1229"/>
      <c r="FQY32" s="1229"/>
      <c r="FQZ32" s="1229"/>
      <c r="FRA32" s="1229"/>
      <c r="FRB32" s="1229"/>
      <c r="FRC32" s="1229"/>
      <c r="FRD32" s="1229"/>
      <c r="FRE32" s="1229"/>
      <c r="FRF32" s="1229"/>
      <c r="FRG32" s="1229"/>
      <c r="FRH32" s="1229"/>
      <c r="FRI32" s="1229"/>
      <c r="FRJ32" s="1229"/>
      <c r="FRK32" s="1229"/>
      <c r="FRL32" s="1229"/>
      <c r="FRM32" s="1229"/>
      <c r="FRN32" s="1229"/>
      <c r="FRO32" s="1229"/>
      <c r="FRP32" s="1229"/>
      <c r="FRQ32" s="1229"/>
      <c r="FRR32" s="1229"/>
      <c r="FRS32" s="1229"/>
      <c r="FRT32" s="1229"/>
      <c r="FRU32" s="1229"/>
      <c r="FRV32" s="1229"/>
      <c r="FRW32" s="1229"/>
      <c r="FRX32" s="1229"/>
      <c r="FRY32" s="1229"/>
      <c r="FRZ32" s="1229"/>
      <c r="FSA32" s="1229"/>
      <c r="FSB32" s="1229"/>
      <c r="FSC32" s="1229"/>
      <c r="FSD32" s="1229"/>
      <c r="FSE32" s="1229"/>
      <c r="FSF32" s="1229"/>
      <c r="FSG32" s="1229"/>
      <c r="FSH32" s="1229"/>
      <c r="FSI32" s="1229"/>
      <c r="FSJ32" s="1229"/>
      <c r="FSK32" s="1229"/>
      <c r="FSL32" s="1229"/>
      <c r="FSM32" s="1229"/>
      <c r="FSN32" s="1229"/>
      <c r="FSO32" s="1229"/>
      <c r="FSP32" s="1229"/>
      <c r="FSQ32" s="1229"/>
      <c r="FSR32" s="1229"/>
      <c r="FSS32" s="1229"/>
      <c r="FST32" s="1229"/>
      <c r="FSU32" s="1229"/>
      <c r="FSV32" s="1229"/>
      <c r="FSW32" s="1229"/>
      <c r="FSX32" s="1229"/>
      <c r="FSY32" s="1229"/>
      <c r="FSZ32" s="1229"/>
      <c r="FTA32" s="1229"/>
      <c r="FTB32" s="1229"/>
      <c r="FTC32" s="1229"/>
      <c r="FTD32" s="1229"/>
      <c r="FTE32" s="1229"/>
      <c r="FTF32" s="1229"/>
      <c r="FTG32" s="1229"/>
      <c r="FTH32" s="1229"/>
      <c r="FTI32" s="1229"/>
      <c r="FTJ32" s="1229"/>
      <c r="FTK32" s="1229"/>
      <c r="FTL32" s="1229"/>
      <c r="FTM32" s="1229"/>
      <c r="FTN32" s="1229"/>
      <c r="FTO32" s="1229"/>
      <c r="FTP32" s="1229"/>
      <c r="FTQ32" s="1229"/>
      <c r="FTR32" s="1229"/>
      <c r="FTS32" s="1229"/>
      <c r="FTT32" s="1229"/>
      <c r="FTU32" s="1229"/>
      <c r="FTV32" s="1229"/>
      <c r="FTW32" s="1229"/>
      <c r="FTX32" s="1229"/>
      <c r="FTY32" s="1229"/>
      <c r="FTZ32" s="1229"/>
      <c r="FUA32" s="1229"/>
      <c r="FUB32" s="1229"/>
      <c r="FUC32" s="1229"/>
      <c r="FUD32" s="1229"/>
      <c r="FUE32" s="1229"/>
      <c r="FUF32" s="1229"/>
      <c r="FUG32" s="1229"/>
      <c r="FUH32" s="1229"/>
      <c r="FUI32" s="1229"/>
      <c r="FUJ32" s="1229"/>
      <c r="FUK32" s="1229"/>
      <c r="FUL32" s="1229"/>
      <c r="FUM32" s="1229"/>
      <c r="FUN32" s="1229"/>
      <c r="FUO32" s="1229"/>
      <c r="FUP32" s="1229"/>
      <c r="FUQ32" s="1229"/>
      <c r="FUR32" s="1229"/>
      <c r="FUS32" s="1229"/>
      <c r="FUT32" s="1229"/>
      <c r="FUU32" s="1229"/>
      <c r="FUV32" s="1229"/>
      <c r="FUW32" s="1229"/>
      <c r="FUX32" s="1229"/>
      <c r="FUY32" s="1229"/>
      <c r="FUZ32" s="1229"/>
      <c r="FVA32" s="1229"/>
      <c r="FVB32" s="1229"/>
      <c r="FVC32" s="1229"/>
      <c r="FVD32" s="1229"/>
      <c r="FVE32" s="1229"/>
      <c r="FVF32" s="1229"/>
      <c r="FVG32" s="1229"/>
      <c r="FVH32" s="1229"/>
      <c r="FVI32" s="1229"/>
      <c r="FVJ32" s="1229"/>
      <c r="FVK32" s="1229"/>
      <c r="FVL32" s="1229"/>
      <c r="FVM32" s="1229"/>
      <c r="FVN32" s="1229"/>
      <c r="FVO32" s="1229"/>
      <c r="FVP32" s="1229"/>
      <c r="FVQ32" s="1229"/>
      <c r="FVR32" s="1229"/>
      <c r="FVS32" s="1229"/>
      <c r="FVT32" s="1229"/>
      <c r="FVU32" s="1229"/>
      <c r="FVV32" s="1229"/>
      <c r="FVW32" s="1229"/>
      <c r="FVX32" s="1229"/>
      <c r="FVY32" s="1229"/>
      <c r="FVZ32" s="1229"/>
      <c r="FWA32" s="1229"/>
      <c r="FWB32" s="1229"/>
      <c r="FWC32" s="1229"/>
      <c r="FWD32" s="1229"/>
      <c r="FWE32" s="1229"/>
      <c r="FWF32" s="1229"/>
      <c r="FWG32" s="1229"/>
      <c r="FWH32" s="1229"/>
      <c r="FWI32" s="1229"/>
      <c r="FWJ32" s="1229"/>
      <c r="FWK32" s="1229"/>
      <c r="FWL32" s="1229"/>
      <c r="FWM32" s="1229"/>
      <c r="FWN32" s="1229"/>
      <c r="FWO32" s="1229"/>
      <c r="FWP32" s="1229"/>
      <c r="FWQ32" s="1229"/>
      <c r="FWR32" s="1229"/>
      <c r="FWS32" s="1229"/>
      <c r="FWT32" s="1229"/>
      <c r="FWU32" s="1229"/>
      <c r="FWV32" s="1229"/>
      <c r="FWW32" s="1229"/>
      <c r="FWX32" s="1229"/>
      <c r="FWY32" s="1229"/>
      <c r="FWZ32" s="1229"/>
      <c r="FXA32" s="1229"/>
      <c r="FXB32" s="1229"/>
      <c r="FXC32" s="1229"/>
      <c r="FXD32" s="1229"/>
      <c r="FXE32" s="1229"/>
      <c r="FXF32" s="1229"/>
      <c r="FXG32" s="1229"/>
      <c r="FXH32" s="1229"/>
      <c r="FXI32" s="1229"/>
      <c r="FXJ32" s="1229"/>
      <c r="FXK32" s="1229"/>
      <c r="FXL32" s="1229"/>
      <c r="FXM32" s="1229"/>
      <c r="FXN32" s="1229"/>
      <c r="FXO32" s="1229"/>
      <c r="FXP32" s="1229"/>
      <c r="FXQ32" s="1229"/>
      <c r="FXR32" s="1229"/>
      <c r="FXS32" s="1229"/>
      <c r="FXT32" s="1229"/>
      <c r="FXU32" s="1229"/>
      <c r="FXV32" s="1229"/>
      <c r="FXW32" s="1229"/>
      <c r="FXX32" s="1229"/>
      <c r="FXY32" s="1229"/>
      <c r="FXZ32" s="1229"/>
      <c r="FYA32" s="1229"/>
      <c r="FYB32" s="1229"/>
      <c r="FYC32" s="1229"/>
      <c r="FYD32" s="1229"/>
      <c r="FYE32" s="1229"/>
      <c r="FYF32" s="1229"/>
      <c r="FYG32" s="1229"/>
      <c r="FYH32" s="1229"/>
      <c r="FYI32" s="1229"/>
      <c r="FYJ32" s="1229"/>
      <c r="FYK32" s="1229"/>
      <c r="FYL32" s="1229"/>
      <c r="FYM32" s="1229"/>
      <c r="FYN32" s="1229"/>
      <c r="FYO32" s="1229"/>
      <c r="FYP32" s="1229"/>
      <c r="FYQ32" s="1229"/>
      <c r="FYR32" s="1229"/>
      <c r="FYS32" s="1229"/>
      <c r="FYT32" s="1229"/>
      <c r="FYU32" s="1229"/>
      <c r="FYV32" s="1229"/>
      <c r="FYW32" s="1229"/>
      <c r="FYX32" s="1229"/>
      <c r="FYY32" s="1229"/>
      <c r="FYZ32" s="1229"/>
      <c r="FZA32" s="1229"/>
      <c r="FZB32" s="1229"/>
      <c r="FZC32" s="1229"/>
      <c r="FZD32" s="1229"/>
      <c r="FZE32" s="1229"/>
      <c r="FZF32" s="1229"/>
      <c r="FZG32" s="1229"/>
      <c r="FZH32" s="1229"/>
      <c r="FZI32" s="1229"/>
      <c r="FZJ32" s="1229"/>
      <c r="FZK32" s="1229"/>
      <c r="FZL32" s="1229"/>
      <c r="FZM32" s="1229"/>
      <c r="FZN32" s="1229"/>
      <c r="FZO32" s="1229"/>
      <c r="FZP32" s="1229"/>
      <c r="FZQ32" s="1229"/>
      <c r="FZR32" s="1229"/>
      <c r="FZS32" s="1229"/>
      <c r="FZT32" s="1229"/>
      <c r="FZU32" s="1229"/>
      <c r="FZV32" s="1229"/>
      <c r="FZW32" s="1229"/>
      <c r="FZX32" s="1229"/>
      <c r="FZY32" s="1229"/>
      <c r="FZZ32" s="1229"/>
      <c r="GAA32" s="1229"/>
      <c r="GAB32" s="1229"/>
      <c r="GAC32" s="1229"/>
      <c r="GAD32" s="1229"/>
      <c r="GAE32" s="1229"/>
      <c r="GAF32" s="1229"/>
      <c r="GAG32" s="1229"/>
      <c r="GAH32" s="1229"/>
      <c r="GAI32" s="1229"/>
      <c r="GAJ32" s="1229"/>
      <c r="GAK32" s="1229"/>
      <c r="GAL32" s="1229"/>
      <c r="GAM32" s="1229"/>
      <c r="GAN32" s="1229"/>
      <c r="GAO32" s="1229"/>
      <c r="GAP32" s="1229"/>
      <c r="GAQ32" s="1229"/>
      <c r="GAR32" s="1229"/>
      <c r="GAS32" s="1229"/>
      <c r="GAT32" s="1229"/>
      <c r="GAU32" s="1229"/>
      <c r="GAV32" s="1229"/>
      <c r="GAW32" s="1229"/>
      <c r="GAX32" s="1229"/>
      <c r="GAY32" s="1229"/>
      <c r="GAZ32" s="1229"/>
      <c r="GBA32" s="1229"/>
      <c r="GBB32" s="1229"/>
      <c r="GBC32" s="1229"/>
      <c r="GBD32" s="1229"/>
      <c r="GBE32" s="1229"/>
      <c r="GBF32" s="1229"/>
      <c r="GBG32" s="1229"/>
      <c r="GBH32" s="1229"/>
      <c r="GBI32" s="1229"/>
      <c r="GBJ32" s="1229"/>
      <c r="GBK32" s="1229"/>
      <c r="GBL32" s="1229"/>
      <c r="GBM32" s="1229"/>
      <c r="GBN32" s="1229"/>
      <c r="GBO32" s="1229"/>
      <c r="GBP32" s="1229"/>
      <c r="GBQ32" s="1229"/>
      <c r="GBR32" s="1229"/>
      <c r="GBS32" s="1229"/>
      <c r="GBT32" s="1229"/>
      <c r="GBU32" s="1229"/>
      <c r="GBV32" s="1229"/>
      <c r="GBW32" s="1229"/>
      <c r="GBX32" s="1229"/>
      <c r="GBY32" s="1229"/>
      <c r="GBZ32" s="1229"/>
      <c r="GCA32" s="1229"/>
      <c r="GCB32" s="1229"/>
      <c r="GCC32" s="1229"/>
      <c r="GCD32" s="1229"/>
      <c r="GCE32" s="1229"/>
      <c r="GCF32" s="1229"/>
      <c r="GCG32" s="1229"/>
      <c r="GCH32" s="1229"/>
      <c r="GCI32" s="1229"/>
      <c r="GCJ32" s="1229"/>
      <c r="GCK32" s="1229"/>
      <c r="GCL32" s="1229"/>
      <c r="GCM32" s="1229"/>
      <c r="GCN32" s="1229"/>
      <c r="GCO32" s="1229"/>
      <c r="GCP32" s="1229"/>
      <c r="GCQ32" s="1229"/>
      <c r="GCR32" s="1229"/>
      <c r="GCS32" s="1229"/>
      <c r="GCT32" s="1229"/>
      <c r="GCU32" s="1229"/>
      <c r="GCV32" s="1229"/>
      <c r="GCW32" s="1229"/>
      <c r="GCX32" s="1229"/>
      <c r="GCY32" s="1229"/>
      <c r="GCZ32" s="1229"/>
      <c r="GDA32" s="1229"/>
      <c r="GDB32" s="1229"/>
      <c r="GDC32" s="1229"/>
      <c r="GDD32" s="1229"/>
      <c r="GDE32" s="1229"/>
      <c r="GDF32" s="1229"/>
      <c r="GDG32" s="1229"/>
      <c r="GDH32" s="1229"/>
      <c r="GDI32" s="1229"/>
      <c r="GDJ32" s="1229"/>
      <c r="GDK32" s="1229"/>
      <c r="GDL32" s="1229"/>
      <c r="GDM32" s="1229"/>
      <c r="GDN32" s="1229"/>
      <c r="GDO32" s="1229"/>
      <c r="GDP32" s="1229"/>
      <c r="GDQ32" s="1229"/>
      <c r="GDR32" s="1229"/>
      <c r="GDS32" s="1229"/>
      <c r="GDT32" s="1229"/>
      <c r="GDU32" s="1229"/>
      <c r="GDV32" s="1229"/>
      <c r="GDW32" s="1229"/>
      <c r="GDX32" s="1229"/>
      <c r="GDY32" s="1229"/>
      <c r="GDZ32" s="1229"/>
      <c r="GEA32" s="1229"/>
      <c r="GEB32" s="1229"/>
      <c r="GEC32" s="1229"/>
      <c r="GED32" s="1229"/>
      <c r="GEE32" s="1229"/>
      <c r="GEF32" s="1229"/>
      <c r="GEG32" s="1229"/>
      <c r="GEH32" s="1229"/>
      <c r="GEI32" s="1229"/>
      <c r="GEJ32" s="1229"/>
      <c r="GEK32" s="1229"/>
      <c r="GEL32" s="1229"/>
      <c r="GEM32" s="1229"/>
      <c r="GEN32" s="1229"/>
      <c r="GEO32" s="1229"/>
      <c r="GEP32" s="1229"/>
      <c r="GEQ32" s="1229"/>
      <c r="GER32" s="1229"/>
      <c r="GES32" s="1229"/>
      <c r="GET32" s="1229"/>
      <c r="GEU32" s="1229"/>
      <c r="GEV32" s="1229"/>
      <c r="GEW32" s="1229"/>
      <c r="GEX32" s="1229"/>
      <c r="GEY32" s="1229"/>
      <c r="GEZ32" s="1229"/>
      <c r="GFA32" s="1229"/>
      <c r="GFB32" s="1229"/>
      <c r="GFC32" s="1229"/>
      <c r="GFD32" s="1229"/>
      <c r="GFE32" s="1229"/>
      <c r="GFF32" s="1229"/>
      <c r="GFG32" s="1229"/>
      <c r="GFH32" s="1229"/>
      <c r="GFI32" s="1229"/>
      <c r="GFJ32" s="1229"/>
      <c r="GFK32" s="1229"/>
      <c r="GFL32" s="1229"/>
      <c r="GFM32" s="1229"/>
      <c r="GFN32" s="1229"/>
      <c r="GFO32" s="1229"/>
      <c r="GFP32" s="1229"/>
      <c r="GFQ32" s="1229"/>
      <c r="GFR32" s="1229"/>
      <c r="GFS32" s="1229"/>
      <c r="GFT32" s="1229"/>
      <c r="GFU32" s="1229"/>
      <c r="GFV32" s="1229"/>
      <c r="GFW32" s="1229"/>
      <c r="GFX32" s="1229"/>
      <c r="GFY32" s="1229"/>
      <c r="GFZ32" s="1229"/>
      <c r="GGA32" s="1229"/>
      <c r="GGB32" s="1229"/>
      <c r="GGC32" s="1229"/>
      <c r="GGD32" s="1229"/>
      <c r="GGE32" s="1229"/>
      <c r="GGF32" s="1229"/>
      <c r="GGG32" s="1229"/>
      <c r="GGH32" s="1229"/>
      <c r="GGI32" s="1229"/>
      <c r="GGJ32" s="1229"/>
      <c r="GGK32" s="1229"/>
      <c r="GGL32" s="1229"/>
      <c r="GGM32" s="1229"/>
      <c r="GGN32" s="1229"/>
      <c r="GGO32" s="1229"/>
      <c r="GGP32" s="1229"/>
      <c r="GGQ32" s="1229"/>
      <c r="GGR32" s="1229"/>
      <c r="GGS32" s="1229"/>
      <c r="GGT32" s="1229"/>
      <c r="GGU32" s="1229"/>
      <c r="GGV32" s="1229"/>
      <c r="GGW32" s="1229"/>
      <c r="GGX32" s="1229"/>
      <c r="GGY32" s="1229"/>
      <c r="GGZ32" s="1229"/>
      <c r="GHA32" s="1229"/>
      <c r="GHB32" s="1229"/>
      <c r="GHC32" s="1229"/>
      <c r="GHD32" s="1229"/>
      <c r="GHE32" s="1229"/>
      <c r="GHF32" s="1229"/>
      <c r="GHG32" s="1229"/>
      <c r="GHH32" s="1229"/>
      <c r="GHI32" s="1229"/>
      <c r="GHJ32" s="1229"/>
      <c r="GHK32" s="1229"/>
      <c r="GHL32" s="1229"/>
      <c r="GHM32" s="1229"/>
      <c r="GHN32" s="1229"/>
      <c r="GHO32" s="1229"/>
      <c r="GHP32" s="1229"/>
      <c r="GHQ32" s="1229"/>
      <c r="GHR32" s="1229"/>
      <c r="GHS32" s="1229"/>
      <c r="GHT32" s="1229"/>
      <c r="GHU32" s="1229"/>
      <c r="GHV32" s="1229"/>
      <c r="GHW32" s="1229"/>
      <c r="GHX32" s="1229"/>
      <c r="GHY32" s="1229"/>
      <c r="GHZ32" s="1229"/>
      <c r="GIA32" s="1229"/>
      <c r="GIB32" s="1229"/>
      <c r="GIC32" s="1229"/>
      <c r="GID32" s="1229"/>
      <c r="GIE32" s="1229"/>
      <c r="GIF32" s="1229"/>
      <c r="GIG32" s="1229"/>
      <c r="GIH32" s="1229"/>
      <c r="GII32" s="1229"/>
      <c r="GIJ32" s="1229"/>
      <c r="GIK32" s="1229"/>
      <c r="GIL32" s="1229"/>
      <c r="GIM32" s="1229"/>
      <c r="GIN32" s="1229"/>
      <c r="GIO32" s="1229"/>
      <c r="GIP32" s="1229"/>
      <c r="GIQ32" s="1229"/>
      <c r="GIR32" s="1229"/>
      <c r="GIS32" s="1229"/>
      <c r="GIT32" s="1229"/>
      <c r="GIU32" s="1229"/>
      <c r="GIV32" s="1229"/>
      <c r="GIW32" s="1229"/>
      <c r="GIX32" s="1229"/>
      <c r="GIY32" s="1229"/>
      <c r="GIZ32" s="1229"/>
      <c r="GJA32" s="1229"/>
      <c r="GJB32" s="1229"/>
      <c r="GJC32" s="1229"/>
      <c r="GJD32" s="1229"/>
      <c r="GJE32" s="1229"/>
      <c r="GJF32" s="1229"/>
      <c r="GJG32" s="1229"/>
      <c r="GJH32" s="1229"/>
      <c r="GJI32" s="1229"/>
      <c r="GJJ32" s="1229"/>
      <c r="GJK32" s="1229"/>
      <c r="GJL32" s="1229"/>
      <c r="GJM32" s="1229"/>
      <c r="GJN32" s="1229"/>
      <c r="GJO32" s="1229"/>
      <c r="GJP32" s="1229"/>
      <c r="GJQ32" s="1229"/>
      <c r="GJR32" s="1229"/>
      <c r="GJS32" s="1229"/>
      <c r="GJT32" s="1229"/>
      <c r="GJU32" s="1229"/>
      <c r="GJV32" s="1229"/>
      <c r="GJW32" s="1229"/>
      <c r="GJX32" s="1229"/>
      <c r="GJY32" s="1229"/>
      <c r="GJZ32" s="1229"/>
      <c r="GKA32" s="1229"/>
      <c r="GKB32" s="1229"/>
      <c r="GKC32" s="1229"/>
      <c r="GKD32" s="1229"/>
      <c r="GKE32" s="1229"/>
      <c r="GKF32" s="1229"/>
      <c r="GKG32" s="1229"/>
      <c r="GKH32" s="1229"/>
      <c r="GKI32" s="1229"/>
      <c r="GKJ32" s="1229"/>
      <c r="GKK32" s="1229"/>
      <c r="GKL32" s="1229"/>
      <c r="GKM32" s="1229"/>
      <c r="GKN32" s="1229"/>
      <c r="GKO32" s="1229"/>
      <c r="GKP32" s="1229"/>
      <c r="GKQ32" s="1229"/>
      <c r="GKR32" s="1229"/>
      <c r="GKS32" s="1229"/>
      <c r="GKT32" s="1229"/>
      <c r="GKU32" s="1229"/>
      <c r="GKV32" s="1229"/>
      <c r="GKW32" s="1229"/>
      <c r="GKX32" s="1229"/>
      <c r="GKY32" s="1229"/>
      <c r="GKZ32" s="1229"/>
      <c r="GLA32" s="1229"/>
      <c r="GLB32" s="1229"/>
      <c r="GLC32" s="1229"/>
      <c r="GLD32" s="1229"/>
      <c r="GLE32" s="1229"/>
      <c r="GLF32" s="1229"/>
      <c r="GLG32" s="1229"/>
      <c r="GLH32" s="1229"/>
      <c r="GLI32" s="1229"/>
      <c r="GLJ32" s="1229"/>
      <c r="GLK32" s="1229"/>
      <c r="GLL32" s="1229"/>
      <c r="GLM32" s="1229"/>
      <c r="GLN32" s="1229"/>
      <c r="GLO32" s="1229"/>
      <c r="GLP32" s="1229"/>
      <c r="GLQ32" s="1229"/>
      <c r="GLR32" s="1229"/>
      <c r="GLS32" s="1229"/>
      <c r="GLT32" s="1229"/>
      <c r="GLU32" s="1229"/>
      <c r="GLV32" s="1229"/>
      <c r="GLW32" s="1229"/>
      <c r="GLX32" s="1229"/>
      <c r="GLY32" s="1229"/>
      <c r="GLZ32" s="1229"/>
      <c r="GMA32" s="1229"/>
      <c r="GMB32" s="1229"/>
      <c r="GMC32" s="1229"/>
      <c r="GMD32" s="1229"/>
      <c r="GME32" s="1229"/>
      <c r="GMF32" s="1229"/>
      <c r="GMG32" s="1229"/>
      <c r="GMH32" s="1229"/>
      <c r="GMI32" s="1229"/>
      <c r="GMJ32" s="1229"/>
      <c r="GMK32" s="1229"/>
      <c r="GML32" s="1229"/>
      <c r="GMM32" s="1229"/>
      <c r="GMN32" s="1229"/>
      <c r="GMO32" s="1229"/>
      <c r="GMP32" s="1229"/>
      <c r="GMQ32" s="1229"/>
      <c r="GMR32" s="1229"/>
      <c r="GMS32" s="1229"/>
      <c r="GMT32" s="1229"/>
      <c r="GMU32" s="1229"/>
      <c r="GMV32" s="1229"/>
      <c r="GMW32" s="1229"/>
      <c r="GMX32" s="1229"/>
      <c r="GMY32" s="1229"/>
      <c r="GMZ32" s="1229"/>
      <c r="GNA32" s="1229"/>
      <c r="GNB32" s="1229"/>
      <c r="GNC32" s="1229"/>
      <c r="GND32" s="1229"/>
      <c r="GNE32" s="1229"/>
      <c r="GNF32" s="1229"/>
      <c r="GNG32" s="1229"/>
      <c r="GNH32" s="1229"/>
      <c r="GNI32" s="1229"/>
      <c r="GNJ32" s="1229"/>
      <c r="GNK32" s="1229"/>
      <c r="GNL32" s="1229"/>
      <c r="GNM32" s="1229"/>
      <c r="GNN32" s="1229"/>
      <c r="GNO32" s="1229"/>
      <c r="GNP32" s="1229"/>
      <c r="GNQ32" s="1229"/>
      <c r="GNR32" s="1229"/>
      <c r="GNS32" s="1229"/>
      <c r="GNT32" s="1229"/>
      <c r="GNU32" s="1229"/>
      <c r="GNV32" s="1229"/>
      <c r="GNW32" s="1229"/>
      <c r="GNX32" s="1229"/>
      <c r="GNY32" s="1229"/>
      <c r="GNZ32" s="1229"/>
      <c r="GOA32" s="1229"/>
      <c r="GOB32" s="1229"/>
      <c r="GOC32" s="1229"/>
      <c r="GOD32" s="1229"/>
      <c r="GOE32" s="1229"/>
      <c r="GOF32" s="1229"/>
      <c r="GOG32" s="1229"/>
      <c r="GOH32" s="1229"/>
      <c r="GOI32" s="1229"/>
      <c r="GOJ32" s="1229"/>
      <c r="GOK32" s="1229"/>
      <c r="GOL32" s="1229"/>
      <c r="GOM32" s="1229"/>
      <c r="GON32" s="1229"/>
      <c r="GOO32" s="1229"/>
      <c r="GOP32" s="1229"/>
      <c r="GOQ32" s="1229"/>
      <c r="GOR32" s="1229"/>
      <c r="GOS32" s="1229"/>
      <c r="GOT32" s="1229"/>
      <c r="GOU32" s="1229"/>
      <c r="GOV32" s="1229"/>
      <c r="GOW32" s="1229"/>
      <c r="GOX32" s="1229"/>
      <c r="GOY32" s="1229"/>
      <c r="GOZ32" s="1229"/>
      <c r="GPA32" s="1229"/>
      <c r="GPB32" s="1229"/>
      <c r="GPC32" s="1229"/>
      <c r="GPD32" s="1229"/>
      <c r="GPE32" s="1229"/>
      <c r="GPF32" s="1229"/>
      <c r="GPG32" s="1229"/>
      <c r="GPH32" s="1229"/>
      <c r="GPI32" s="1229"/>
      <c r="GPJ32" s="1229"/>
      <c r="GPK32" s="1229"/>
      <c r="GPL32" s="1229"/>
      <c r="GPM32" s="1229"/>
      <c r="GPN32" s="1229"/>
      <c r="GPO32" s="1229"/>
      <c r="GPP32" s="1229"/>
      <c r="GPQ32" s="1229"/>
      <c r="GPR32" s="1229"/>
      <c r="GPS32" s="1229"/>
      <c r="GPT32" s="1229"/>
      <c r="GPU32" s="1229"/>
      <c r="GPV32" s="1229"/>
      <c r="GPW32" s="1229"/>
      <c r="GPX32" s="1229"/>
      <c r="GPY32" s="1229"/>
      <c r="GPZ32" s="1229"/>
      <c r="GQA32" s="1229"/>
      <c r="GQB32" s="1229"/>
      <c r="GQC32" s="1229"/>
      <c r="GQD32" s="1229"/>
      <c r="GQE32" s="1229"/>
      <c r="GQF32" s="1229"/>
      <c r="GQG32" s="1229"/>
      <c r="GQH32" s="1229"/>
      <c r="GQI32" s="1229"/>
      <c r="GQJ32" s="1229"/>
      <c r="GQK32" s="1229"/>
      <c r="GQL32" s="1229"/>
      <c r="GQM32" s="1229"/>
      <c r="GQN32" s="1229"/>
      <c r="GQO32" s="1229"/>
      <c r="GQP32" s="1229"/>
      <c r="GQQ32" s="1229"/>
      <c r="GQR32" s="1229"/>
      <c r="GQS32" s="1229"/>
      <c r="GQT32" s="1229"/>
      <c r="GQU32" s="1229"/>
      <c r="GQV32" s="1229"/>
      <c r="GQW32" s="1229"/>
      <c r="GQX32" s="1229"/>
      <c r="GQY32" s="1229"/>
      <c r="GQZ32" s="1229"/>
      <c r="GRA32" s="1229"/>
      <c r="GRB32" s="1229"/>
      <c r="GRC32" s="1229"/>
      <c r="GRD32" s="1229"/>
      <c r="GRE32" s="1229"/>
      <c r="GRF32" s="1229"/>
      <c r="GRG32" s="1229"/>
      <c r="GRH32" s="1229"/>
      <c r="GRI32" s="1229"/>
      <c r="GRJ32" s="1229"/>
      <c r="GRK32" s="1229"/>
      <c r="GRL32" s="1229"/>
      <c r="GRM32" s="1229"/>
      <c r="GRN32" s="1229"/>
      <c r="GRO32" s="1229"/>
      <c r="GRP32" s="1229"/>
      <c r="GRQ32" s="1229"/>
      <c r="GRR32" s="1229"/>
      <c r="GRS32" s="1229"/>
      <c r="GRT32" s="1229"/>
      <c r="GRU32" s="1229"/>
      <c r="GRV32" s="1229"/>
      <c r="GRW32" s="1229"/>
      <c r="GRX32" s="1229"/>
      <c r="GRY32" s="1229"/>
      <c r="GRZ32" s="1229"/>
      <c r="GSA32" s="1229"/>
      <c r="GSB32" s="1229"/>
      <c r="GSC32" s="1229"/>
      <c r="GSD32" s="1229"/>
      <c r="GSE32" s="1229"/>
      <c r="GSF32" s="1229"/>
      <c r="GSG32" s="1229"/>
      <c r="GSH32" s="1229"/>
      <c r="GSI32" s="1229"/>
      <c r="GSJ32" s="1229"/>
      <c r="GSK32" s="1229"/>
      <c r="GSL32" s="1229"/>
      <c r="GSM32" s="1229"/>
      <c r="GSN32" s="1229"/>
      <c r="GSO32" s="1229"/>
      <c r="GSP32" s="1229"/>
      <c r="GSQ32" s="1229"/>
      <c r="GSR32" s="1229"/>
      <c r="GSS32" s="1229"/>
      <c r="GST32" s="1229"/>
      <c r="GSU32" s="1229"/>
      <c r="GSV32" s="1229"/>
      <c r="GSW32" s="1229"/>
      <c r="GSX32" s="1229"/>
      <c r="GSY32" s="1229"/>
      <c r="GSZ32" s="1229"/>
      <c r="GTA32" s="1229"/>
      <c r="GTB32" s="1229"/>
      <c r="GTC32" s="1229"/>
      <c r="GTD32" s="1229"/>
      <c r="GTE32" s="1229"/>
      <c r="GTF32" s="1229"/>
      <c r="GTG32" s="1229"/>
      <c r="GTH32" s="1229"/>
      <c r="GTI32" s="1229"/>
      <c r="GTJ32" s="1229"/>
      <c r="GTK32" s="1229"/>
      <c r="GTL32" s="1229"/>
      <c r="GTM32" s="1229"/>
      <c r="GTN32" s="1229"/>
      <c r="GTO32" s="1229"/>
      <c r="GTP32" s="1229"/>
      <c r="GTQ32" s="1229"/>
      <c r="GTR32" s="1229"/>
      <c r="GTS32" s="1229"/>
      <c r="GTT32" s="1229"/>
      <c r="GTU32" s="1229"/>
      <c r="GTV32" s="1229"/>
      <c r="GTW32" s="1229"/>
      <c r="GTX32" s="1229"/>
      <c r="GTY32" s="1229"/>
      <c r="GTZ32" s="1229"/>
      <c r="GUA32" s="1229"/>
      <c r="GUB32" s="1229"/>
      <c r="GUC32" s="1229"/>
      <c r="GUD32" s="1229"/>
      <c r="GUE32" s="1229"/>
      <c r="GUF32" s="1229"/>
      <c r="GUG32" s="1229"/>
      <c r="GUH32" s="1229"/>
      <c r="GUI32" s="1229"/>
      <c r="GUJ32" s="1229"/>
      <c r="GUK32" s="1229"/>
      <c r="GUL32" s="1229"/>
      <c r="GUM32" s="1229"/>
      <c r="GUN32" s="1229"/>
      <c r="GUO32" s="1229"/>
      <c r="GUP32" s="1229"/>
      <c r="GUQ32" s="1229"/>
      <c r="GUR32" s="1229"/>
      <c r="GUS32" s="1229"/>
      <c r="GUT32" s="1229"/>
      <c r="GUU32" s="1229"/>
      <c r="GUV32" s="1229"/>
      <c r="GUW32" s="1229"/>
      <c r="GUX32" s="1229"/>
      <c r="GUY32" s="1229"/>
      <c r="GUZ32" s="1229"/>
      <c r="GVA32" s="1229"/>
      <c r="GVB32" s="1229"/>
      <c r="GVC32" s="1229"/>
      <c r="GVD32" s="1229"/>
      <c r="GVE32" s="1229"/>
      <c r="GVF32" s="1229"/>
      <c r="GVG32" s="1229"/>
      <c r="GVH32" s="1229"/>
      <c r="GVI32" s="1229"/>
      <c r="GVJ32" s="1229"/>
      <c r="GVK32" s="1229"/>
      <c r="GVL32" s="1229"/>
      <c r="GVM32" s="1229"/>
      <c r="GVN32" s="1229"/>
      <c r="GVO32" s="1229"/>
      <c r="GVP32" s="1229"/>
      <c r="GVQ32" s="1229"/>
      <c r="GVR32" s="1229"/>
      <c r="GVS32" s="1229"/>
      <c r="GVT32" s="1229"/>
      <c r="GVU32" s="1229"/>
      <c r="GVV32" s="1229"/>
      <c r="GVW32" s="1229"/>
      <c r="GVX32" s="1229"/>
      <c r="GVY32" s="1229"/>
      <c r="GVZ32" s="1229"/>
      <c r="GWA32" s="1229"/>
      <c r="GWB32" s="1229"/>
      <c r="GWC32" s="1229"/>
      <c r="GWD32" s="1229"/>
      <c r="GWE32" s="1229"/>
      <c r="GWF32" s="1229"/>
      <c r="GWG32" s="1229"/>
      <c r="GWH32" s="1229"/>
      <c r="GWI32" s="1229"/>
      <c r="GWJ32" s="1229"/>
      <c r="GWK32" s="1229"/>
      <c r="GWL32" s="1229"/>
      <c r="GWM32" s="1229"/>
      <c r="GWN32" s="1229"/>
      <c r="GWO32" s="1229"/>
      <c r="GWP32" s="1229"/>
      <c r="GWQ32" s="1229"/>
      <c r="GWR32" s="1229"/>
      <c r="GWS32" s="1229"/>
      <c r="GWT32" s="1229"/>
      <c r="GWU32" s="1229"/>
      <c r="GWV32" s="1229"/>
      <c r="GWW32" s="1229"/>
      <c r="GWX32" s="1229"/>
      <c r="GWY32" s="1229"/>
      <c r="GWZ32" s="1229"/>
      <c r="GXA32" s="1229"/>
      <c r="GXB32" s="1229"/>
      <c r="GXC32" s="1229"/>
      <c r="GXD32" s="1229"/>
      <c r="GXE32" s="1229"/>
      <c r="GXF32" s="1229"/>
      <c r="GXG32" s="1229"/>
      <c r="GXH32" s="1229"/>
      <c r="GXI32" s="1229"/>
      <c r="GXJ32" s="1229"/>
      <c r="GXK32" s="1229"/>
      <c r="GXL32" s="1229"/>
      <c r="GXM32" s="1229"/>
      <c r="GXN32" s="1229"/>
      <c r="GXO32" s="1229"/>
      <c r="GXP32" s="1229"/>
      <c r="GXQ32" s="1229"/>
      <c r="GXR32" s="1229"/>
      <c r="GXS32" s="1229"/>
      <c r="GXT32" s="1229"/>
      <c r="GXU32" s="1229"/>
      <c r="GXV32" s="1229"/>
      <c r="GXW32" s="1229"/>
      <c r="GXX32" s="1229"/>
      <c r="GXY32" s="1229"/>
      <c r="GXZ32" s="1229"/>
      <c r="GYA32" s="1229"/>
      <c r="GYB32" s="1229"/>
      <c r="GYC32" s="1229"/>
      <c r="GYD32" s="1229"/>
      <c r="GYE32" s="1229"/>
      <c r="GYF32" s="1229"/>
      <c r="GYG32" s="1229"/>
      <c r="GYH32" s="1229"/>
      <c r="GYI32" s="1229"/>
      <c r="GYJ32" s="1229"/>
      <c r="GYK32" s="1229"/>
      <c r="GYL32" s="1229"/>
      <c r="GYM32" s="1229"/>
      <c r="GYN32" s="1229"/>
      <c r="GYO32" s="1229"/>
      <c r="GYP32" s="1229"/>
      <c r="GYQ32" s="1229"/>
      <c r="GYR32" s="1229"/>
      <c r="GYS32" s="1229"/>
      <c r="GYT32" s="1229"/>
      <c r="GYU32" s="1229"/>
      <c r="GYV32" s="1229"/>
      <c r="GYW32" s="1229"/>
      <c r="GYX32" s="1229"/>
      <c r="GYY32" s="1229"/>
      <c r="GYZ32" s="1229"/>
      <c r="GZA32" s="1229"/>
      <c r="GZB32" s="1229"/>
      <c r="GZC32" s="1229"/>
      <c r="GZD32" s="1229"/>
      <c r="GZE32" s="1229"/>
      <c r="GZF32" s="1229"/>
      <c r="GZG32" s="1229"/>
      <c r="GZH32" s="1229"/>
      <c r="GZI32" s="1229"/>
      <c r="GZJ32" s="1229"/>
      <c r="GZK32" s="1229"/>
      <c r="GZL32" s="1229"/>
      <c r="GZM32" s="1229"/>
      <c r="GZN32" s="1229"/>
      <c r="GZO32" s="1229"/>
      <c r="GZP32" s="1229"/>
      <c r="GZQ32" s="1229"/>
      <c r="GZR32" s="1229"/>
      <c r="GZS32" s="1229"/>
      <c r="GZT32" s="1229"/>
      <c r="GZU32" s="1229"/>
      <c r="GZV32" s="1229"/>
      <c r="GZW32" s="1229"/>
      <c r="GZX32" s="1229"/>
      <c r="GZY32" s="1229"/>
      <c r="GZZ32" s="1229"/>
      <c r="HAA32" s="1229"/>
      <c r="HAB32" s="1229"/>
      <c r="HAC32" s="1229"/>
      <c r="HAD32" s="1229"/>
      <c r="HAE32" s="1229"/>
      <c r="HAF32" s="1229"/>
      <c r="HAG32" s="1229"/>
      <c r="HAH32" s="1229"/>
      <c r="HAI32" s="1229"/>
      <c r="HAJ32" s="1229"/>
      <c r="HAK32" s="1229"/>
      <c r="HAL32" s="1229"/>
      <c r="HAM32" s="1229"/>
      <c r="HAN32" s="1229"/>
      <c r="HAO32" s="1229"/>
      <c r="HAP32" s="1229"/>
      <c r="HAQ32" s="1229"/>
      <c r="HAR32" s="1229"/>
      <c r="HAS32" s="1229"/>
      <c r="HAT32" s="1229"/>
      <c r="HAU32" s="1229"/>
      <c r="HAV32" s="1229"/>
      <c r="HAW32" s="1229"/>
      <c r="HAX32" s="1229"/>
      <c r="HAY32" s="1229"/>
      <c r="HAZ32" s="1229"/>
      <c r="HBA32" s="1229"/>
      <c r="HBB32" s="1229"/>
      <c r="HBC32" s="1229"/>
      <c r="HBD32" s="1229"/>
      <c r="HBE32" s="1229"/>
      <c r="HBF32" s="1229"/>
      <c r="HBG32" s="1229"/>
      <c r="HBH32" s="1229"/>
      <c r="HBI32" s="1229"/>
      <c r="HBJ32" s="1229"/>
      <c r="HBK32" s="1229"/>
      <c r="HBL32" s="1229"/>
      <c r="HBM32" s="1229"/>
      <c r="HBN32" s="1229"/>
      <c r="HBO32" s="1229"/>
      <c r="HBP32" s="1229"/>
      <c r="HBQ32" s="1229"/>
      <c r="HBR32" s="1229"/>
      <c r="HBS32" s="1229"/>
      <c r="HBT32" s="1229"/>
      <c r="HBU32" s="1229"/>
      <c r="HBV32" s="1229"/>
      <c r="HBW32" s="1229"/>
      <c r="HBX32" s="1229"/>
      <c r="HBY32" s="1229"/>
      <c r="HBZ32" s="1229"/>
      <c r="HCA32" s="1229"/>
      <c r="HCB32" s="1229"/>
      <c r="HCC32" s="1229"/>
      <c r="HCD32" s="1229"/>
      <c r="HCE32" s="1229"/>
      <c r="HCF32" s="1229"/>
      <c r="HCG32" s="1229"/>
      <c r="HCH32" s="1229"/>
      <c r="HCI32" s="1229"/>
      <c r="HCJ32" s="1229"/>
      <c r="HCK32" s="1229"/>
      <c r="HCL32" s="1229"/>
      <c r="HCM32" s="1229"/>
      <c r="HCN32" s="1229"/>
      <c r="HCO32" s="1229"/>
      <c r="HCP32" s="1229"/>
      <c r="HCQ32" s="1229"/>
      <c r="HCR32" s="1229"/>
      <c r="HCS32" s="1229"/>
      <c r="HCT32" s="1229"/>
      <c r="HCU32" s="1229"/>
      <c r="HCV32" s="1229"/>
      <c r="HCW32" s="1229"/>
      <c r="HCX32" s="1229"/>
      <c r="HCY32" s="1229"/>
      <c r="HCZ32" s="1229"/>
      <c r="HDA32" s="1229"/>
      <c r="HDB32" s="1229"/>
      <c r="HDC32" s="1229"/>
      <c r="HDD32" s="1229"/>
      <c r="HDE32" s="1229"/>
      <c r="HDF32" s="1229"/>
      <c r="HDG32" s="1229"/>
      <c r="HDH32" s="1229"/>
      <c r="HDI32" s="1229"/>
      <c r="HDJ32" s="1229"/>
      <c r="HDK32" s="1229"/>
      <c r="HDL32" s="1229"/>
      <c r="HDM32" s="1229"/>
      <c r="HDN32" s="1229"/>
      <c r="HDO32" s="1229"/>
      <c r="HDP32" s="1229"/>
      <c r="HDQ32" s="1229"/>
      <c r="HDR32" s="1229"/>
      <c r="HDS32" s="1229"/>
      <c r="HDT32" s="1229"/>
      <c r="HDU32" s="1229"/>
      <c r="HDV32" s="1229"/>
      <c r="HDW32" s="1229"/>
      <c r="HDX32" s="1229"/>
      <c r="HDY32" s="1229"/>
      <c r="HDZ32" s="1229"/>
      <c r="HEA32" s="1229"/>
      <c r="HEB32" s="1229"/>
      <c r="HEC32" s="1229"/>
      <c r="HED32" s="1229"/>
      <c r="HEE32" s="1229"/>
      <c r="HEF32" s="1229"/>
      <c r="HEG32" s="1229"/>
      <c r="HEH32" s="1229"/>
      <c r="HEI32" s="1229"/>
      <c r="HEJ32" s="1229"/>
      <c r="HEK32" s="1229"/>
      <c r="HEL32" s="1229"/>
      <c r="HEM32" s="1229"/>
      <c r="HEN32" s="1229"/>
      <c r="HEO32" s="1229"/>
      <c r="HEP32" s="1229"/>
      <c r="HEQ32" s="1229"/>
      <c r="HER32" s="1229"/>
      <c r="HES32" s="1229"/>
      <c r="HET32" s="1229"/>
      <c r="HEU32" s="1229"/>
      <c r="HEV32" s="1229"/>
      <c r="HEW32" s="1229"/>
      <c r="HEX32" s="1229"/>
      <c r="HEY32" s="1229"/>
      <c r="HEZ32" s="1229"/>
      <c r="HFA32" s="1229"/>
      <c r="HFB32" s="1229"/>
      <c r="HFC32" s="1229"/>
      <c r="HFD32" s="1229"/>
      <c r="HFE32" s="1229"/>
      <c r="HFF32" s="1229"/>
      <c r="HFG32" s="1229"/>
      <c r="HFH32" s="1229"/>
      <c r="HFI32" s="1229"/>
      <c r="HFJ32" s="1229"/>
      <c r="HFK32" s="1229"/>
      <c r="HFL32" s="1229"/>
      <c r="HFM32" s="1229"/>
      <c r="HFN32" s="1229"/>
      <c r="HFO32" s="1229"/>
      <c r="HFP32" s="1229"/>
      <c r="HFQ32" s="1229"/>
      <c r="HFR32" s="1229"/>
      <c r="HFS32" s="1229"/>
      <c r="HFT32" s="1229"/>
      <c r="HFU32" s="1229"/>
      <c r="HFV32" s="1229"/>
      <c r="HFW32" s="1229"/>
      <c r="HFX32" s="1229"/>
      <c r="HFY32" s="1229"/>
      <c r="HFZ32" s="1229"/>
      <c r="HGA32" s="1229"/>
      <c r="HGB32" s="1229"/>
      <c r="HGC32" s="1229"/>
      <c r="HGD32" s="1229"/>
      <c r="HGE32" s="1229"/>
      <c r="HGF32" s="1229"/>
      <c r="HGG32" s="1229"/>
      <c r="HGH32" s="1229"/>
      <c r="HGI32" s="1229"/>
      <c r="HGJ32" s="1229"/>
      <c r="HGK32" s="1229"/>
      <c r="HGL32" s="1229"/>
      <c r="HGM32" s="1229"/>
      <c r="HGN32" s="1229"/>
      <c r="HGO32" s="1229"/>
      <c r="HGP32" s="1229"/>
      <c r="HGQ32" s="1229"/>
      <c r="HGR32" s="1229"/>
      <c r="HGS32" s="1229"/>
      <c r="HGT32" s="1229"/>
      <c r="HGU32" s="1229"/>
      <c r="HGV32" s="1229"/>
      <c r="HGW32" s="1229"/>
      <c r="HGX32" s="1229"/>
      <c r="HGY32" s="1229"/>
      <c r="HGZ32" s="1229"/>
      <c r="HHA32" s="1229"/>
      <c r="HHB32" s="1229"/>
      <c r="HHC32" s="1229"/>
      <c r="HHD32" s="1229"/>
      <c r="HHE32" s="1229"/>
      <c r="HHF32" s="1229"/>
      <c r="HHG32" s="1229"/>
      <c r="HHH32" s="1229"/>
      <c r="HHI32" s="1229"/>
      <c r="HHJ32" s="1229"/>
      <c r="HHK32" s="1229"/>
      <c r="HHL32" s="1229"/>
      <c r="HHM32" s="1229"/>
      <c r="HHN32" s="1229"/>
      <c r="HHO32" s="1229"/>
      <c r="HHP32" s="1229"/>
      <c r="HHQ32" s="1229"/>
      <c r="HHR32" s="1229"/>
      <c r="HHS32" s="1229"/>
      <c r="HHT32" s="1229"/>
      <c r="HHU32" s="1229"/>
      <c r="HHV32" s="1229"/>
      <c r="HHW32" s="1229"/>
      <c r="HHX32" s="1229"/>
      <c r="HHY32" s="1229"/>
      <c r="HHZ32" s="1229"/>
      <c r="HIA32" s="1229"/>
      <c r="HIB32" s="1229"/>
      <c r="HIC32" s="1229"/>
      <c r="HID32" s="1229"/>
      <c r="HIE32" s="1229"/>
      <c r="HIF32" s="1229"/>
      <c r="HIG32" s="1229"/>
      <c r="HIH32" s="1229"/>
      <c r="HII32" s="1229"/>
      <c r="HIJ32" s="1229"/>
      <c r="HIK32" s="1229"/>
      <c r="HIL32" s="1229"/>
      <c r="HIM32" s="1229"/>
      <c r="HIN32" s="1229"/>
      <c r="HIO32" s="1229"/>
      <c r="HIP32" s="1229"/>
      <c r="HIQ32" s="1229"/>
      <c r="HIR32" s="1229"/>
      <c r="HIS32" s="1229"/>
      <c r="HIT32" s="1229"/>
      <c r="HIU32" s="1229"/>
      <c r="HIV32" s="1229"/>
      <c r="HIW32" s="1229"/>
      <c r="HIX32" s="1229"/>
      <c r="HIY32" s="1229"/>
      <c r="HIZ32" s="1229"/>
      <c r="HJA32" s="1229"/>
      <c r="HJB32" s="1229"/>
      <c r="HJC32" s="1229"/>
      <c r="HJD32" s="1229"/>
      <c r="HJE32" s="1229"/>
      <c r="HJF32" s="1229"/>
      <c r="HJG32" s="1229"/>
      <c r="HJH32" s="1229"/>
      <c r="HJI32" s="1229"/>
      <c r="HJJ32" s="1229"/>
      <c r="HJK32" s="1229"/>
      <c r="HJL32" s="1229"/>
      <c r="HJM32" s="1229"/>
      <c r="HJN32" s="1229"/>
      <c r="HJO32" s="1229"/>
      <c r="HJP32" s="1229"/>
      <c r="HJQ32" s="1229"/>
      <c r="HJR32" s="1229"/>
      <c r="HJS32" s="1229"/>
      <c r="HJT32" s="1229"/>
      <c r="HJU32" s="1229"/>
      <c r="HJV32" s="1229"/>
      <c r="HJW32" s="1229"/>
      <c r="HJX32" s="1229"/>
      <c r="HJY32" s="1229"/>
      <c r="HJZ32" s="1229"/>
      <c r="HKA32" s="1229"/>
      <c r="HKB32" s="1229"/>
      <c r="HKC32" s="1229"/>
      <c r="HKD32" s="1229"/>
      <c r="HKE32" s="1229"/>
      <c r="HKF32" s="1229"/>
      <c r="HKG32" s="1229"/>
      <c r="HKH32" s="1229"/>
      <c r="HKI32" s="1229"/>
      <c r="HKJ32" s="1229"/>
      <c r="HKK32" s="1229"/>
      <c r="HKL32" s="1229"/>
      <c r="HKM32" s="1229"/>
      <c r="HKN32" s="1229"/>
      <c r="HKO32" s="1229"/>
      <c r="HKP32" s="1229"/>
      <c r="HKQ32" s="1229"/>
      <c r="HKR32" s="1229"/>
      <c r="HKS32" s="1229"/>
      <c r="HKT32" s="1229"/>
      <c r="HKU32" s="1229"/>
      <c r="HKV32" s="1229"/>
      <c r="HKW32" s="1229"/>
      <c r="HKX32" s="1229"/>
      <c r="HKY32" s="1229"/>
      <c r="HKZ32" s="1229"/>
      <c r="HLA32" s="1229"/>
      <c r="HLB32" s="1229"/>
      <c r="HLC32" s="1229"/>
      <c r="HLD32" s="1229"/>
      <c r="HLE32" s="1229"/>
      <c r="HLF32" s="1229"/>
      <c r="HLG32" s="1229"/>
      <c r="HLH32" s="1229"/>
      <c r="HLI32" s="1229"/>
      <c r="HLJ32" s="1229"/>
      <c r="HLK32" s="1229"/>
      <c r="HLL32" s="1229"/>
      <c r="HLM32" s="1229"/>
      <c r="HLN32" s="1229"/>
      <c r="HLO32" s="1229"/>
      <c r="HLP32" s="1229"/>
      <c r="HLQ32" s="1229"/>
      <c r="HLR32" s="1229"/>
      <c r="HLS32" s="1229"/>
      <c r="HLT32" s="1229"/>
      <c r="HLU32" s="1229"/>
      <c r="HLV32" s="1229"/>
      <c r="HLW32" s="1229"/>
      <c r="HLX32" s="1229"/>
      <c r="HLY32" s="1229"/>
      <c r="HLZ32" s="1229"/>
      <c r="HMA32" s="1229"/>
      <c r="HMB32" s="1229"/>
      <c r="HMC32" s="1229"/>
      <c r="HMD32" s="1229"/>
      <c r="HME32" s="1229"/>
      <c r="HMF32" s="1229"/>
      <c r="HMG32" s="1229"/>
      <c r="HMH32" s="1229"/>
      <c r="HMI32" s="1229"/>
      <c r="HMJ32" s="1229"/>
      <c r="HMK32" s="1229"/>
      <c r="HML32" s="1229"/>
      <c r="HMM32" s="1229"/>
      <c r="HMN32" s="1229"/>
      <c r="HMO32" s="1229"/>
      <c r="HMP32" s="1229"/>
      <c r="HMQ32" s="1229"/>
      <c r="HMR32" s="1229"/>
      <c r="HMS32" s="1229"/>
      <c r="HMT32" s="1229"/>
      <c r="HMU32" s="1229"/>
      <c r="HMV32" s="1229"/>
      <c r="HMW32" s="1229"/>
      <c r="HMX32" s="1229"/>
      <c r="HMY32" s="1229"/>
      <c r="HMZ32" s="1229"/>
      <c r="HNA32" s="1229"/>
      <c r="HNB32" s="1229"/>
      <c r="HNC32" s="1229"/>
      <c r="HND32" s="1229"/>
      <c r="HNE32" s="1229"/>
      <c r="HNF32" s="1229"/>
      <c r="HNG32" s="1229"/>
      <c r="HNH32" s="1229"/>
      <c r="HNI32" s="1229"/>
      <c r="HNJ32" s="1229"/>
      <c r="HNK32" s="1229"/>
      <c r="HNL32" s="1229"/>
      <c r="HNM32" s="1229"/>
      <c r="HNN32" s="1229"/>
      <c r="HNO32" s="1229"/>
      <c r="HNP32" s="1229"/>
      <c r="HNQ32" s="1229"/>
      <c r="HNR32" s="1229"/>
      <c r="HNS32" s="1229"/>
      <c r="HNT32" s="1229"/>
      <c r="HNU32" s="1229"/>
      <c r="HNV32" s="1229"/>
      <c r="HNW32" s="1229"/>
      <c r="HNX32" s="1229"/>
      <c r="HNY32" s="1229"/>
      <c r="HNZ32" s="1229"/>
      <c r="HOA32" s="1229"/>
      <c r="HOB32" s="1229"/>
      <c r="HOC32" s="1229"/>
      <c r="HOD32" s="1229"/>
      <c r="HOE32" s="1229"/>
      <c r="HOF32" s="1229"/>
      <c r="HOG32" s="1229"/>
      <c r="HOH32" s="1229"/>
      <c r="HOI32" s="1229"/>
      <c r="HOJ32" s="1229"/>
      <c r="HOK32" s="1229"/>
      <c r="HOL32" s="1229"/>
      <c r="HOM32" s="1229"/>
      <c r="HON32" s="1229"/>
      <c r="HOO32" s="1229"/>
      <c r="HOP32" s="1229"/>
      <c r="HOQ32" s="1229"/>
      <c r="HOR32" s="1229"/>
      <c r="HOS32" s="1229"/>
      <c r="HOT32" s="1229"/>
      <c r="HOU32" s="1229"/>
      <c r="HOV32" s="1229"/>
      <c r="HOW32" s="1229"/>
      <c r="HOX32" s="1229"/>
      <c r="HOY32" s="1229"/>
      <c r="HOZ32" s="1229"/>
      <c r="HPA32" s="1229"/>
      <c r="HPB32" s="1229"/>
      <c r="HPC32" s="1229"/>
      <c r="HPD32" s="1229"/>
      <c r="HPE32" s="1229"/>
      <c r="HPF32" s="1229"/>
      <c r="HPG32" s="1229"/>
      <c r="HPH32" s="1229"/>
      <c r="HPI32" s="1229"/>
      <c r="HPJ32" s="1229"/>
      <c r="HPK32" s="1229"/>
      <c r="HPL32" s="1229"/>
      <c r="HPM32" s="1229"/>
      <c r="HPN32" s="1229"/>
      <c r="HPO32" s="1229"/>
      <c r="HPP32" s="1229"/>
      <c r="HPQ32" s="1229"/>
      <c r="HPR32" s="1229"/>
      <c r="HPS32" s="1229"/>
      <c r="HPT32" s="1229"/>
      <c r="HPU32" s="1229"/>
      <c r="HPV32" s="1229"/>
      <c r="HPW32" s="1229"/>
      <c r="HPX32" s="1229"/>
      <c r="HPY32" s="1229"/>
      <c r="HPZ32" s="1229"/>
      <c r="HQA32" s="1229"/>
      <c r="HQB32" s="1229"/>
      <c r="HQC32" s="1229"/>
      <c r="HQD32" s="1229"/>
      <c r="HQE32" s="1229"/>
      <c r="HQF32" s="1229"/>
      <c r="HQG32" s="1229"/>
      <c r="HQH32" s="1229"/>
      <c r="HQI32" s="1229"/>
      <c r="HQJ32" s="1229"/>
      <c r="HQK32" s="1229"/>
      <c r="HQL32" s="1229"/>
      <c r="HQM32" s="1229"/>
      <c r="HQN32" s="1229"/>
      <c r="HQO32" s="1229"/>
      <c r="HQP32" s="1229"/>
      <c r="HQQ32" s="1229"/>
      <c r="HQR32" s="1229"/>
      <c r="HQS32" s="1229"/>
      <c r="HQT32" s="1229"/>
      <c r="HQU32" s="1229"/>
      <c r="HQV32" s="1229"/>
      <c r="HQW32" s="1229"/>
      <c r="HQX32" s="1229"/>
      <c r="HQY32" s="1229"/>
      <c r="HQZ32" s="1229"/>
      <c r="HRA32" s="1229"/>
      <c r="HRB32" s="1229"/>
      <c r="HRC32" s="1229"/>
      <c r="HRD32" s="1229"/>
      <c r="HRE32" s="1229"/>
      <c r="HRF32" s="1229"/>
      <c r="HRG32" s="1229"/>
      <c r="HRH32" s="1229"/>
      <c r="HRI32" s="1229"/>
      <c r="HRJ32" s="1229"/>
      <c r="HRK32" s="1229"/>
      <c r="HRL32" s="1229"/>
      <c r="HRM32" s="1229"/>
      <c r="HRN32" s="1229"/>
      <c r="HRO32" s="1229"/>
      <c r="HRP32" s="1229"/>
      <c r="HRQ32" s="1229"/>
      <c r="HRR32" s="1229"/>
      <c r="HRS32" s="1229"/>
      <c r="HRT32" s="1229"/>
      <c r="HRU32" s="1229"/>
      <c r="HRV32" s="1229"/>
      <c r="HRW32" s="1229"/>
      <c r="HRX32" s="1229"/>
      <c r="HRY32" s="1229"/>
      <c r="HRZ32" s="1229"/>
      <c r="HSA32" s="1229"/>
      <c r="HSB32" s="1229"/>
      <c r="HSC32" s="1229"/>
      <c r="HSD32" s="1229"/>
      <c r="HSE32" s="1229"/>
      <c r="HSF32" s="1229"/>
      <c r="HSG32" s="1229"/>
      <c r="HSH32" s="1229"/>
      <c r="HSI32" s="1229"/>
      <c r="HSJ32" s="1229"/>
      <c r="HSK32" s="1229"/>
      <c r="HSL32" s="1229"/>
      <c r="HSM32" s="1229"/>
      <c r="HSN32" s="1229"/>
      <c r="HSO32" s="1229"/>
      <c r="HSP32" s="1229"/>
      <c r="HSQ32" s="1229"/>
      <c r="HSR32" s="1229"/>
      <c r="HSS32" s="1229"/>
      <c r="HST32" s="1229"/>
      <c r="HSU32" s="1229"/>
      <c r="HSV32" s="1229"/>
      <c r="HSW32" s="1229"/>
      <c r="HSX32" s="1229"/>
      <c r="HSY32" s="1229"/>
      <c r="HSZ32" s="1229"/>
      <c r="HTA32" s="1229"/>
      <c r="HTB32" s="1229"/>
      <c r="HTC32" s="1229"/>
      <c r="HTD32" s="1229"/>
      <c r="HTE32" s="1229"/>
      <c r="HTF32" s="1229"/>
      <c r="HTG32" s="1229"/>
      <c r="HTH32" s="1229"/>
      <c r="HTI32" s="1229"/>
      <c r="HTJ32" s="1229"/>
      <c r="HTK32" s="1229"/>
      <c r="HTL32" s="1229"/>
      <c r="HTM32" s="1229"/>
      <c r="HTN32" s="1229"/>
      <c r="HTO32" s="1229"/>
      <c r="HTP32" s="1229"/>
      <c r="HTQ32" s="1229"/>
      <c r="HTR32" s="1229"/>
      <c r="HTS32" s="1229"/>
      <c r="HTT32" s="1229"/>
      <c r="HTU32" s="1229"/>
      <c r="HTV32" s="1229"/>
      <c r="HTW32" s="1229"/>
      <c r="HTX32" s="1229"/>
      <c r="HTY32" s="1229"/>
      <c r="HTZ32" s="1229"/>
      <c r="HUA32" s="1229"/>
      <c r="HUB32" s="1229"/>
      <c r="HUC32" s="1229"/>
      <c r="HUD32" s="1229"/>
      <c r="HUE32" s="1229"/>
      <c r="HUF32" s="1229"/>
      <c r="HUG32" s="1229"/>
      <c r="HUH32" s="1229"/>
      <c r="HUI32" s="1229"/>
      <c r="HUJ32" s="1229"/>
      <c r="HUK32" s="1229"/>
      <c r="HUL32" s="1229"/>
      <c r="HUM32" s="1229"/>
      <c r="HUN32" s="1229"/>
      <c r="HUO32" s="1229"/>
      <c r="HUP32" s="1229"/>
      <c r="HUQ32" s="1229"/>
      <c r="HUR32" s="1229"/>
      <c r="HUS32" s="1229"/>
      <c r="HUT32" s="1229"/>
      <c r="HUU32" s="1229"/>
      <c r="HUV32" s="1229"/>
      <c r="HUW32" s="1229"/>
      <c r="HUX32" s="1229"/>
      <c r="HUY32" s="1229"/>
      <c r="HUZ32" s="1229"/>
      <c r="HVA32" s="1229"/>
      <c r="HVB32" s="1229"/>
      <c r="HVC32" s="1229"/>
      <c r="HVD32" s="1229"/>
      <c r="HVE32" s="1229"/>
      <c r="HVF32" s="1229"/>
      <c r="HVG32" s="1229"/>
      <c r="HVH32" s="1229"/>
      <c r="HVI32" s="1229"/>
      <c r="HVJ32" s="1229"/>
      <c r="HVK32" s="1229"/>
      <c r="HVL32" s="1229"/>
      <c r="HVM32" s="1229"/>
      <c r="HVN32" s="1229"/>
      <c r="HVO32" s="1229"/>
      <c r="HVP32" s="1229"/>
      <c r="HVQ32" s="1229"/>
      <c r="HVR32" s="1229"/>
      <c r="HVS32" s="1229"/>
      <c r="HVT32" s="1229"/>
      <c r="HVU32" s="1229"/>
      <c r="HVV32" s="1229"/>
      <c r="HVW32" s="1229"/>
      <c r="HVX32" s="1229"/>
      <c r="HVY32" s="1229"/>
      <c r="HVZ32" s="1229"/>
      <c r="HWA32" s="1229"/>
      <c r="HWB32" s="1229"/>
      <c r="HWC32" s="1229"/>
      <c r="HWD32" s="1229"/>
      <c r="HWE32" s="1229"/>
      <c r="HWF32" s="1229"/>
      <c r="HWG32" s="1229"/>
      <c r="HWH32" s="1229"/>
      <c r="HWI32" s="1229"/>
      <c r="HWJ32" s="1229"/>
      <c r="HWK32" s="1229"/>
      <c r="HWL32" s="1229"/>
      <c r="HWM32" s="1229"/>
      <c r="HWN32" s="1229"/>
      <c r="HWO32" s="1229"/>
      <c r="HWP32" s="1229"/>
      <c r="HWQ32" s="1229"/>
      <c r="HWR32" s="1229"/>
      <c r="HWS32" s="1229"/>
      <c r="HWT32" s="1229"/>
      <c r="HWU32" s="1229"/>
      <c r="HWV32" s="1229"/>
      <c r="HWW32" s="1229"/>
      <c r="HWX32" s="1229"/>
      <c r="HWY32" s="1229"/>
      <c r="HWZ32" s="1229"/>
      <c r="HXA32" s="1229"/>
      <c r="HXB32" s="1229"/>
      <c r="HXC32" s="1229"/>
      <c r="HXD32" s="1229"/>
      <c r="HXE32" s="1229"/>
      <c r="HXF32" s="1229"/>
      <c r="HXG32" s="1229"/>
      <c r="HXH32" s="1229"/>
      <c r="HXI32" s="1229"/>
      <c r="HXJ32" s="1229"/>
      <c r="HXK32" s="1229"/>
      <c r="HXL32" s="1229"/>
      <c r="HXM32" s="1229"/>
      <c r="HXN32" s="1229"/>
      <c r="HXO32" s="1229"/>
      <c r="HXP32" s="1229"/>
      <c r="HXQ32" s="1229"/>
      <c r="HXR32" s="1229"/>
      <c r="HXS32" s="1229"/>
      <c r="HXT32" s="1229"/>
      <c r="HXU32" s="1229"/>
      <c r="HXV32" s="1229"/>
      <c r="HXW32" s="1229"/>
      <c r="HXX32" s="1229"/>
      <c r="HXY32" s="1229"/>
      <c r="HXZ32" s="1229"/>
      <c r="HYA32" s="1229"/>
      <c r="HYB32" s="1229"/>
      <c r="HYC32" s="1229"/>
      <c r="HYD32" s="1229"/>
      <c r="HYE32" s="1229"/>
      <c r="HYF32" s="1229"/>
      <c r="HYG32" s="1229"/>
      <c r="HYH32" s="1229"/>
      <c r="HYI32" s="1229"/>
      <c r="HYJ32" s="1229"/>
      <c r="HYK32" s="1229"/>
      <c r="HYL32" s="1229"/>
      <c r="HYM32" s="1229"/>
      <c r="HYN32" s="1229"/>
      <c r="HYO32" s="1229"/>
      <c r="HYP32" s="1229"/>
      <c r="HYQ32" s="1229"/>
      <c r="HYR32" s="1229"/>
      <c r="HYS32" s="1229"/>
      <c r="HYT32" s="1229"/>
      <c r="HYU32" s="1229"/>
      <c r="HYV32" s="1229"/>
      <c r="HYW32" s="1229"/>
      <c r="HYX32" s="1229"/>
      <c r="HYY32" s="1229"/>
      <c r="HYZ32" s="1229"/>
      <c r="HZA32" s="1229"/>
      <c r="HZB32" s="1229"/>
      <c r="HZC32" s="1229"/>
      <c r="HZD32" s="1229"/>
      <c r="HZE32" s="1229"/>
      <c r="HZF32" s="1229"/>
      <c r="HZG32" s="1229"/>
      <c r="HZH32" s="1229"/>
      <c r="HZI32" s="1229"/>
      <c r="HZJ32" s="1229"/>
      <c r="HZK32" s="1229"/>
      <c r="HZL32" s="1229"/>
      <c r="HZM32" s="1229"/>
      <c r="HZN32" s="1229"/>
      <c r="HZO32" s="1229"/>
      <c r="HZP32" s="1229"/>
      <c r="HZQ32" s="1229"/>
      <c r="HZR32" s="1229"/>
      <c r="HZS32" s="1229"/>
      <c r="HZT32" s="1229"/>
      <c r="HZU32" s="1229"/>
      <c r="HZV32" s="1229"/>
      <c r="HZW32" s="1229"/>
      <c r="HZX32" s="1229"/>
      <c r="HZY32" s="1229"/>
      <c r="HZZ32" s="1229"/>
      <c r="IAA32" s="1229"/>
      <c r="IAB32" s="1229"/>
      <c r="IAC32" s="1229"/>
      <c r="IAD32" s="1229"/>
      <c r="IAE32" s="1229"/>
      <c r="IAF32" s="1229"/>
      <c r="IAG32" s="1229"/>
      <c r="IAH32" s="1229"/>
      <c r="IAI32" s="1229"/>
      <c r="IAJ32" s="1229"/>
      <c r="IAK32" s="1229"/>
      <c r="IAL32" s="1229"/>
      <c r="IAM32" s="1229"/>
      <c r="IAN32" s="1229"/>
      <c r="IAO32" s="1229"/>
      <c r="IAP32" s="1229"/>
      <c r="IAQ32" s="1229"/>
      <c r="IAR32" s="1229"/>
      <c r="IAS32" s="1229"/>
      <c r="IAT32" s="1229"/>
      <c r="IAU32" s="1229"/>
      <c r="IAV32" s="1229"/>
      <c r="IAW32" s="1229"/>
      <c r="IAX32" s="1229"/>
      <c r="IAY32" s="1229"/>
      <c r="IAZ32" s="1229"/>
      <c r="IBA32" s="1229"/>
      <c r="IBB32" s="1229"/>
      <c r="IBC32" s="1229"/>
      <c r="IBD32" s="1229"/>
      <c r="IBE32" s="1229"/>
      <c r="IBF32" s="1229"/>
      <c r="IBG32" s="1229"/>
      <c r="IBH32" s="1229"/>
      <c r="IBI32" s="1229"/>
      <c r="IBJ32" s="1229"/>
      <c r="IBK32" s="1229"/>
      <c r="IBL32" s="1229"/>
      <c r="IBM32" s="1229"/>
      <c r="IBN32" s="1229"/>
      <c r="IBO32" s="1229"/>
      <c r="IBP32" s="1229"/>
      <c r="IBQ32" s="1229"/>
      <c r="IBR32" s="1229"/>
      <c r="IBS32" s="1229"/>
      <c r="IBT32" s="1229"/>
      <c r="IBU32" s="1229"/>
      <c r="IBV32" s="1229"/>
      <c r="IBW32" s="1229"/>
      <c r="IBX32" s="1229"/>
      <c r="IBY32" s="1229"/>
      <c r="IBZ32" s="1229"/>
      <c r="ICA32" s="1229"/>
      <c r="ICB32" s="1229"/>
      <c r="ICC32" s="1229"/>
      <c r="ICD32" s="1229"/>
      <c r="ICE32" s="1229"/>
      <c r="ICF32" s="1229"/>
      <c r="ICG32" s="1229"/>
      <c r="ICH32" s="1229"/>
      <c r="ICI32" s="1229"/>
      <c r="ICJ32" s="1229"/>
      <c r="ICK32" s="1229"/>
      <c r="ICL32" s="1229"/>
      <c r="ICM32" s="1229"/>
      <c r="ICN32" s="1229"/>
      <c r="ICO32" s="1229"/>
      <c r="ICP32" s="1229"/>
      <c r="ICQ32" s="1229"/>
      <c r="ICR32" s="1229"/>
      <c r="ICS32" s="1229"/>
      <c r="ICT32" s="1229"/>
      <c r="ICU32" s="1229"/>
      <c r="ICV32" s="1229"/>
      <c r="ICW32" s="1229"/>
      <c r="ICX32" s="1229"/>
      <c r="ICY32" s="1229"/>
      <c r="ICZ32" s="1229"/>
      <c r="IDA32" s="1229"/>
      <c r="IDB32" s="1229"/>
      <c r="IDC32" s="1229"/>
      <c r="IDD32" s="1229"/>
      <c r="IDE32" s="1229"/>
      <c r="IDF32" s="1229"/>
      <c r="IDG32" s="1229"/>
      <c r="IDH32" s="1229"/>
      <c r="IDI32" s="1229"/>
      <c r="IDJ32" s="1229"/>
      <c r="IDK32" s="1229"/>
      <c r="IDL32" s="1229"/>
      <c r="IDM32" s="1229"/>
      <c r="IDN32" s="1229"/>
      <c r="IDO32" s="1229"/>
      <c r="IDP32" s="1229"/>
      <c r="IDQ32" s="1229"/>
      <c r="IDR32" s="1229"/>
      <c r="IDS32" s="1229"/>
      <c r="IDT32" s="1229"/>
      <c r="IDU32" s="1229"/>
      <c r="IDV32" s="1229"/>
      <c r="IDW32" s="1229"/>
      <c r="IDX32" s="1229"/>
      <c r="IDY32" s="1229"/>
      <c r="IDZ32" s="1229"/>
      <c r="IEA32" s="1229"/>
      <c r="IEB32" s="1229"/>
      <c r="IEC32" s="1229"/>
      <c r="IED32" s="1229"/>
      <c r="IEE32" s="1229"/>
      <c r="IEF32" s="1229"/>
      <c r="IEG32" s="1229"/>
      <c r="IEH32" s="1229"/>
      <c r="IEI32" s="1229"/>
      <c r="IEJ32" s="1229"/>
      <c r="IEK32" s="1229"/>
      <c r="IEL32" s="1229"/>
      <c r="IEM32" s="1229"/>
      <c r="IEN32" s="1229"/>
      <c r="IEO32" s="1229"/>
      <c r="IEP32" s="1229"/>
      <c r="IEQ32" s="1229"/>
      <c r="IER32" s="1229"/>
      <c r="IES32" s="1229"/>
      <c r="IET32" s="1229"/>
      <c r="IEU32" s="1229"/>
      <c r="IEV32" s="1229"/>
      <c r="IEW32" s="1229"/>
      <c r="IEX32" s="1229"/>
      <c r="IEY32" s="1229"/>
      <c r="IEZ32" s="1229"/>
      <c r="IFA32" s="1229"/>
      <c r="IFB32" s="1229"/>
      <c r="IFC32" s="1229"/>
      <c r="IFD32" s="1229"/>
      <c r="IFE32" s="1229"/>
      <c r="IFF32" s="1229"/>
      <c r="IFG32" s="1229"/>
      <c r="IFH32" s="1229"/>
      <c r="IFI32" s="1229"/>
      <c r="IFJ32" s="1229"/>
      <c r="IFK32" s="1229"/>
      <c r="IFL32" s="1229"/>
      <c r="IFM32" s="1229"/>
      <c r="IFN32" s="1229"/>
      <c r="IFO32" s="1229"/>
      <c r="IFP32" s="1229"/>
      <c r="IFQ32" s="1229"/>
      <c r="IFR32" s="1229"/>
      <c r="IFS32" s="1229"/>
      <c r="IFT32" s="1229"/>
      <c r="IFU32" s="1229"/>
      <c r="IFV32" s="1229"/>
      <c r="IFW32" s="1229"/>
      <c r="IFX32" s="1229"/>
      <c r="IFY32" s="1229"/>
      <c r="IFZ32" s="1229"/>
      <c r="IGA32" s="1229"/>
      <c r="IGB32" s="1229"/>
      <c r="IGC32" s="1229"/>
      <c r="IGD32" s="1229"/>
      <c r="IGE32" s="1229"/>
      <c r="IGF32" s="1229"/>
      <c r="IGG32" s="1229"/>
      <c r="IGH32" s="1229"/>
      <c r="IGI32" s="1229"/>
      <c r="IGJ32" s="1229"/>
      <c r="IGK32" s="1229"/>
      <c r="IGL32" s="1229"/>
      <c r="IGM32" s="1229"/>
      <c r="IGN32" s="1229"/>
      <c r="IGO32" s="1229"/>
      <c r="IGP32" s="1229"/>
      <c r="IGQ32" s="1229"/>
      <c r="IGR32" s="1229"/>
      <c r="IGS32" s="1229"/>
      <c r="IGT32" s="1229"/>
      <c r="IGU32" s="1229"/>
      <c r="IGV32" s="1229"/>
      <c r="IGW32" s="1229"/>
      <c r="IGX32" s="1229"/>
      <c r="IGY32" s="1229"/>
      <c r="IGZ32" s="1229"/>
      <c r="IHA32" s="1229"/>
      <c r="IHB32" s="1229"/>
      <c r="IHC32" s="1229"/>
      <c r="IHD32" s="1229"/>
      <c r="IHE32" s="1229"/>
      <c r="IHF32" s="1229"/>
      <c r="IHG32" s="1229"/>
      <c r="IHH32" s="1229"/>
      <c r="IHI32" s="1229"/>
      <c r="IHJ32" s="1229"/>
      <c r="IHK32" s="1229"/>
      <c r="IHL32" s="1229"/>
      <c r="IHM32" s="1229"/>
      <c r="IHN32" s="1229"/>
      <c r="IHO32" s="1229"/>
      <c r="IHP32" s="1229"/>
      <c r="IHQ32" s="1229"/>
      <c r="IHR32" s="1229"/>
      <c r="IHS32" s="1229"/>
      <c r="IHT32" s="1229"/>
      <c r="IHU32" s="1229"/>
      <c r="IHV32" s="1229"/>
      <c r="IHW32" s="1229"/>
      <c r="IHX32" s="1229"/>
      <c r="IHY32" s="1229"/>
      <c r="IHZ32" s="1229"/>
      <c r="IIA32" s="1229"/>
      <c r="IIB32" s="1229"/>
      <c r="IIC32" s="1229"/>
      <c r="IID32" s="1229"/>
      <c r="IIE32" s="1229"/>
      <c r="IIF32" s="1229"/>
      <c r="IIG32" s="1229"/>
      <c r="IIH32" s="1229"/>
      <c r="III32" s="1229"/>
      <c r="IIJ32" s="1229"/>
      <c r="IIK32" s="1229"/>
      <c r="IIL32" s="1229"/>
      <c r="IIM32" s="1229"/>
      <c r="IIN32" s="1229"/>
      <c r="IIO32" s="1229"/>
      <c r="IIP32" s="1229"/>
      <c r="IIQ32" s="1229"/>
      <c r="IIR32" s="1229"/>
      <c r="IIS32" s="1229"/>
      <c r="IIT32" s="1229"/>
      <c r="IIU32" s="1229"/>
      <c r="IIV32" s="1229"/>
      <c r="IIW32" s="1229"/>
      <c r="IIX32" s="1229"/>
      <c r="IIY32" s="1229"/>
      <c r="IIZ32" s="1229"/>
      <c r="IJA32" s="1229"/>
      <c r="IJB32" s="1229"/>
      <c r="IJC32" s="1229"/>
      <c r="IJD32" s="1229"/>
      <c r="IJE32" s="1229"/>
      <c r="IJF32" s="1229"/>
      <c r="IJG32" s="1229"/>
      <c r="IJH32" s="1229"/>
      <c r="IJI32" s="1229"/>
      <c r="IJJ32" s="1229"/>
      <c r="IJK32" s="1229"/>
      <c r="IJL32" s="1229"/>
      <c r="IJM32" s="1229"/>
      <c r="IJN32" s="1229"/>
      <c r="IJO32" s="1229"/>
      <c r="IJP32" s="1229"/>
      <c r="IJQ32" s="1229"/>
      <c r="IJR32" s="1229"/>
      <c r="IJS32" s="1229"/>
      <c r="IJT32" s="1229"/>
      <c r="IJU32" s="1229"/>
      <c r="IJV32" s="1229"/>
      <c r="IJW32" s="1229"/>
      <c r="IJX32" s="1229"/>
      <c r="IJY32" s="1229"/>
      <c r="IJZ32" s="1229"/>
      <c r="IKA32" s="1229"/>
      <c r="IKB32" s="1229"/>
      <c r="IKC32" s="1229"/>
      <c r="IKD32" s="1229"/>
      <c r="IKE32" s="1229"/>
      <c r="IKF32" s="1229"/>
      <c r="IKG32" s="1229"/>
      <c r="IKH32" s="1229"/>
      <c r="IKI32" s="1229"/>
      <c r="IKJ32" s="1229"/>
      <c r="IKK32" s="1229"/>
      <c r="IKL32" s="1229"/>
      <c r="IKM32" s="1229"/>
      <c r="IKN32" s="1229"/>
      <c r="IKO32" s="1229"/>
      <c r="IKP32" s="1229"/>
      <c r="IKQ32" s="1229"/>
      <c r="IKR32" s="1229"/>
      <c r="IKS32" s="1229"/>
      <c r="IKT32" s="1229"/>
      <c r="IKU32" s="1229"/>
      <c r="IKV32" s="1229"/>
      <c r="IKW32" s="1229"/>
      <c r="IKX32" s="1229"/>
      <c r="IKY32" s="1229"/>
      <c r="IKZ32" s="1229"/>
      <c r="ILA32" s="1229"/>
      <c r="ILB32" s="1229"/>
      <c r="ILC32" s="1229"/>
      <c r="ILD32" s="1229"/>
      <c r="ILE32" s="1229"/>
      <c r="ILF32" s="1229"/>
      <c r="ILG32" s="1229"/>
      <c r="ILH32" s="1229"/>
      <c r="ILI32" s="1229"/>
      <c r="ILJ32" s="1229"/>
      <c r="ILK32" s="1229"/>
      <c r="ILL32" s="1229"/>
      <c r="ILM32" s="1229"/>
      <c r="ILN32" s="1229"/>
      <c r="ILO32" s="1229"/>
      <c r="ILP32" s="1229"/>
      <c r="ILQ32" s="1229"/>
      <c r="ILR32" s="1229"/>
      <c r="ILS32" s="1229"/>
      <c r="ILT32" s="1229"/>
      <c r="ILU32" s="1229"/>
      <c r="ILV32" s="1229"/>
      <c r="ILW32" s="1229"/>
      <c r="ILX32" s="1229"/>
      <c r="ILY32" s="1229"/>
      <c r="ILZ32" s="1229"/>
      <c r="IMA32" s="1229"/>
      <c r="IMB32" s="1229"/>
      <c r="IMC32" s="1229"/>
      <c r="IMD32" s="1229"/>
      <c r="IME32" s="1229"/>
      <c r="IMF32" s="1229"/>
      <c r="IMG32" s="1229"/>
      <c r="IMH32" s="1229"/>
      <c r="IMI32" s="1229"/>
      <c r="IMJ32" s="1229"/>
      <c r="IMK32" s="1229"/>
      <c r="IML32" s="1229"/>
      <c r="IMM32" s="1229"/>
      <c r="IMN32" s="1229"/>
      <c r="IMO32" s="1229"/>
      <c r="IMP32" s="1229"/>
      <c r="IMQ32" s="1229"/>
      <c r="IMR32" s="1229"/>
      <c r="IMS32" s="1229"/>
      <c r="IMT32" s="1229"/>
      <c r="IMU32" s="1229"/>
      <c r="IMV32" s="1229"/>
      <c r="IMW32" s="1229"/>
      <c r="IMX32" s="1229"/>
      <c r="IMY32" s="1229"/>
      <c r="IMZ32" s="1229"/>
      <c r="INA32" s="1229"/>
      <c r="INB32" s="1229"/>
      <c r="INC32" s="1229"/>
      <c r="IND32" s="1229"/>
      <c r="INE32" s="1229"/>
      <c r="INF32" s="1229"/>
      <c r="ING32" s="1229"/>
      <c r="INH32" s="1229"/>
      <c r="INI32" s="1229"/>
      <c r="INJ32" s="1229"/>
      <c r="INK32" s="1229"/>
      <c r="INL32" s="1229"/>
      <c r="INM32" s="1229"/>
      <c r="INN32" s="1229"/>
      <c r="INO32" s="1229"/>
      <c r="INP32" s="1229"/>
      <c r="INQ32" s="1229"/>
      <c r="INR32" s="1229"/>
      <c r="INS32" s="1229"/>
      <c r="INT32" s="1229"/>
      <c r="INU32" s="1229"/>
      <c r="INV32" s="1229"/>
      <c r="INW32" s="1229"/>
      <c r="INX32" s="1229"/>
      <c r="INY32" s="1229"/>
      <c r="INZ32" s="1229"/>
      <c r="IOA32" s="1229"/>
      <c r="IOB32" s="1229"/>
      <c r="IOC32" s="1229"/>
      <c r="IOD32" s="1229"/>
      <c r="IOE32" s="1229"/>
      <c r="IOF32" s="1229"/>
      <c r="IOG32" s="1229"/>
      <c r="IOH32" s="1229"/>
      <c r="IOI32" s="1229"/>
      <c r="IOJ32" s="1229"/>
      <c r="IOK32" s="1229"/>
      <c r="IOL32" s="1229"/>
      <c r="IOM32" s="1229"/>
      <c r="ION32" s="1229"/>
      <c r="IOO32" s="1229"/>
      <c r="IOP32" s="1229"/>
      <c r="IOQ32" s="1229"/>
      <c r="IOR32" s="1229"/>
      <c r="IOS32" s="1229"/>
      <c r="IOT32" s="1229"/>
      <c r="IOU32" s="1229"/>
      <c r="IOV32" s="1229"/>
      <c r="IOW32" s="1229"/>
      <c r="IOX32" s="1229"/>
      <c r="IOY32" s="1229"/>
      <c r="IOZ32" s="1229"/>
      <c r="IPA32" s="1229"/>
      <c r="IPB32" s="1229"/>
      <c r="IPC32" s="1229"/>
      <c r="IPD32" s="1229"/>
      <c r="IPE32" s="1229"/>
      <c r="IPF32" s="1229"/>
      <c r="IPG32" s="1229"/>
      <c r="IPH32" s="1229"/>
      <c r="IPI32" s="1229"/>
      <c r="IPJ32" s="1229"/>
      <c r="IPK32" s="1229"/>
      <c r="IPL32" s="1229"/>
      <c r="IPM32" s="1229"/>
      <c r="IPN32" s="1229"/>
      <c r="IPO32" s="1229"/>
      <c r="IPP32" s="1229"/>
      <c r="IPQ32" s="1229"/>
      <c r="IPR32" s="1229"/>
      <c r="IPS32" s="1229"/>
      <c r="IPT32" s="1229"/>
      <c r="IPU32" s="1229"/>
      <c r="IPV32" s="1229"/>
      <c r="IPW32" s="1229"/>
      <c r="IPX32" s="1229"/>
      <c r="IPY32" s="1229"/>
      <c r="IPZ32" s="1229"/>
      <c r="IQA32" s="1229"/>
      <c r="IQB32" s="1229"/>
      <c r="IQC32" s="1229"/>
      <c r="IQD32" s="1229"/>
      <c r="IQE32" s="1229"/>
      <c r="IQF32" s="1229"/>
      <c r="IQG32" s="1229"/>
      <c r="IQH32" s="1229"/>
      <c r="IQI32" s="1229"/>
      <c r="IQJ32" s="1229"/>
      <c r="IQK32" s="1229"/>
      <c r="IQL32" s="1229"/>
      <c r="IQM32" s="1229"/>
      <c r="IQN32" s="1229"/>
      <c r="IQO32" s="1229"/>
      <c r="IQP32" s="1229"/>
      <c r="IQQ32" s="1229"/>
      <c r="IQR32" s="1229"/>
      <c r="IQS32" s="1229"/>
      <c r="IQT32" s="1229"/>
      <c r="IQU32" s="1229"/>
      <c r="IQV32" s="1229"/>
      <c r="IQW32" s="1229"/>
      <c r="IQX32" s="1229"/>
      <c r="IQY32" s="1229"/>
      <c r="IQZ32" s="1229"/>
      <c r="IRA32" s="1229"/>
      <c r="IRB32" s="1229"/>
      <c r="IRC32" s="1229"/>
      <c r="IRD32" s="1229"/>
      <c r="IRE32" s="1229"/>
      <c r="IRF32" s="1229"/>
      <c r="IRG32" s="1229"/>
      <c r="IRH32" s="1229"/>
      <c r="IRI32" s="1229"/>
      <c r="IRJ32" s="1229"/>
      <c r="IRK32" s="1229"/>
      <c r="IRL32" s="1229"/>
      <c r="IRM32" s="1229"/>
      <c r="IRN32" s="1229"/>
      <c r="IRO32" s="1229"/>
      <c r="IRP32" s="1229"/>
      <c r="IRQ32" s="1229"/>
      <c r="IRR32" s="1229"/>
      <c r="IRS32" s="1229"/>
      <c r="IRT32" s="1229"/>
      <c r="IRU32" s="1229"/>
      <c r="IRV32" s="1229"/>
      <c r="IRW32" s="1229"/>
      <c r="IRX32" s="1229"/>
      <c r="IRY32" s="1229"/>
      <c r="IRZ32" s="1229"/>
      <c r="ISA32" s="1229"/>
      <c r="ISB32" s="1229"/>
      <c r="ISC32" s="1229"/>
      <c r="ISD32" s="1229"/>
      <c r="ISE32" s="1229"/>
      <c r="ISF32" s="1229"/>
      <c r="ISG32" s="1229"/>
      <c r="ISH32" s="1229"/>
      <c r="ISI32" s="1229"/>
      <c r="ISJ32" s="1229"/>
      <c r="ISK32" s="1229"/>
      <c r="ISL32" s="1229"/>
      <c r="ISM32" s="1229"/>
      <c r="ISN32" s="1229"/>
      <c r="ISO32" s="1229"/>
      <c r="ISP32" s="1229"/>
      <c r="ISQ32" s="1229"/>
      <c r="ISR32" s="1229"/>
      <c r="ISS32" s="1229"/>
      <c r="IST32" s="1229"/>
      <c r="ISU32" s="1229"/>
      <c r="ISV32" s="1229"/>
      <c r="ISW32" s="1229"/>
      <c r="ISX32" s="1229"/>
      <c r="ISY32" s="1229"/>
      <c r="ISZ32" s="1229"/>
      <c r="ITA32" s="1229"/>
      <c r="ITB32" s="1229"/>
      <c r="ITC32" s="1229"/>
      <c r="ITD32" s="1229"/>
      <c r="ITE32" s="1229"/>
      <c r="ITF32" s="1229"/>
      <c r="ITG32" s="1229"/>
      <c r="ITH32" s="1229"/>
      <c r="ITI32" s="1229"/>
      <c r="ITJ32" s="1229"/>
      <c r="ITK32" s="1229"/>
      <c r="ITL32" s="1229"/>
      <c r="ITM32" s="1229"/>
      <c r="ITN32" s="1229"/>
      <c r="ITO32" s="1229"/>
      <c r="ITP32" s="1229"/>
      <c r="ITQ32" s="1229"/>
      <c r="ITR32" s="1229"/>
      <c r="ITS32" s="1229"/>
      <c r="ITT32" s="1229"/>
      <c r="ITU32" s="1229"/>
      <c r="ITV32" s="1229"/>
      <c r="ITW32" s="1229"/>
      <c r="ITX32" s="1229"/>
      <c r="ITY32" s="1229"/>
      <c r="ITZ32" s="1229"/>
      <c r="IUA32" s="1229"/>
      <c r="IUB32" s="1229"/>
      <c r="IUC32" s="1229"/>
      <c r="IUD32" s="1229"/>
      <c r="IUE32" s="1229"/>
      <c r="IUF32" s="1229"/>
      <c r="IUG32" s="1229"/>
      <c r="IUH32" s="1229"/>
      <c r="IUI32" s="1229"/>
      <c r="IUJ32" s="1229"/>
      <c r="IUK32" s="1229"/>
      <c r="IUL32" s="1229"/>
      <c r="IUM32" s="1229"/>
      <c r="IUN32" s="1229"/>
      <c r="IUO32" s="1229"/>
      <c r="IUP32" s="1229"/>
      <c r="IUQ32" s="1229"/>
      <c r="IUR32" s="1229"/>
      <c r="IUS32" s="1229"/>
      <c r="IUT32" s="1229"/>
      <c r="IUU32" s="1229"/>
      <c r="IUV32" s="1229"/>
      <c r="IUW32" s="1229"/>
      <c r="IUX32" s="1229"/>
      <c r="IUY32" s="1229"/>
      <c r="IUZ32" s="1229"/>
      <c r="IVA32" s="1229"/>
      <c r="IVB32" s="1229"/>
      <c r="IVC32" s="1229"/>
      <c r="IVD32" s="1229"/>
      <c r="IVE32" s="1229"/>
      <c r="IVF32" s="1229"/>
      <c r="IVG32" s="1229"/>
      <c r="IVH32" s="1229"/>
      <c r="IVI32" s="1229"/>
      <c r="IVJ32" s="1229"/>
      <c r="IVK32" s="1229"/>
      <c r="IVL32" s="1229"/>
      <c r="IVM32" s="1229"/>
      <c r="IVN32" s="1229"/>
      <c r="IVO32" s="1229"/>
      <c r="IVP32" s="1229"/>
      <c r="IVQ32" s="1229"/>
      <c r="IVR32" s="1229"/>
      <c r="IVS32" s="1229"/>
      <c r="IVT32" s="1229"/>
      <c r="IVU32" s="1229"/>
      <c r="IVV32" s="1229"/>
      <c r="IVW32" s="1229"/>
      <c r="IVX32" s="1229"/>
      <c r="IVY32" s="1229"/>
      <c r="IVZ32" s="1229"/>
      <c r="IWA32" s="1229"/>
      <c r="IWB32" s="1229"/>
      <c r="IWC32" s="1229"/>
      <c r="IWD32" s="1229"/>
      <c r="IWE32" s="1229"/>
      <c r="IWF32" s="1229"/>
      <c r="IWG32" s="1229"/>
      <c r="IWH32" s="1229"/>
      <c r="IWI32" s="1229"/>
      <c r="IWJ32" s="1229"/>
      <c r="IWK32" s="1229"/>
      <c r="IWL32" s="1229"/>
      <c r="IWM32" s="1229"/>
      <c r="IWN32" s="1229"/>
      <c r="IWO32" s="1229"/>
      <c r="IWP32" s="1229"/>
      <c r="IWQ32" s="1229"/>
      <c r="IWR32" s="1229"/>
      <c r="IWS32" s="1229"/>
      <c r="IWT32" s="1229"/>
      <c r="IWU32" s="1229"/>
      <c r="IWV32" s="1229"/>
      <c r="IWW32" s="1229"/>
      <c r="IWX32" s="1229"/>
      <c r="IWY32" s="1229"/>
      <c r="IWZ32" s="1229"/>
      <c r="IXA32" s="1229"/>
      <c r="IXB32" s="1229"/>
      <c r="IXC32" s="1229"/>
      <c r="IXD32" s="1229"/>
      <c r="IXE32" s="1229"/>
      <c r="IXF32" s="1229"/>
      <c r="IXG32" s="1229"/>
      <c r="IXH32" s="1229"/>
      <c r="IXI32" s="1229"/>
      <c r="IXJ32" s="1229"/>
      <c r="IXK32" s="1229"/>
      <c r="IXL32" s="1229"/>
      <c r="IXM32" s="1229"/>
      <c r="IXN32" s="1229"/>
      <c r="IXO32" s="1229"/>
      <c r="IXP32" s="1229"/>
      <c r="IXQ32" s="1229"/>
      <c r="IXR32" s="1229"/>
      <c r="IXS32" s="1229"/>
      <c r="IXT32" s="1229"/>
      <c r="IXU32" s="1229"/>
      <c r="IXV32" s="1229"/>
      <c r="IXW32" s="1229"/>
      <c r="IXX32" s="1229"/>
      <c r="IXY32" s="1229"/>
      <c r="IXZ32" s="1229"/>
      <c r="IYA32" s="1229"/>
      <c r="IYB32" s="1229"/>
      <c r="IYC32" s="1229"/>
      <c r="IYD32" s="1229"/>
      <c r="IYE32" s="1229"/>
      <c r="IYF32" s="1229"/>
      <c r="IYG32" s="1229"/>
      <c r="IYH32" s="1229"/>
      <c r="IYI32" s="1229"/>
      <c r="IYJ32" s="1229"/>
      <c r="IYK32" s="1229"/>
      <c r="IYL32" s="1229"/>
      <c r="IYM32" s="1229"/>
      <c r="IYN32" s="1229"/>
      <c r="IYO32" s="1229"/>
      <c r="IYP32" s="1229"/>
      <c r="IYQ32" s="1229"/>
      <c r="IYR32" s="1229"/>
      <c r="IYS32" s="1229"/>
      <c r="IYT32" s="1229"/>
      <c r="IYU32" s="1229"/>
      <c r="IYV32" s="1229"/>
      <c r="IYW32" s="1229"/>
      <c r="IYX32" s="1229"/>
      <c r="IYY32" s="1229"/>
      <c r="IYZ32" s="1229"/>
      <c r="IZA32" s="1229"/>
      <c r="IZB32" s="1229"/>
      <c r="IZC32" s="1229"/>
      <c r="IZD32" s="1229"/>
      <c r="IZE32" s="1229"/>
      <c r="IZF32" s="1229"/>
      <c r="IZG32" s="1229"/>
      <c r="IZH32" s="1229"/>
      <c r="IZI32" s="1229"/>
      <c r="IZJ32" s="1229"/>
      <c r="IZK32" s="1229"/>
      <c r="IZL32" s="1229"/>
      <c r="IZM32" s="1229"/>
      <c r="IZN32" s="1229"/>
      <c r="IZO32" s="1229"/>
      <c r="IZP32" s="1229"/>
      <c r="IZQ32" s="1229"/>
      <c r="IZR32" s="1229"/>
      <c r="IZS32" s="1229"/>
      <c r="IZT32" s="1229"/>
      <c r="IZU32" s="1229"/>
      <c r="IZV32" s="1229"/>
      <c r="IZW32" s="1229"/>
      <c r="IZX32" s="1229"/>
      <c r="IZY32" s="1229"/>
      <c r="IZZ32" s="1229"/>
      <c r="JAA32" s="1229"/>
      <c r="JAB32" s="1229"/>
      <c r="JAC32" s="1229"/>
      <c r="JAD32" s="1229"/>
      <c r="JAE32" s="1229"/>
      <c r="JAF32" s="1229"/>
      <c r="JAG32" s="1229"/>
      <c r="JAH32" s="1229"/>
      <c r="JAI32" s="1229"/>
      <c r="JAJ32" s="1229"/>
      <c r="JAK32" s="1229"/>
      <c r="JAL32" s="1229"/>
      <c r="JAM32" s="1229"/>
      <c r="JAN32" s="1229"/>
      <c r="JAO32" s="1229"/>
      <c r="JAP32" s="1229"/>
      <c r="JAQ32" s="1229"/>
      <c r="JAR32" s="1229"/>
      <c r="JAS32" s="1229"/>
      <c r="JAT32" s="1229"/>
      <c r="JAU32" s="1229"/>
      <c r="JAV32" s="1229"/>
      <c r="JAW32" s="1229"/>
      <c r="JAX32" s="1229"/>
      <c r="JAY32" s="1229"/>
      <c r="JAZ32" s="1229"/>
      <c r="JBA32" s="1229"/>
      <c r="JBB32" s="1229"/>
      <c r="JBC32" s="1229"/>
      <c r="JBD32" s="1229"/>
      <c r="JBE32" s="1229"/>
      <c r="JBF32" s="1229"/>
      <c r="JBG32" s="1229"/>
      <c r="JBH32" s="1229"/>
      <c r="JBI32" s="1229"/>
      <c r="JBJ32" s="1229"/>
      <c r="JBK32" s="1229"/>
      <c r="JBL32" s="1229"/>
      <c r="JBM32" s="1229"/>
      <c r="JBN32" s="1229"/>
      <c r="JBO32" s="1229"/>
      <c r="JBP32" s="1229"/>
      <c r="JBQ32" s="1229"/>
      <c r="JBR32" s="1229"/>
      <c r="JBS32" s="1229"/>
      <c r="JBT32" s="1229"/>
      <c r="JBU32" s="1229"/>
      <c r="JBV32" s="1229"/>
      <c r="JBW32" s="1229"/>
      <c r="JBX32" s="1229"/>
      <c r="JBY32" s="1229"/>
      <c r="JBZ32" s="1229"/>
      <c r="JCA32" s="1229"/>
      <c r="JCB32" s="1229"/>
      <c r="JCC32" s="1229"/>
      <c r="JCD32" s="1229"/>
      <c r="JCE32" s="1229"/>
      <c r="JCF32" s="1229"/>
      <c r="JCG32" s="1229"/>
      <c r="JCH32" s="1229"/>
      <c r="JCI32" s="1229"/>
      <c r="JCJ32" s="1229"/>
      <c r="JCK32" s="1229"/>
      <c r="JCL32" s="1229"/>
      <c r="JCM32" s="1229"/>
      <c r="JCN32" s="1229"/>
      <c r="JCO32" s="1229"/>
      <c r="JCP32" s="1229"/>
      <c r="JCQ32" s="1229"/>
      <c r="JCR32" s="1229"/>
      <c r="JCS32" s="1229"/>
      <c r="JCT32" s="1229"/>
      <c r="JCU32" s="1229"/>
      <c r="JCV32" s="1229"/>
      <c r="JCW32" s="1229"/>
      <c r="JCX32" s="1229"/>
      <c r="JCY32" s="1229"/>
      <c r="JCZ32" s="1229"/>
      <c r="JDA32" s="1229"/>
      <c r="JDB32" s="1229"/>
      <c r="JDC32" s="1229"/>
      <c r="JDD32" s="1229"/>
      <c r="JDE32" s="1229"/>
      <c r="JDF32" s="1229"/>
      <c r="JDG32" s="1229"/>
      <c r="JDH32" s="1229"/>
      <c r="JDI32" s="1229"/>
      <c r="JDJ32" s="1229"/>
      <c r="JDK32" s="1229"/>
      <c r="JDL32" s="1229"/>
      <c r="JDM32" s="1229"/>
      <c r="JDN32" s="1229"/>
      <c r="JDO32" s="1229"/>
      <c r="JDP32" s="1229"/>
      <c r="JDQ32" s="1229"/>
      <c r="JDR32" s="1229"/>
      <c r="JDS32" s="1229"/>
      <c r="JDT32" s="1229"/>
      <c r="JDU32" s="1229"/>
      <c r="JDV32" s="1229"/>
      <c r="JDW32" s="1229"/>
      <c r="JDX32" s="1229"/>
      <c r="JDY32" s="1229"/>
      <c r="JDZ32" s="1229"/>
      <c r="JEA32" s="1229"/>
      <c r="JEB32" s="1229"/>
      <c r="JEC32" s="1229"/>
      <c r="JED32" s="1229"/>
      <c r="JEE32" s="1229"/>
      <c r="JEF32" s="1229"/>
      <c r="JEG32" s="1229"/>
      <c r="JEH32" s="1229"/>
      <c r="JEI32" s="1229"/>
      <c r="JEJ32" s="1229"/>
      <c r="JEK32" s="1229"/>
      <c r="JEL32" s="1229"/>
      <c r="JEM32" s="1229"/>
      <c r="JEN32" s="1229"/>
      <c r="JEO32" s="1229"/>
      <c r="JEP32" s="1229"/>
      <c r="JEQ32" s="1229"/>
      <c r="JER32" s="1229"/>
      <c r="JES32" s="1229"/>
      <c r="JET32" s="1229"/>
      <c r="JEU32" s="1229"/>
      <c r="JEV32" s="1229"/>
      <c r="JEW32" s="1229"/>
      <c r="JEX32" s="1229"/>
      <c r="JEY32" s="1229"/>
      <c r="JEZ32" s="1229"/>
      <c r="JFA32" s="1229"/>
      <c r="JFB32" s="1229"/>
      <c r="JFC32" s="1229"/>
      <c r="JFD32" s="1229"/>
      <c r="JFE32" s="1229"/>
      <c r="JFF32" s="1229"/>
      <c r="JFG32" s="1229"/>
      <c r="JFH32" s="1229"/>
      <c r="JFI32" s="1229"/>
      <c r="JFJ32" s="1229"/>
      <c r="JFK32" s="1229"/>
      <c r="JFL32" s="1229"/>
      <c r="JFM32" s="1229"/>
      <c r="JFN32" s="1229"/>
      <c r="JFO32" s="1229"/>
      <c r="JFP32" s="1229"/>
      <c r="JFQ32" s="1229"/>
      <c r="JFR32" s="1229"/>
      <c r="JFS32" s="1229"/>
      <c r="JFT32" s="1229"/>
      <c r="JFU32" s="1229"/>
      <c r="JFV32" s="1229"/>
      <c r="JFW32" s="1229"/>
      <c r="JFX32" s="1229"/>
      <c r="JFY32" s="1229"/>
      <c r="JFZ32" s="1229"/>
      <c r="JGA32" s="1229"/>
      <c r="JGB32" s="1229"/>
      <c r="JGC32" s="1229"/>
      <c r="JGD32" s="1229"/>
      <c r="JGE32" s="1229"/>
      <c r="JGF32" s="1229"/>
      <c r="JGG32" s="1229"/>
      <c r="JGH32" s="1229"/>
      <c r="JGI32" s="1229"/>
      <c r="JGJ32" s="1229"/>
      <c r="JGK32" s="1229"/>
      <c r="JGL32" s="1229"/>
      <c r="JGM32" s="1229"/>
      <c r="JGN32" s="1229"/>
      <c r="JGO32" s="1229"/>
      <c r="JGP32" s="1229"/>
      <c r="JGQ32" s="1229"/>
      <c r="JGR32" s="1229"/>
      <c r="JGS32" s="1229"/>
      <c r="JGT32" s="1229"/>
      <c r="JGU32" s="1229"/>
      <c r="JGV32" s="1229"/>
      <c r="JGW32" s="1229"/>
      <c r="JGX32" s="1229"/>
      <c r="JGY32" s="1229"/>
      <c r="JGZ32" s="1229"/>
      <c r="JHA32" s="1229"/>
      <c r="JHB32" s="1229"/>
      <c r="JHC32" s="1229"/>
      <c r="JHD32" s="1229"/>
      <c r="JHE32" s="1229"/>
      <c r="JHF32" s="1229"/>
      <c r="JHG32" s="1229"/>
      <c r="JHH32" s="1229"/>
      <c r="JHI32" s="1229"/>
      <c r="JHJ32" s="1229"/>
      <c r="JHK32" s="1229"/>
      <c r="JHL32" s="1229"/>
      <c r="JHM32" s="1229"/>
      <c r="JHN32" s="1229"/>
      <c r="JHO32" s="1229"/>
      <c r="JHP32" s="1229"/>
      <c r="JHQ32" s="1229"/>
      <c r="JHR32" s="1229"/>
      <c r="JHS32" s="1229"/>
      <c r="JHT32" s="1229"/>
      <c r="JHU32" s="1229"/>
      <c r="JHV32" s="1229"/>
      <c r="JHW32" s="1229"/>
      <c r="JHX32" s="1229"/>
      <c r="JHY32" s="1229"/>
      <c r="JHZ32" s="1229"/>
      <c r="JIA32" s="1229"/>
      <c r="JIB32" s="1229"/>
      <c r="JIC32" s="1229"/>
      <c r="JID32" s="1229"/>
      <c r="JIE32" s="1229"/>
      <c r="JIF32" s="1229"/>
      <c r="JIG32" s="1229"/>
      <c r="JIH32" s="1229"/>
      <c r="JII32" s="1229"/>
      <c r="JIJ32" s="1229"/>
      <c r="JIK32" s="1229"/>
      <c r="JIL32" s="1229"/>
      <c r="JIM32" s="1229"/>
      <c r="JIN32" s="1229"/>
      <c r="JIO32" s="1229"/>
      <c r="JIP32" s="1229"/>
      <c r="JIQ32" s="1229"/>
      <c r="JIR32" s="1229"/>
      <c r="JIS32" s="1229"/>
      <c r="JIT32" s="1229"/>
      <c r="JIU32" s="1229"/>
      <c r="JIV32" s="1229"/>
      <c r="JIW32" s="1229"/>
      <c r="JIX32" s="1229"/>
      <c r="JIY32" s="1229"/>
      <c r="JIZ32" s="1229"/>
      <c r="JJA32" s="1229"/>
      <c r="JJB32" s="1229"/>
      <c r="JJC32" s="1229"/>
      <c r="JJD32" s="1229"/>
      <c r="JJE32" s="1229"/>
      <c r="JJF32" s="1229"/>
      <c r="JJG32" s="1229"/>
      <c r="JJH32" s="1229"/>
      <c r="JJI32" s="1229"/>
      <c r="JJJ32" s="1229"/>
      <c r="JJK32" s="1229"/>
      <c r="JJL32" s="1229"/>
      <c r="JJM32" s="1229"/>
      <c r="JJN32" s="1229"/>
      <c r="JJO32" s="1229"/>
      <c r="JJP32" s="1229"/>
      <c r="JJQ32" s="1229"/>
      <c r="JJR32" s="1229"/>
      <c r="JJS32" s="1229"/>
      <c r="JJT32" s="1229"/>
      <c r="JJU32" s="1229"/>
      <c r="JJV32" s="1229"/>
      <c r="JJW32" s="1229"/>
      <c r="JJX32" s="1229"/>
      <c r="JJY32" s="1229"/>
      <c r="JJZ32" s="1229"/>
      <c r="JKA32" s="1229"/>
      <c r="JKB32" s="1229"/>
      <c r="JKC32" s="1229"/>
      <c r="JKD32" s="1229"/>
      <c r="JKE32" s="1229"/>
      <c r="JKF32" s="1229"/>
      <c r="JKG32" s="1229"/>
      <c r="JKH32" s="1229"/>
      <c r="JKI32" s="1229"/>
      <c r="JKJ32" s="1229"/>
      <c r="JKK32" s="1229"/>
      <c r="JKL32" s="1229"/>
      <c r="JKM32" s="1229"/>
      <c r="JKN32" s="1229"/>
      <c r="JKO32" s="1229"/>
      <c r="JKP32" s="1229"/>
      <c r="JKQ32" s="1229"/>
      <c r="JKR32" s="1229"/>
      <c r="JKS32" s="1229"/>
      <c r="JKT32" s="1229"/>
      <c r="JKU32" s="1229"/>
      <c r="JKV32" s="1229"/>
      <c r="JKW32" s="1229"/>
      <c r="JKX32" s="1229"/>
      <c r="JKY32" s="1229"/>
      <c r="JKZ32" s="1229"/>
      <c r="JLA32" s="1229"/>
      <c r="JLB32" s="1229"/>
      <c r="JLC32" s="1229"/>
      <c r="JLD32" s="1229"/>
      <c r="JLE32" s="1229"/>
      <c r="JLF32" s="1229"/>
      <c r="JLG32" s="1229"/>
      <c r="JLH32" s="1229"/>
      <c r="JLI32" s="1229"/>
      <c r="JLJ32" s="1229"/>
      <c r="JLK32" s="1229"/>
      <c r="JLL32" s="1229"/>
      <c r="JLM32" s="1229"/>
      <c r="JLN32" s="1229"/>
      <c r="JLO32" s="1229"/>
      <c r="JLP32" s="1229"/>
      <c r="JLQ32" s="1229"/>
      <c r="JLR32" s="1229"/>
      <c r="JLS32" s="1229"/>
      <c r="JLT32" s="1229"/>
      <c r="JLU32" s="1229"/>
      <c r="JLV32" s="1229"/>
      <c r="JLW32" s="1229"/>
      <c r="JLX32" s="1229"/>
      <c r="JLY32" s="1229"/>
      <c r="JLZ32" s="1229"/>
      <c r="JMA32" s="1229"/>
      <c r="JMB32" s="1229"/>
      <c r="JMC32" s="1229"/>
      <c r="JMD32" s="1229"/>
      <c r="JME32" s="1229"/>
      <c r="JMF32" s="1229"/>
      <c r="JMG32" s="1229"/>
      <c r="JMH32" s="1229"/>
      <c r="JMI32" s="1229"/>
      <c r="JMJ32" s="1229"/>
      <c r="JMK32" s="1229"/>
      <c r="JML32" s="1229"/>
      <c r="JMM32" s="1229"/>
      <c r="JMN32" s="1229"/>
      <c r="JMO32" s="1229"/>
      <c r="JMP32" s="1229"/>
      <c r="JMQ32" s="1229"/>
      <c r="JMR32" s="1229"/>
      <c r="JMS32" s="1229"/>
      <c r="JMT32" s="1229"/>
      <c r="JMU32" s="1229"/>
      <c r="JMV32" s="1229"/>
      <c r="JMW32" s="1229"/>
      <c r="JMX32" s="1229"/>
      <c r="JMY32" s="1229"/>
      <c r="JMZ32" s="1229"/>
      <c r="JNA32" s="1229"/>
      <c r="JNB32" s="1229"/>
      <c r="JNC32" s="1229"/>
      <c r="JND32" s="1229"/>
      <c r="JNE32" s="1229"/>
      <c r="JNF32" s="1229"/>
      <c r="JNG32" s="1229"/>
      <c r="JNH32" s="1229"/>
      <c r="JNI32" s="1229"/>
      <c r="JNJ32" s="1229"/>
      <c r="JNK32" s="1229"/>
      <c r="JNL32" s="1229"/>
      <c r="JNM32" s="1229"/>
      <c r="JNN32" s="1229"/>
      <c r="JNO32" s="1229"/>
      <c r="JNP32" s="1229"/>
      <c r="JNQ32" s="1229"/>
      <c r="JNR32" s="1229"/>
      <c r="JNS32" s="1229"/>
      <c r="JNT32" s="1229"/>
      <c r="JNU32" s="1229"/>
      <c r="JNV32" s="1229"/>
      <c r="JNW32" s="1229"/>
      <c r="JNX32" s="1229"/>
      <c r="JNY32" s="1229"/>
      <c r="JNZ32" s="1229"/>
      <c r="JOA32" s="1229"/>
      <c r="JOB32" s="1229"/>
      <c r="JOC32" s="1229"/>
      <c r="JOD32" s="1229"/>
      <c r="JOE32" s="1229"/>
      <c r="JOF32" s="1229"/>
      <c r="JOG32" s="1229"/>
      <c r="JOH32" s="1229"/>
      <c r="JOI32" s="1229"/>
      <c r="JOJ32" s="1229"/>
      <c r="JOK32" s="1229"/>
      <c r="JOL32" s="1229"/>
      <c r="JOM32" s="1229"/>
      <c r="JON32" s="1229"/>
      <c r="JOO32" s="1229"/>
      <c r="JOP32" s="1229"/>
      <c r="JOQ32" s="1229"/>
      <c r="JOR32" s="1229"/>
      <c r="JOS32" s="1229"/>
      <c r="JOT32" s="1229"/>
      <c r="JOU32" s="1229"/>
      <c r="JOV32" s="1229"/>
      <c r="JOW32" s="1229"/>
      <c r="JOX32" s="1229"/>
      <c r="JOY32" s="1229"/>
      <c r="JOZ32" s="1229"/>
      <c r="JPA32" s="1229"/>
      <c r="JPB32" s="1229"/>
      <c r="JPC32" s="1229"/>
      <c r="JPD32" s="1229"/>
      <c r="JPE32" s="1229"/>
      <c r="JPF32" s="1229"/>
      <c r="JPG32" s="1229"/>
      <c r="JPH32" s="1229"/>
      <c r="JPI32" s="1229"/>
      <c r="JPJ32" s="1229"/>
      <c r="JPK32" s="1229"/>
      <c r="JPL32" s="1229"/>
      <c r="JPM32" s="1229"/>
      <c r="JPN32" s="1229"/>
      <c r="JPO32" s="1229"/>
      <c r="JPP32" s="1229"/>
      <c r="JPQ32" s="1229"/>
      <c r="JPR32" s="1229"/>
      <c r="JPS32" s="1229"/>
      <c r="JPT32" s="1229"/>
      <c r="JPU32" s="1229"/>
      <c r="JPV32" s="1229"/>
      <c r="JPW32" s="1229"/>
      <c r="JPX32" s="1229"/>
      <c r="JPY32" s="1229"/>
      <c r="JPZ32" s="1229"/>
      <c r="JQA32" s="1229"/>
      <c r="JQB32" s="1229"/>
      <c r="JQC32" s="1229"/>
      <c r="JQD32" s="1229"/>
      <c r="JQE32" s="1229"/>
      <c r="JQF32" s="1229"/>
      <c r="JQG32" s="1229"/>
      <c r="JQH32" s="1229"/>
      <c r="JQI32" s="1229"/>
      <c r="JQJ32" s="1229"/>
      <c r="JQK32" s="1229"/>
      <c r="JQL32" s="1229"/>
      <c r="JQM32" s="1229"/>
      <c r="JQN32" s="1229"/>
      <c r="JQO32" s="1229"/>
      <c r="JQP32" s="1229"/>
      <c r="JQQ32" s="1229"/>
      <c r="JQR32" s="1229"/>
      <c r="JQS32" s="1229"/>
      <c r="JQT32" s="1229"/>
      <c r="JQU32" s="1229"/>
      <c r="JQV32" s="1229"/>
      <c r="JQW32" s="1229"/>
      <c r="JQX32" s="1229"/>
      <c r="JQY32" s="1229"/>
      <c r="JQZ32" s="1229"/>
      <c r="JRA32" s="1229"/>
      <c r="JRB32" s="1229"/>
      <c r="JRC32" s="1229"/>
      <c r="JRD32" s="1229"/>
      <c r="JRE32" s="1229"/>
      <c r="JRF32" s="1229"/>
      <c r="JRG32" s="1229"/>
      <c r="JRH32" s="1229"/>
      <c r="JRI32" s="1229"/>
      <c r="JRJ32" s="1229"/>
      <c r="JRK32" s="1229"/>
      <c r="JRL32" s="1229"/>
      <c r="JRM32" s="1229"/>
      <c r="JRN32" s="1229"/>
      <c r="JRO32" s="1229"/>
      <c r="JRP32" s="1229"/>
      <c r="JRQ32" s="1229"/>
      <c r="JRR32" s="1229"/>
      <c r="JRS32" s="1229"/>
      <c r="JRT32" s="1229"/>
      <c r="JRU32" s="1229"/>
      <c r="JRV32" s="1229"/>
      <c r="JRW32" s="1229"/>
      <c r="JRX32" s="1229"/>
      <c r="JRY32" s="1229"/>
      <c r="JRZ32" s="1229"/>
      <c r="JSA32" s="1229"/>
      <c r="JSB32" s="1229"/>
      <c r="JSC32" s="1229"/>
      <c r="JSD32" s="1229"/>
      <c r="JSE32" s="1229"/>
      <c r="JSF32" s="1229"/>
      <c r="JSG32" s="1229"/>
      <c r="JSH32" s="1229"/>
      <c r="JSI32" s="1229"/>
      <c r="JSJ32" s="1229"/>
      <c r="JSK32" s="1229"/>
      <c r="JSL32" s="1229"/>
      <c r="JSM32" s="1229"/>
      <c r="JSN32" s="1229"/>
      <c r="JSO32" s="1229"/>
      <c r="JSP32" s="1229"/>
      <c r="JSQ32" s="1229"/>
      <c r="JSR32" s="1229"/>
      <c r="JSS32" s="1229"/>
      <c r="JST32" s="1229"/>
      <c r="JSU32" s="1229"/>
      <c r="JSV32" s="1229"/>
      <c r="JSW32" s="1229"/>
      <c r="JSX32" s="1229"/>
      <c r="JSY32" s="1229"/>
      <c r="JSZ32" s="1229"/>
      <c r="JTA32" s="1229"/>
      <c r="JTB32" s="1229"/>
      <c r="JTC32" s="1229"/>
      <c r="JTD32" s="1229"/>
      <c r="JTE32" s="1229"/>
      <c r="JTF32" s="1229"/>
      <c r="JTG32" s="1229"/>
      <c r="JTH32" s="1229"/>
      <c r="JTI32" s="1229"/>
      <c r="JTJ32" s="1229"/>
      <c r="JTK32" s="1229"/>
      <c r="JTL32" s="1229"/>
      <c r="JTM32" s="1229"/>
      <c r="JTN32" s="1229"/>
      <c r="JTO32" s="1229"/>
      <c r="JTP32" s="1229"/>
      <c r="JTQ32" s="1229"/>
      <c r="JTR32" s="1229"/>
      <c r="JTS32" s="1229"/>
      <c r="JTT32" s="1229"/>
      <c r="JTU32" s="1229"/>
      <c r="JTV32" s="1229"/>
      <c r="JTW32" s="1229"/>
      <c r="JTX32" s="1229"/>
      <c r="JTY32" s="1229"/>
      <c r="JTZ32" s="1229"/>
      <c r="JUA32" s="1229"/>
      <c r="JUB32" s="1229"/>
      <c r="JUC32" s="1229"/>
      <c r="JUD32" s="1229"/>
      <c r="JUE32" s="1229"/>
      <c r="JUF32" s="1229"/>
      <c r="JUG32" s="1229"/>
      <c r="JUH32" s="1229"/>
      <c r="JUI32" s="1229"/>
      <c r="JUJ32" s="1229"/>
      <c r="JUK32" s="1229"/>
      <c r="JUL32" s="1229"/>
      <c r="JUM32" s="1229"/>
      <c r="JUN32" s="1229"/>
      <c r="JUO32" s="1229"/>
      <c r="JUP32" s="1229"/>
      <c r="JUQ32" s="1229"/>
      <c r="JUR32" s="1229"/>
      <c r="JUS32" s="1229"/>
      <c r="JUT32" s="1229"/>
      <c r="JUU32" s="1229"/>
      <c r="JUV32" s="1229"/>
      <c r="JUW32" s="1229"/>
      <c r="JUX32" s="1229"/>
      <c r="JUY32" s="1229"/>
      <c r="JUZ32" s="1229"/>
      <c r="JVA32" s="1229"/>
      <c r="JVB32" s="1229"/>
      <c r="JVC32" s="1229"/>
      <c r="JVD32" s="1229"/>
      <c r="JVE32" s="1229"/>
      <c r="JVF32" s="1229"/>
      <c r="JVG32" s="1229"/>
      <c r="JVH32" s="1229"/>
      <c r="JVI32" s="1229"/>
      <c r="JVJ32" s="1229"/>
      <c r="JVK32" s="1229"/>
      <c r="JVL32" s="1229"/>
      <c r="JVM32" s="1229"/>
      <c r="JVN32" s="1229"/>
      <c r="JVO32" s="1229"/>
      <c r="JVP32" s="1229"/>
      <c r="JVQ32" s="1229"/>
      <c r="JVR32" s="1229"/>
      <c r="JVS32" s="1229"/>
      <c r="JVT32" s="1229"/>
      <c r="JVU32" s="1229"/>
      <c r="JVV32" s="1229"/>
      <c r="JVW32" s="1229"/>
      <c r="JVX32" s="1229"/>
      <c r="JVY32" s="1229"/>
      <c r="JVZ32" s="1229"/>
      <c r="JWA32" s="1229"/>
      <c r="JWB32" s="1229"/>
      <c r="JWC32" s="1229"/>
      <c r="JWD32" s="1229"/>
      <c r="JWE32" s="1229"/>
      <c r="JWF32" s="1229"/>
      <c r="JWG32" s="1229"/>
      <c r="JWH32" s="1229"/>
      <c r="JWI32" s="1229"/>
      <c r="JWJ32" s="1229"/>
      <c r="JWK32" s="1229"/>
      <c r="JWL32" s="1229"/>
      <c r="JWM32" s="1229"/>
      <c r="JWN32" s="1229"/>
      <c r="JWO32" s="1229"/>
      <c r="JWP32" s="1229"/>
      <c r="JWQ32" s="1229"/>
      <c r="JWR32" s="1229"/>
      <c r="JWS32" s="1229"/>
      <c r="JWT32" s="1229"/>
      <c r="JWU32" s="1229"/>
      <c r="JWV32" s="1229"/>
      <c r="JWW32" s="1229"/>
      <c r="JWX32" s="1229"/>
      <c r="JWY32" s="1229"/>
      <c r="JWZ32" s="1229"/>
      <c r="JXA32" s="1229"/>
      <c r="JXB32" s="1229"/>
      <c r="JXC32" s="1229"/>
      <c r="JXD32" s="1229"/>
      <c r="JXE32" s="1229"/>
      <c r="JXF32" s="1229"/>
      <c r="JXG32" s="1229"/>
      <c r="JXH32" s="1229"/>
      <c r="JXI32" s="1229"/>
      <c r="JXJ32" s="1229"/>
      <c r="JXK32" s="1229"/>
      <c r="JXL32" s="1229"/>
      <c r="JXM32" s="1229"/>
      <c r="JXN32" s="1229"/>
      <c r="JXO32" s="1229"/>
      <c r="JXP32" s="1229"/>
      <c r="JXQ32" s="1229"/>
      <c r="JXR32" s="1229"/>
      <c r="JXS32" s="1229"/>
      <c r="JXT32" s="1229"/>
      <c r="JXU32" s="1229"/>
      <c r="JXV32" s="1229"/>
      <c r="JXW32" s="1229"/>
      <c r="JXX32" s="1229"/>
      <c r="JXY32" s="1229"/>
      <c r="JXZ32" s="1229"/>
      <c r="JYA32" s="1229"/>
      <c r="JYB32" s="1229"/>
      <c r="JYC32" s="1229"/>
      <c r="JYD32" s="1229"/>
      <c r="JYE32" s="1229"/>
      <c r="JYF32" s="1229"/>
      <c r="JYG32" s="1229"/>
      <c r="JYH32" s="1229"/>
      <c r="JYI32" s="1229"/>
      <c r="JYJ32" s="1229"/>
      <c r="JYK32" s="1229"/>
      <c r="JYL32" s="1229"/>
      <c r="JYM32" s="1229"/>
      <c r="JYN32" s="1229"/>
      <c r="JYO32" s="1229"/>
      <c r="JYP32" s="1229"/>
      <c r="JYQ32" s="1229"/>
      <c r="JYR32" s="1229"/>
      <c r="JYS32" s="1229"/>
      <c r="JYT32" s="1229"/>
      <c r="JYU32" s="1229"/>
      <c r="JYV32" s="1229"/>
      <c r="JYW32" s="1229"/>
      <c r="JYX32" s="1229"/>
      <c r="JYY32" s="1229"/>
      <c r="JYZ32" s="1229"/>
      <c r="JZA32" s="1229"/>
      <c r="JZB32" s="1229"/>
      <c r="JZC32" s="1229"/>
      <c r="JZD32" s="1229"/>
      <c r="JZE32" s="1229"/>
      <c r="JZF32" s="1229"/>
      <c r="JZG32" s="1229"/>
      <c r="JZH32" s="1229"/>
      <c r="JZI32" s="1229"/>
      <c r="JZJ32" s="1229"/>
      <c r="JZK32" s="1229"/>
      <c r="JZL32" s="1229"/>
      <c r="JZM32" s="1229"/>
      <c r="JZN32" s="1229"/>
      <c r="JZO32" s="1229"/>
      <c r="JZP32" s="1229"/>
      <c r="JZQ32" s="1229"/>
      <c r="JZR32" s="1229"/>
      <c r="JZS32" s="1229"/>
      <c r="JZT32" s="1229"/>
      <c r="JZU32" s="1229"/>
      <c r="JZV32" s="1229"/>
      <c r="JZW32" s="1229"/>
      <c r="JZX32" s="1229"/>
      <c r="JZY32" s="1229"/>
      <c r="JZZ32" s="1229"/>
      <c r="KAA32" s="1229"/>
      <c r="KAB32" s="1229"/>
      <c r="KAC32" s="1229"/>
      <c r="KAD32" s="1229"/>
      <c r="KAE32" s="1229"/>
      <c r="KAF32" s="1229"/>
      <c r="KAG32" s="1229"/>
      <c r="KAH32" s="1229"/>
      <c r="KAI32" s="1229"/>
      <c r="KAJ32" s="1229"/>
      <c r="KAK32" s="1229"/>
      <c r="KAL32" s="1229"/>
      <c r="KAM32" s="1229"/>
      <c r="KAN32" s="1229"/>
      <c r="KAO32" s="1229"/>
      <c r="KAP32" s="1229"/>
      <c r="KAQ32" s="1229"/>
      <c r="KAR32" s="1229"/>
      <c r="KAS32" s="1229"/>
      <c r="KAT32" s="1229"/>
      <c r="KAU32" s="1229"/>
      <c r="KAV32" s="1229"/>
      <c r="KAW32" s="1229"/>
      <c r="KAX32" s="1229"/>
      <c r="KAY32" s="1229"/>
      <c r="KAZ32" s="1229"/>
      <c r="KBA32" s="1229"/>
      <c r="KBB32" s="1229"/>
      <c r="KBC32" s="1229"/>
      <c r="KBD32" s="1229"/>
      <c r="KBE32" s="1229"/>
      <c r="KBF32" s="1229"/>
      <c r="KBG32" s="1229"/>
      <c r="KBH32" s="1229"/>
      <c r="KBI32" s="1229"/>
      <c r="KBJ32" s="1229"/>
      <c r="KBK32" s="1229"/>
      <c r="KBL32" s="1229"/>
      <c r="KBM32" s="1229"/>
      <c r="KBN32" s="1229"/>
      <c r="KBO32" s="1229"/>
      <c r="KBP32" s="1229"/>
      <c r="KBQ32" s="1229"/>
      <c r="KBR32" s="1229"/>
      <c r="KBS32" s="1229"/>
      <c r="KBT32" s="1229"/>
      <c r="KBU32" s="1229"/>
      <c r="KBV32" s="1229"/>
      <c r="KBW32" s="1229"/>
      <c r="KBX32" s="1229"/>
      <c r="KBY32" s="1229"/>
      <c r="KBZ32" s="1229"/>
      <c r="KCA32" s="1229"/>
      <c r="KCB32" s="1229"/>
      <c r="KCC32" s="1229"/>
      <c r="KCD32" s="1229"/>
      <c r="KCE32" s="1229"/>
      <c r="KCF32" s="1229"/>
      <c r="KCG32" s="1229"/>
      <c r="KCH32" s="1229"/>
      <c r="KCI32" s="1229"/>
      <c r="KCJ32" s="1229"/>
      <c r="KCK32" s="1229"/>
      <c r="KCL32" s="1229"/>
      <c r="KCM32" s="1229"/>
      <c r="KCN32" s="1229"/>
      <c r="KCO32" s="1229"/>
      <c r="KCP32" s="1229"/>
      <c r="KCQ32" s="1229"/>
      <c r="KCR32" s="1229"/>
      <c r="KCS32" s="1229"/>
      <c r="KCT32" s="1229"/>
      <c r="KCU32" s="1229"/>
      <c r="KCV32" s="1229"/>
      <c r="KCW32" s="1229"/>
      <c r="KCX32" s="1229"/>
      <c r="KCY32" s="1229"/>
      <c r="KCZ32" s="1229"/>
      <c r="KDA32" s="1229"/>
      <c r="KDB32" s="1229"/>
      <c r="KDC32" s="1229"/>
      <c r="KDD32" s="1229"/>
      <c r="KDE32" s="1229"/>
      <c r="KDF32" s="1229"/>
      <c r="KDG32" s="1229"/>
      <c r="KDH32" s="1229"/>
      <c r="KDI32" s="1229"/>
      <c r="KDJ32" s="1229"/>
      <c r="KDK32" s="1229"/>
      <c r="KDL32" s="1229"/>
      <c r="KDM32" s="1229"/>
      <c r="KDN32" s="1229"/>
      <c r="KDO32" s="1229"/>
      <c r="KDP32" s="1229"/>
      <c r="KDQ32" s="1229"/>
      <c r="KDR32" s="1229"/>
      <c r="KDS32" s="1229"/>
      <c r="KDT32" s="1229"/>
      <c r="KDU32" s="1229"/>
      <c r="KDV32" s="1229"/>
      <c r="KDW32" s="1229"/>
      <c r="KDX32" s="1229"/>
      <c r="KDY32" s="1229"/>
      <c r="KDZ32" s="1229"/>
      <c r="KEA32" s="1229"/>
      <c r="KEB32" s="1229"/>
      <c r="KEC32" s="1229"/>
      <c r="KED32" s="1229"/>
      <c r="KEE32" s="1229"/>
      <c r="KEF32" s="1229"/>
      <c r="KEG32" s="1229"/>
      <c r="KEH32" s="1229"/>
      <c r="KEI32" s="1229"/>
      <c r="KEJ32" s="1229"/>
      <c r="KEK32" s="1229"/>
      <c r="KEL32" s="1229"/>
      <c r="KEM32" s="1229"/>
      <c r="KEN32" s="1229"/>
      <c r="KEO32" s="1229"/>
      <c r="KEP32" s="1229"/>
      <c r="KEQ32" s="1229"/>
      <c r="KER32" s="1229"/>
      <c r="KES32" s="1229"/>
      <c r="KET32" s="1229"/>
      <c r="KEU32" s="1229"/>
      <c r="KEV32" s="1229"/>
      <c r="KEW32" s="1229"/>
      <c r="KEX32" s="1229"/>
      <c r="KEY32" s="1229"/>
      <c r="KEZ32" s="1229"/>
      <c r="KFA32" s="1229"/>
      <c r="KFB32" s="1229"/>
      <c r="KFC32" s="1229"/>
      <c r="KFD32" s="1229"/>
      <c r="KFE32" s="1229"/>
      <c r="KFF32" s="1229"/>
      <c r="KFG32" s="1229"/>
      <c r="KFH32" s="1229"/>
      <c r="KFI32" s="1229"/>
      <c r="KFJ32" s="1229"/>
      <c r="KFK32" s="1229"/>
      <c r="KFL32" s="1229"/>
      <c r="KFM32" s="1229"/>
      <c r="KFN32" s="1229"/>
      <c r="KFO32" s="1229"/>
      <c r="KFP32" s="1229"/>
      <c r="KFQ32" s="1229"/>
      <c r="KFR32" s="1229"/>
      <c r="KFS32" s="1229"/>
      <c r="KFT32" s="1229"/>
      <c r="KFU32" s="1229"/>
      <c r="KFV32" s="1229"/>
      <c r="KFW32" s="1229"/>
      <c r="KFX32" s="1229"/>
      <c r="KFY32" s="1229"/>
      <c r="KFZ32" s="1229"/>
      <c r="KGA32" s="1229"/>
      <c r="KGB32" s="1229"/>
      <c r="KGC32" s="1229"/>
      <c r="KGD32" s="1229"/>
      <c r="KGE32" s="1229"/>
      <c r="KGF32" s="1229"/>
      <c r="KGG32" s="1229"/>
      <c r="KGH32" s="1229"/>
      <c r="KGI32" s="1229"/>
      <c r="KGJ32" s="1229"/>
      <c r="KGK32" s="1229"/>
      <c r="KGL32" s="1229"/>
      <c r="KGM32" s="1229"/>
      <c r="KGN32" s="1229"/>
      <c r="KGO32" s="1229"/>
      <c r="KGP32" s="1229"/>
      <c r="KGQ32" s="1229"/>
      <c r="KGR32" s="1229"/>
      <c r="KGS32" s="1229"/>
      <c r="KGT32" s="1229"/>
      <c r="KGU32" s="1229"/>
      <c r="KGV32" s="1229"/>
      <c r="KGW32" s="1229"/>
      <c r="KGX32" s="1229"/>
      <c r="KGY32" s="1229"/>
      <c r="KGZ32" s="1229"/>
      <c r="KHA32" s="1229"/>
      <c r="KHB32" s="1229"/>
      <c r="KHC32" s="1229"/>
      <c r="KHD32" s="1229"/>
      <c r="KHE32" s="1229"/>
      <c r="KHF32" s="1229"/>
      <c r="KHG32" s="1229"/>
      <c r="KHH32" s="1229"/>
      <c r="KHI32" s="1229"/>
      <c r="KHJ32" s="1229"/>
      <c r="KHK32" s="1229"/>
      <c r="KHL32" s="1229"/>
      <c r="KHM32" s="1229"/>
      <c r="KHN32" s="1229"/>
      <c r="KHO32" s="1229"/>
      <c r="KHP32" s="1229"/>
      <c r="KHQ32" s="1229"/>
      <c r="KHR32" s="1229"/>
      <c r="KHS32" s="1229"/>
      <c r="KHT32" s="1229"/>
      <c r="KHU32" s="1229"/>
      <c r="KHV32" s="1229"/>
      <c r="KHW32" s="1229"/>
      <c r="KHX32" s="1229"/>
      <c r="KHY32" s="1229"/>
      <c r="KHZ32" s="1229"/>
      <c r="KIA32" s="1229"/>
      <c r="KIB32" s="1229"/>
      <c r="KIC32" s="1229"/>
      <c r="KID32" s="1229"/>
      <c r="KIE32" s="1229"/>
      <c r="KIF32" s="1229"/>
      <c r="KIG32" s="1229"/>
      <c r="KIH32" s="1229"/>
      <c r="KII32" s="1229"/>
      <c r="KIJ32" s="1229"/>
      <c r="KIK32" s="1229"/>
      <c r="KIL32" s="1229"/>
      <c r="KIM32" s="1229"/>
      <c r="KIN32" s="1229"/>
      <c r="KIO32" s="1229"/>
      <c r="KIP32" s="1229"/>
      <c r="KIQ32" s="1229"/>
      <c r="KIR32" s="1229"/>
      <c r="KIS32" s="1229"/>
      <c r="KIT32" s="1229"/>
      <c r="KIU32" s="1229"/>
      <c r="KIV32" s="1229"/>
      <c r="KIW32" s="1229"/>
      <c r="KIX32" s="1229"/>
      <c r="KIY32" s="1229"/>
      <c r="KIZ32" s="1229"/>
      <c r="KJA32" s="1229"/>
      <c r="KJB32" s="1229"/>
      <c r="KJC32" s="1229"/>
      <c r="KJD32" s="1229"/>
      <c r="KJE32" s="1229"/>
      <c r="KJF32" s="1229"/>
      <c r="KJG32" s="1229"/>
      <c r="KJH32" s="1229"/>
      <c r="KJI32" s="1229"/>
      <c r="KJJ32" s="1229"/>
      <c r="KJK32" s="1229"/>
      <c r="KJL32" s="1229"/>
      <c r="KJM32" s="1229"/>
      <c r="KJN32" s="1229"/>
      <c r="KJO32" s="1229"/>
      <c r="KJP32" s="1229"/>
      <c r="KJQ32" s="1229"/>
      <c r="KJR32" s="1229"/>
      <c r="KJS32" s="1229"/>
      <c r="KJT32" s="1229"/>
      <c r="KJU32" s="1229"/>
      <c r="KJV32" s="1229"/>
      <c r="KJW32" s="1229"/>
      <c r="KJX32" s="1229"/>
      <c r="KJY32" s="1229"/>
      <c r="KJZ32" s="1229"/>
      <c r="KKA32" s="1229"/>
      <c r="KKB32" s="1229"/>
      <c r="KKC32" s="1229"/>
      <c r="KKD32" s="1229"/>
      <c r="KKE32" s="1229"/>
      <c r="KKF32" s="1229"/>
      <c r="KKG32" s="1229"/>
      <c r="KKH32" s="1229"/>
      <c r="KKI32" s="1229"/>
      <c r="KKJ32" s="1229"/>
      <c r="KKK32" s="1229"/>
      <c r="KKL32" s="1229"/>
      <c r="KKM32" s="1229"/>
      <c r="KKN32" s="1229"/>
      <c r="KKO32" s="1229"/>
      <c r="KKP32" s="1229"/>
      <c r="KKQ32" s="1229"/>
      <c r="KKR32" s="1229"/>
      <c r="KKS32" s="1229"/>
      <c r="KKT32" s="1229"/>
      <c r="KKU32" s="1229"/>
      <c r="KKV32" s="1229"/>
      <c r="KKW32" s="1229"/>
      <c r="KKX32" s="1229"/>
      <c r="KKY32" s="1229"/>
      <c r="KKZ32" s="1229"/>
      <c r="KLA32" s="1229"/>
      <c r="KLB32" s="1229"/>
      <c r="KLC32" s="1229"/>
      <c r="KLD32" s="1229"/>
      <c r="KLE32" s="1229"/>
      <c r="KLF32" s="1229"/>
      <c r="KLG32" s="1229"/>
      <c r="KLH32" s="1229"/>
      <c r="KLI32" s="1229"/>
      <c r="KLJ32" s="1229"/>
      <c r="KLK32" s="1229"/>
      <c r="KLL32" s="1229"/>
      <c r="KLM32" s="1229"/>
      <c r="KLN32" s="1229"/>
      <c r="KLO32" s="1229"/>
      <c r="KLP32" s="1229"/>
      <c r="KLQ32" s="1229"/>
      <c r="KLR32" s="1229"/>
      <c r="KLS32" s="1229"/>
      <c r="KLT32" s="1229"/>
      <c r="KLU32" s="1229"/>
      <c r="KLV32" s="1229"/>
      <c r="KLW32" s="1229"/>
      <c r="KLX32" s="1229"/>
      <c r="KLY32" s="1229"/>
      <c r="KLZ32" s="1229"/>
      <c r="KMA32" s="1229"/>
      <c r="KMB32" s="1229"/>
      <c r="KMC32" s="1229"/>
      <c r="KMD32" s="1229"/>
      <c r="KME32" s="1229"/>
      <c r="KMF32" s="1229"/>
      <c r="KMG32" s="1229"/>
      <c r="KMH32" s="1229"/>
      <c r="KMI32" s="1229"/>
      <c r="KMJ32" s="1229"/>
      <c r="KMK32" s="1229"/>
      <c r="KML32" s="1229"/>
      <c r="KMM32" s="1229"/>
      <c r="KMN32" s="1229"/>
      <c r="KMO32" s="1229"/>
      <c r="KMP32" s="1229"/>
      <c r="KMQ32" s="1229"/>
      <c r="KMR32" s="1229"/>
      <c r="KMS32" s="1229"/>
      <c r="KMT32" s="1229"/>
      <c r="KMU32" s="1229"/>
      <c r="KMV32" s="1229"/>
      <c r="KMW32" s="1229"/>
      <c r="KMX32" s="1229"/>
      <c r="KMY32" s="1229"/>
      <c r="KMZ32" s="1229"/>
      <c r="KNA32" s="1229"/>
      <c r="KNB32" s="1229"/>
      <c r="KNC32" s="1229"/>
      <c r="KND32" s="1229"/>
      <c r="KNE32" s="1229"/>
      <c r="KNF32" s="1229"/>
      <c r="KNG32" s="1229"/>
      <c r="KNH32" s="1229"/>
      <c r="KNI32" s="1229"/>
      <c r="KNJ32" s="1229"/>
      <c r="KNK32" s="1229"/>
      <c r="KNL32" s="1229"/>
      <c r="KNM32" s="1229"/>
      <c r="KNN32" s="1229"/>
      <c r="KNO32" s="1229"/>
      <c r="KNP32" s="1229"/>
      <c r="KNQ32" s="1229"/>
      <c r="KNR32" s="1229"/>
      <c r="KNS32" s="1229"/>
      <c r="KNT32" s="1229"/>
      <c r="KNU32" s="1229"/>
      <c r="KNV32" s="1229"/>
      <c r="KNW32" s="1229"/>
      <c r="KNX32" s="1229"/>
      <c r="KNY32" s="1229"/>
      <c r="KNZ32" s="1229"/>
      <c r="KOA32" s="1229"/>
      <c r="KOB32" s="1229"/>
      <c r="KOC32" s="1229"/>
      <c r="KOD32" s="1229"/>
      <c r="KOE32" s="1229"/>
      <c r="KOF32" s="1229"/>
      <c r="KOG32" s="1229"/>
      <c r="KOH32" s="1229"/>
      <c r="KOI32" s="1229"/>
      <c r="KOJ32" s="1229"/>
      <c r="KOK32" s="1229"/>
      <c r="KOL32" s="1229"/>
      <c r="KOM32" s="1229"/>
      <c r="KON32" s="1229"/>
      <c r="KOO32" s="1229"/>
      <c r="KOP32" s="1229"/>
      <c r="KOQ32" s="1229"/>
      <c r="KOR32" s="1229"/>
      <c r="KOS32" s="1229"/>
      <c r="KOT32" s="1229"/>
      <c r="KOU32" s="1229"/>
      <c r="KOV32" s="1229"/>
      <c r="KOW32" s="1229"/>
      <c r="KOX32" s="1229"/>
      <c r="KOY32" s="1229"/>
      <c r="KOZ32" s="1229"/>
      <c r="KPA32" s="1229"/>
      <c r="KPB32" s="1229"/>
      <c r="KPC32" s="1229"/>
      <c r="KPD32" s="1229"/>
      <c r="KPE32" s="1229"/>
      <c r="KPF32" s="1229"/>
      <c r="KPG32" s="1229"/>
      <c r="KPH32" s="1229"/>
      <c r="KPI32" s="1229"/>
      <c r="KPJ32" s="1229"/>
      <c r="KPK32" s="1229"/>
      <c r="KPL32" s="1229"/>
      <c r="KPM32" s="1229"/>
      <c r="KPN32" s="1229"/>
      <c r="KPO32" s="1229"/>
      <c r="KPP32" s="1229"/>
      <c r="KPQ32" s="1229"/>
      <c r="KPR32" s="1229"/>
      <c r="KPS32" s="1229"/>
      <c r="KPT32" s="1229"/>
      <c r="KPU32" s="1229"/>
      <c r="KPV32" s="1229"/>
      <c r="KPW32" s="1229"/>
      <c r="KPX32" s="1229"/>
      <c r="KPY32" s="1229"/>
      <c r="KPZ32" s="1229"/>
      <c r="KQA32" s="1229"/>
      <c r="KQB32" s="1229"/>
      <c r="KQC32" s="1229"/>
      <c r="KQD32" s="1229"/>
      <c r="KQE32" s="1229"/>
      <c r="KQF32" s="1229"/>
      <c r="KQG32" s="1229"/>
      <c r="KQH32" s="1229"/>
      <c r="KQI32" s="1229"/>
      <c r="KQJ32" s="1229"/>
      <c r="KQK32" s="1229"/>
      <c r="KQL32" s="1229"/>
      <c r="KQM32" s="1229"/>
      <c r="KQN32" s="1229"/>
      <c r="KQO32" s="1229"/>
      <c r="KQP32" s="1229"/>
      <c r="KQQ32" s="1229"/>
      <c r="KQR32" s="1229"/>
      <c r="KQS32" s="1229"/>
      <c r="KQT32" s="1229"/>
      <c r="KQU32" s="1229"/>
      <c r="KQV32" s="1229"/>
      <c r="KQW32" s="1229"/>
      <c r="KQX32" s="1229"/>
      <c r="KQY32" s="1229"/>
      <c r="KQZ32" s="1229"/>
      <c r="KRA32" s="1229"/>
      <c r="KRB32" s="1229"/>
      <c r="KRC32" s="1229"/>
      <c r="KRD32" s="1229"/>
      <c r="KRE32" s="1229"/>
      <c r="KRF32" s="1229"/>
      <c r="KRG32" s="1229"/>
      <c r="KRH32" s="1229"/>
      <c r="KRI32" s="1229"/>
      <c r="KRJ32" s="1229"/>
      <c r="KRK32" s="1229"/>
      <c r="KRL32" s="1229"/>
      <c r="KRM32" s="1229"/>
      <c r="KRN32" s="1229"/>
      <c r="KRO32" s="1229"/>
      <c r="KRP32" s="1229"/>
      <c r="KRQ32" s="1229"/>
      <c r="KRR32" s="1229"/>
      <c r="KRS32" s="1229"/>
      <c r="KRT32" s="1229"/>
      <c r="KRU32" s="1229"/>
      <c r="KRV32" s="1229"/>
      <c r="KRW32" s="1229"/>
      <c r="KRX32" s="1229"/>
      <c r="KRY32" s="1229"/>
      <c r="KRZ32" s="1229"/>
      <c r="KSA32" s="1229"/>
      <c r="KSB32" s="1229"/>
      <c r="KSC32" s="1229"/>
      <c r="KSD32" s="1229"/>
      <c r="KSE32" s="1229"/>
      <c r="KSF32" s="1229"/>
      <c r="KSG32" s="1229"/>
      <c r="KSH32" s="1229"/>
      <c r="KSI32" s="1229"/>
      <c r="KSJ32" s="1229"/>
      <c r="KSK32" s="1229"/>
      <c r="KSL32" s="1229"/>
      <c r="KSM32" s="1229"/>
      <c r="KSN32" s="1229"/>
      <c r="KSO32" s="1229"/>
      <c r="KSP32" s="1229"/>
      <c r="KSQ32" s="1229"/>
      <c r="KSR32" s="1229"/>
      <c r="KSS32" s="1229"/>
      <c r="KST32" s="1229"/>
      <c r="KSU32" s="1229"/>
      <c r="KSV32" s="1229"/>
      <c r="KSW32" s="1229"/>
      <c r="KSX32" s="1229"/>
      <c r="KSY32" s="1229"/>
      <c r="KSZ32" s="1229"/>
      <c r="KTA32" s="1229"/>
      <c r="KTB32" s="1229"/>
      <c r="KTC32" s="1229"/>
      <c r="KTD32" s="1229"/>
      <c r="KTE32" s="1229"/>
      <c r="KTF32" s="1229"/>
      <c r="KTG32" s="1229"/>
      <c r="KTH32" s="1229"/>
      <c r="KTI32" s="1229"/>
      <c r="KTJ32" s="1229"/>
      <c r="KTK32" s="1229"/>
      <c r="KTL32" s="1229"/>
      <c r="KTM32" s="1229"/>
      <c r="KTN32" s="1229"/>
      <c r="KTO32" s="1229"/>
      <c r="KTP32" s="1229"/>
      <c r="KTQ32" s="1229"/>
      <c r="KTR32" s="1229"/>
      <c r="KTS32" s="1229"/>
      <c r="KTT32" s="1229"/>
      <c r="KTU32" s="1229"/>
      <c r="KTV32" s="1229"/>
      <c r="KTW32" s="1229"/>
      <c r="KTX32" s="1229"/>
      <c r="KTY32" s="1229"/>
      <c r="KTZ32" s="1229"/>
      <c r="KUA32" s="1229"/>
      <c r="KUB32" s="1229"/>
      <c r="KUC32" s="1229"/>
      <c r="KUD32" s="1229"/>
      <c r="KUE32" s="1229"/>
      <c r="KUF32" s="1229"/>
      <c r="KUG32" s="1229"/>
      <c r="KUH32" s="1229"/>
      <c r="KUI32" s="1229"/>
      <c r="KUJ32" s="1229"/>
      <c r="KUK32" s="1229"/>
      <c r="KUL32" s="1229"/>
      <c r="KUM32" s="1229"/>
      <c r="KUN32" s="1229"/>
      <c r="KUO32" s="1229"/>
      <c r="KUP32" s="1229"/>
      <c r="KUQ32" s="1229"/>
      <c r="KUR32" s="1229"/>
      <c r="KUS32" s="1229"/>
      <c r="KUT32" s="1229"/>
      <c r="KUU32" s="1229"/>
      <c r="KUV32" s="1229"/>
      <c r="KUW32" s="1229"/>
      <c r="KUX32" s="1229"/>
      <c r="KUY32" s="1229"/>
      <c r="KUZ32" s="1229"/>
      <c r="KVA32" s="1229"/>
      <c r="KVB32" s="1229"/>
      <c r="KVC32" s="1229"/>
      <c r="KVD32" s="1229"/>
      <c r="KVE32" s="1229"/>
      <c r="KVF32" s="1229"/>
      <c r="KVG32" s="1229"/>
      <c r="KVH32" s="1229"/>
      <c r="KVI32" s="1229"/>
      <c r="KVJ32" s="1229"/>
      <c r="KVK32" s="1229"/>
      <c r="KVL32" s="1229"/>
      <c r="KVM32" s="1229"/>
      <c r="KVN32" s="1229"/>
      <c r="KVO32" s="1229"/>
      <c r="KVP32" s="1229"/>
      <c r="KVQ32" s="1229"/>
      <c r="KVR32" s="1229"/>
      <c r="KVS32" s="1229"/>
      <c r="KVT32" s="1229"/>
      <c r="KVU32" s="1229"/>
      <c r="KVV32" s="1229"/>
      <c r="KVW32" s="1229"/>
      <c r="KVX32" s="1229"/>
      <c r="KVY32" s="1229"/>
      <c r="KVZ32" s="1229"/>
      <c r="KWA32" s="1229"/>
      <c r="KWB32" s="1229"/>
      <c r="KWC32" s="1229"/>
      <c r="KWD32" s="1229"/>
      <c r="KWE32" s="1229"/>
      <c r="KWF32" s="1229"/>
      <c r="KWG32" s="1229"/>
      <c r="KWH32" s="1229"/>
      <c r="KWI32" s="1229"/>
      <c r="KWJ32" s="1229"/>
      <c r="KWK32" s="1229"/>
      <c r="KWL32" s="1229"/>
      <c r="KWM32" s="1229"/>
      <c r="KWN32" s="1229"/>
      <c r="KWO32" s="1229"/>
      <c r="KWP32" s="1229"/>
      <c r="KWQ32" s="1229"/>
      <c r="KWR32" s="1229"/>
      <c r="KWS32" s="1229"/>
      <c r="KWT32" s="1229"/>
      <c r="KWU32" s="1229"/>
      <c r="KWV32" s="1229"/>
      <c r="KWW32" s="1229"/>
      <c r="KWX32" s="1229"/>
      <c r="KWY32" s="1229"/>
      <c r="KWZ32" s="1229"/>
      <c r="KXA32" s="1229"/>
      <c r="KXB32" s="1229"/>
      <c r="KXC32" s="1229"/>
      <c r="KXD32" s="1229"/>
      <c r="KXE32" s="1229"/>
      <c r="KXF32" s="1229"/>
      <c r="KXG32" s="1229"/>
      <c r="KXH32" s="1229"/>
      <c r="KXI32" s="1229"/>
      <c r="KXJ32" s="1229"/>
      <c r="KXK32" s="1229"/>
      <c r="KXL32" s="1229"/>
      <c r="KXM32" s="1229"/>
      <c r="KXN32" s="1229"/>
      <c r="KXO32" s="1229"/>
      <c r="KXP32" s="1229"/>
      <c r="KXQ32" s="1229"/>
      <c r="KXR32" s="1229"/>
      <c r="KXS32" s="1229"/>
      <c r="KXT32" s="1229"/>
      <c r="KXU32" s="1229"/>
      <c r="KXV32" s="1229"/>
      <c r="KXW32" s="1229"/>
      <c r="KXX32" s="1229"/>
      <c r="KXY32" s="1229"/>
      <c r="KXZ32" s="1229"/>
      <c r="KYA32" s="1229"/>
      <c r="KYB32" s="1229"/>
      <c r="KYC32" s="1229"/>
      <c r="KYD32" s="1229"/>
      <c r="KYE32" s="1229"/>
      <c r="KYF32" s="1229"/>
      <c r="KYG32" s="1229"/>
      <c r="KYH32" s="1229"/>
      <c r="KYI32" s="1229"/>
      <c r="KYJ32" s="1229"/>
      <c r="KYK32" s="1229"/>
      <c r="KYL32" s="1229"/>
      <c r="KYM32" s="1229"/>
      <c r="KYN32" s="1229"/>
      <c r="KYO32" s="1229"/>
      <c r="KYP32" s="1229"/>
      <c r="KYQ32" s="1229"/>
      <c r="KYR32" s="1229"/>
      <c r="KYS32" s="1229"/>
      <c r="KYT32" s="1229"/>
      <c r="KYU32" s="1229"/>
      <c r="KYV32" s="1229"/>
      <c r="KYW32" s="1229"/>
      <c r="KYX32" s="1229"/>
      <c r="KYY32" s="1229"/>
      <c r="KYZ32" s="1229"/>
      <c r="KZA32" s="1229"/>
      <c r="KZB32" s="1229"/>
      <c r="KZC32" s="1229"/>
      <c r="KZD32" s="1229"/>
      <c r="KZE32" s="1229"/>
      <c r="KZF32" s="1229"/>
      <c r="KZG32" s="1229"/>
      <c r="KZH32" s="1229"/>
      <c r="KZI32" s="1229"/>
      <c r="KZJ32" s="1229"/>
      <c r="KZK32" s="1229"/>
      <c r="KZL32" s="1229"/>
      <c r="KZM32" s="1229"/>
      <c r="KZN32" s="1229"/>
      <c r="KZO32" s="1229"/>
      <c r="KZP32" s="1229"/>
      <c r="KZQ32" s="1229"/>
      <c r="KZR32" s="1229"/>
      <c r="KZS32" s="1229"/>
      <c r="KZT32" s="1229"/>
      <c r="KZU32" s="1229"/>
      <c r="KZV32" s="1229"/>
      <c r="KZW32" s="1229"/>
      <c r="KZX32" s="1229"/>
      <c r="KZY32" s="1229"/>
      <c r="KZZ32" s="1229"/>
      <c r="LAA32" s="1229"/>
      <c r="LAB32" s="1229"/>
      <c r="LAC32" s="1229"/>
      <c r="LAD32" s="1229"/>
      <c r="LAE32" s="1229"/>
      <c r="LAF32" s="1229"/>
      <c r="LAG32" s="1229"/>
      <c r="LAH32" s="1229"/>
      <c r="LAI32" s="1229"/>
      <c r="LAJ32" s="1229"/>
      <c r="LAK32" s="1229"/>
      <c r="LAL32" s="1229"/>
      <c r="LAM32" s="1229"/>
      <c r="LAN32" s="1229"/>
      <c r="LAO32" s="1229"/>
      <c r="LAP32" s="1229"/>
      <c r="LAQ32" s="1229"/>
      <c r="LAR32" s="1229"/>
      <c r="LAS32" s="1229"/>
      <c r="LAT32" s="1229"/>
      <c r="LAU32" s="1229"/>
      <c r="LAV32" s="1229"/>
      <c r="LAW32" s="1229"/>
      <c r="LAX32" s="1229"/>
      <c r="LAY32" s="1229"/>
      <c r="LAZ32" s="1229"/>
      <c r="LBA32" s="1229"/>
      <c r="LBB32" s="1229"/>
      <c r="LBC32" s="1229"/>
      <c r="LBD32" s="1229"/>
      <c r="LBE32" s="1229"/>
      <c r="LBF32" s="1229"/>
      <c r="LBG32" s="1229"/>
      <c r="LBH32" s="1229"/>
      <c r="LBI32" s="1229"/>
      <c r="LBJ32" s="1229"/>
      <c r="LBK32" s="1229"/>
      <c r="LBL32" s="1229"/>
      <c r="LBM32" s="1229"/>
      <c r="LBN32" s="1229"/>
      <c r="LBO32" s="1229"/>
      <c r="LBP32" s="1229"/>
      <c r="LBQ32" s="1229"/>
      <c r="LBR32" s="1229"/>
      <c r="LBS32" s="1229"/>
      <c r="LBT32" s="1229"/>
      <c r="LBU32" s="1229"/>
      <c r="LBV32" s="1229"/>
      <c r="LBW32" s="1229"/>
      <c r="LBX32" s="1229"/>
      <c r="LBY32" s="1229"/>
      <c r="LBZ32" s="1229"/>
      <c r="LCA32" s="1229"/>
      <c r="LCB32" s="1229"/>
      <c r="LCC32" s="1229"/>
      <c r="LCD32" s="1229"/>
      <c r="LCE32" s="1229"/>
      <c r="LCF32" s="1229"/>
      <c r="LCG32" s="1229"/>
      <c r="LCH32" s="1229"/>
      <c r="LCI32" s="1229"/>
      <c r="LCJ32" s="1229"/>
      <c r="LCK32" s="1229"/>
      <c r="LCL32" s="1229"/>
      <c r="LCM32" s="1229"/>
      <c r="LCN32" s="1229"/>
      <c r="LCO32" s="1229"/>
      <c r="LCP32" s="1229"/>
      <c r="LCQ32" s="1229"/>
      <c r="LCR32" s="1229"/>
      <c r="LCS32" s="1229"/>
      <c r="LCT32" s="1229"/>
      <c r="LCU32" s="1229"/>
      <c r="LCV32" s="1229"/>
      <c r="LCW32" s="1229"/>
      <c r="LCX32" s="1229"/>
      <c r="LCY32" s="1229"/>
      <c r="LCZ32" s="1229"/>
      <c r="LDA32" s="1229"/>
      <c r="LDB32" s="1229"/>
      <c r="LDC32" s="1229"/>
      <c r="LDD32" s="1229"/>
      <c r="LDE32" s="1229"/>
      <c r="LDF32" s="1229"/>
      <c r="LDG32" s="1229"/>
      <c r="LDH32" s="1229"/>
      <c r="LDI32" s="1229"/>
      <c r="LDJ32" s="1229"/>
      <c r="LDK32" s="1229"/>
      <c r="LDL32" s="1229"/>
      <c r="LDM32" s="1229"/>
      <c r="LDN32" s="1229"/>
      <c r="LDO32" s="1229"/>
      <c r="LDP32" s="1229"/>
      <c r="LDQ32" s="1229"/>
      <c r="LDR32" s="1229"/>
      <c r="LDS32" s="1229"/>
      <c r="LDT32" s="1229"/>
      <c r="LDU32" s="1229"/>
      <c r="LDV32" s="1229"/>
      <c r="LDW32" s="1229"/>
      <c r="LDX32" s="1229"/>
      <c r="LDY32" s="1229"/>
      <c r="LDZ32" s="1229"/>
      <c r="LEA32" s="1229"/>
      <c r="LEB32" s="1229"/>
      <c r="LEC32" s="1229"/>
      <c r="LED32" s="1229"/>
      <c r="LEE32" s="1229"/>
      <c r="LEF32" s="1229"/>
      <c r="LEG32" s="1229"/>
      <c r="LEH32" s="1229"/>
      <c r="LEI32" s="1229"/>
      <c r="LEJ32" s="1229"/>
      <c r="LEK32" s="1229"/>
      <c r="LEL32" s="1229"/>
      <c r="LEM32" s="1229"/>
      <c r="LEN32" s="1229"/>
      <c r="LEO32" s="1229"/>
      <c r="LEP32" s="1229"/>
      <c r="LEQ32" s="1229"/>
      <c r="LER32" s="1229"/>
      <c r="LES32" s="1229"/>
      <c r="LET32" s="1229"/>
      <c r="LEU32" s="1229"/>
      <c r="LEV32" s="1229"/>
      <c r="LEW32" s="1229"/>
      <c r="LEX32" s="1229"/>
      <c r="LEY32" s="1229"/>
      <c r="LEZ32" s="1229"/>
      <c r="LFA32" s="1229"/>
      <c r="LFB32" s="1229"/>
      <c r="LFC32" s="1229"/>
      <c r="LFD32" s="1229"/>
      <c r="LFE32" s="1229"/>
      <c r="LFF32" s="1229"/>
      <c r="LFG32" s="1229"/>
      <c r="LFH32" s="1229"/>
      <c r="LFI32" s="1229"/>
      <c r="LFJ32" s="1229"/>
      <c r="LFK32" s="1229"/>
      <c r="LFL32" s="1229"/>
      <c r="LFM32" s="1229"/>
      <c r="LFN32" s="1229"/>
      <c r="LFO32" s="1229"/>
      <c r="LFP32" s="1229"/>
      <c r="LFQ32" s="1229"/>
      <c r="LFR32" s="1229"/>
      <c r="LFS32" s="1229"/>
      <c r="LFT32" s="1229"/>
      <c r="LFU32" s="1229"/>
      <c r="LFV32" s="1229"/>
      <c r="LFW32" s="1229"/>
      <c r="LFX32" s="1229"/>
      <c r="LFY32" s="1229"/>
      <c r="LFZ32" s="1229"/>
      <c r="LGA32" s="1229"/>
      <c r="LGB32" s="1229"/>
      <c r="LGC32" s="1229"/>
      <c r="LGD32" s="1229"/>
      <c r="LGE32" s="1229"/>
      <c r="LGF32" s="1229"/>
      <c r="LGG32" s="1229"/>
      <c r="LGH32" s="1229"/>
      <c r="LGI32" s="1229"/>
      <c r="LGJ32" s="1229"/>
      <c r="LGK32" s="1229"/>
      <c r="LGL32" s="1229"/>
      <c r="LGM32" s="1229"/>
      <c r="LGN32" s="1229"/>
      <c r="LGO32" s="1229"/>
      <c r="LGP32" s="1229"/>
      <c r="LGQ32" s="1229"/>
      <c r="LGR32" s="1229"/>
      <c r="LGS32" s="1229"/>
      <c r="LGT32" s="1229"/>
      <c r="LGU32" s="1229"/>
      <c r="LGV32" s="1229"/>
      <c r="LGW32" s="1229"/>
      <c r="LGX32" s="1229"/>
      <c r="LGY32" s="1229"/>
      <c r="LGZ32" s="1229"/>
      <c r="LHA32" s="1229"/>
      <c r="LHB32" s="1229"/>
      <c r="LHC32" s="1229"/>
      <c r="LHD32" s="1229"/>
      <c r="LHE32" s="1229"/>
      <c r="LHF32" s="1229"/>
      <c r="LHG32" s="1229"/>
      <c r="LHH32" s="1229"/>
      <c r="LHI32" s="1229"/>
      <c r="LHJ32" s="1229"/>
      <c r="LHK32" s="1229"/>
      <c r="LHL32" s="1229"/>
      <c r="LHM32" s="1229"/>
      <c r="LHN32" s="1229"/>
      <c r="LHO32" s="1229"/>
      <c r="LHP32" s="1229"/>
      <c r="LHQ32" s="1229"/>
      <c r="LHR32" s="1229"/>
      <c r="LHS32" s="1229"/>
      <c r="LHT32" s="1229"/>
      <c r="LHU32" s="1229"/>
      <c r="LHV32" s="1229"/>
      <c r="LHW32" s="1229"/>
      <c r="LHX32" s="1229"/>
      <c r="LHY32" s="1229"/>
      <c r="LHZ32" s="1229"/>
      <c r="LIA32" s="1229"/>
      <c r="LIB32" s="1229"/>
      <c r="LIC32" s="1229"/>
      <c r="LID32" s="1229"/>
      <c r="LIE32" s="1229"/>
      <c r="LIF32" s="1229"/>
      <c r="LIG32" s="1229"/>
      <c r="LIH32" s="1229"/>
      <c r="LII32" s="1229"/>
      <c r="LIJ32" s="1229"/>
      <c r="LIK32" s="1229"/>
      <c r="LIL32" s="1229"/>
      <c r="LIM32" s="1229"/>
      <c r="LIN32" s="1229"/>
      <c r="LIO32" s="1229"/>
      <c r="LIP32" s="1229"/>
      <c r="LIQ32" s="1229"/>
      <c r="LIR32" s="1229"/>
      <c r="LIS32" s="1229"/>
      <c r="LIT32" s="1229"/>
      <c r="LIU32" s="1229"/>
      <c r="LIV32" s="1229"/>
      <c r="LIW32" s="1229"/>
      <c r="LIX32" s="1229"/>
      <c r="LIY32" s="1229"/>
      <c r="LIZ32" s="1229"/>
      <c r="LJA32" s="1229"/>
      <c r="LJB32" s="1229"/>
      <c r="LJC32" s="1229"/>
      <c r="LJD32" s="1229"/>
      <c r="LJE32" s="1229"/>
      <c r="LJF32" s="1229"/>
      <c r="LJG32" s="1229"/>
      <c r="LJH32" s="1229"/>
      <c r="LJI32" s="1229"/>
      <c r="LJJ32" s="1229"/>
      <c r="LJK32" s="1229"/>
      <c r="LJL32" s="1229"/>
      <c r="LJM32" s="1229"/>
      <c r="LJN32" s="1229"/>
      <c r="LJO32" s="1229"/>
      <c r="LJP32" s="1229"/>
      <c r="LJQ32" s="1229"/>
      <c r="LJR32" s="1229"/>
      <c r="LJS32" s="1229"/>
      <c r="LJT32" s="1229"/>
      <c r="LJU32" s="1229"/>
      <c r="LJV32" s="1229"/>
      <c r="LJW32" s="1229"/>
      <c r="LJX32" s="1229"/>
      <c r="LJY32" s="1229"/>
      <c r="LJZ32" s="1229"/>
      <c r="LKA32" s="1229"/>
      <c r="LKB32" s="1229"/>
      <c r="LKC32" s="1229"/>
      <c r="LKD32" s="1229"/>
      <c r="LKE32" s="1229"/>
      <c r="LKF32" s="1229"/>
      <c r="LKG32" s="1229"/>
      <c r="LKH32" s="1229"/>
      <c r="LKI32" s="1229"/>
      <c r="LKJ32" s="1229"/>
      <c r="LKK32" s="1229"/>
      <c r="LKL32" s="1229"/>
      <c r="LKM32" s="1229"/>
      <c r="LKN32" s="1229"/>
      <c r="LKO32" s="1229"/>
      <c r="LKP32" s="1229"/>
      <c r="LKQ32" s="1229"/>
      <c r="LKR32" s="1229"/>
      <c r="LKS32" s="1229"/>
      <c r="LKT32" s="1229"/>
      <c r="LKU32" s="1229"/>
      <c r="LKV32" s="1229"/>
      <c r="LKW32" s="1229"/>
      <c r="LKX32" s="1229"/>
      <c r="LKY32" s="1229"/>
      <c r="LKZ32" s="1229"/>
      <c r="LLA32" s="1229"/>
      <c r="LLB32" s="1229"/>
      <c r="LLC32" s="1229"/>
      <c r="LLD32" s="1229"/>
      <c r="LLE32" s="1229"/>
      <c r="LLF32" s="1229"/>
      <c r="LLG32" s="1229"/>
      <c r="LLH32" s="1229"/>
      <c r="LLI32" s="1229"/>
      <c r="LLJ32" s="1229"/>
      <c r="LLK32" s="1229"/>
      <c r="LLL32" s="1229"/>
      <c r="LLM32" s="1229"/>
      <c r="LLN32" s="1229"/>
      <c r="LLO32" s="1229"/>
      <c r="LLP32" s="1229"/>
      <c r="LLQ32" s="1229"/>
      <c r="LLR32" s="1229"/>
      <c r="LLS32" s="1229"/>
      <c r="LLT32" s="1229"/>
      <c r="LLU32" s="1229"/>
      <c r="LLV32" s="1229"/>
      <c r="LLW32" s="1229"/>
      <c r="LLX32" s="1229"/>
      <c r="LLY32" s="1229"/>
      <c r="LLZ32" s="1229"/>
      <c r="LMA32" s="1229"/>
      <c r="LMB32" s="1229"/>
      <c r="LMC32" s="1229"/>
      <c r="LMD32" s="1229"/>
      <c r="LME32" s="1229"/>
      <c r="LMF32" s="1229"/>
      <c r="LMG32" s="1229"/>
      <c r="LMH32" s="1229"/>
      <c r="LMI32" s="1229"/>
      <c r="LMJ32" s="1229"/>
      <c r="LMK32" s="1229"/>
      <c r="LML32" s="1229"/>
      <c r="LMM32" s="1229"/>
      <c r="LMN32" s="1229"/>
      <c r="LMO32" s="1229"/>
      <c r="LMP32" s="1229"/>
      <c r="LMQ32" s="1229"/>
      <c r="LMR32" s="1229"/>
      <c r="LMS32" s="1229"/>
      <c r="LMT32" s="1229"/>
      <c r="LMU32" s="1229"/>
      <c r="LMV32" s="1229"/>
      <c r="LMW32" s="1229"/>
      <c r="LMX32" s="1229"/>
      <c r="LMY32" s="1229"/>
      <c r="LMZ32" s="1229"/>
      <c r="LNA32" s="1229"/>
      <c r="LNB32" s="1229"/>
      <c r="LNC32" s="1229"/>
      <c r="LND32" s="1229"/>
      <c r="LNE32" s="1229"/>
      <c r="LNF32" s="1229"/>
      <c r="LNG32" s="1229"/>
      <c r="LNH32" s="1229"/>
      <c r="LNI32" s="1229"/>
      <c r="LNJ32" s="1229"/>
      <c r="LNK32" s="1229"/>
      <c r="LNL32" s="1229"/>
      <c r="LNM32" s="1229"/>
      <c r="LNN32" s="1229"/>
      <c r="LNO32" s="1229"/>
      <c r="LNP32" s="1229"/>
      <c r="LNQ32" s="1229"/>
      <c r="LNR32" s="1229"/>
      <c r="LNS32" s="1229"/>
      <c r="LNT32" s="1229"/>
      <c r="LNU32" s="1229"/>
      <c r="LNV32" s="1229"/>
      <c r="LNW32" s="1229"/>
      <c r="LNX32" s="1229"/>
      <c r="LNY32" s="1229"/>
      <c r="LNZ32" s="1229"/>
      <c r="LOA32" s="1229"/>
      <c r="LOB32" s="1229"/>
      <c r="LOC32" s="1229"/>
      <c r="LOD32" s="1229"/>
      <c r="LOE32" s="1229"/>
      <c r="LOF32" s="1229"/>
      <c r="LOG32" s="1229"/>
      <c r="LOH32" s="1229"/>
      <c r="LOI32" s="1229"/>
      <c r="LOJ32" s="1229"/>
      <c r="LOK32" s="1229"/>
      <c r="LOL32" s="1229"/>
      <c r="LOM32" s="1229"/>
      <c r="LON32" s="1229"/>
      <c r="LOO32" s="1229"/>
      <c r="LOP32" s="1229"/>
      <c r="LOQ32" s="1229"/>
      <c r="LOR32" s="1229"/>
      <c r="LOS32" s="1229"/>
      <c r="LOT32" s="1229"/>
      <c r="LOU32" s="1229"/>
      <c r="LOV32" s="1229"/>
      <c r="LOW32" s="1229"/>
      <c r="LOX32" s="1229"/>
      <c r="LOY32" s="1229"/>
      <c r="LOZ32" s="1229"/>
      <c r="LPA32" s="1229"/>
      <c r="LPB32" s="1229"/>
      <c r="LPC32" s="1229"/>
      <c r="LPD32" s="1229"/>
      <c r="LPE32" s="1229"/>
      <c r="LPF32" s="1229"/>
      <c r="LPG32" s="1229"/>
      <c r="LPH32" s="1229"/>
      <c r="LPI32" s="1229"/>
      <c r="LPJ32" s="1229"/>
      <c r="LPK32" s="1229"/>
      <c r="LPL32" s="1229"/>
      <c r="LPM32" s="1229"/>
      <c r="LPN32" s="1229"/>
      <c r="LPO32" s="1229"/>
      <c r="LPP32" s="1229"/>
      <c r="LPQ32" s="1229"/>
      <c r="LPR32" s="1229"/>
      <c r="LPS32" s="1229"/>
      <c r="LPT32" s="1229"/>
      <c r="LPU32" s="1229"/>
      <c r="LPV32" s="1229"/>
      <c r="LPW32" s="1229"/>
      <c r="LPX32" s="1229"/>
      <c r="LPY32" s="1229"/>
      <c r="LPZ32" s="1229"/>
      <c r="LQA32" s="1229"/>
      <c r="LQB32" s="1229"/>
      <c r="LQC32" s="1229"/>
      <c r="LQD32" s="1229"/>
      <c r="LQE32" s="1229"/>
      <c r="LQF32" s="1229"/>
      <c r="LQG32" s="1229"/>
      <c r="LQH32" s="1229"/>
      <c r="LQI32" s="1229"/>
      <c r="LQJ32" s="1229"/>
      <c r="LQK32" s="1229"/>
      <c r="LQL32" s="1229"/>
      <c r="LQM32" s="1229"/>
      <c r="LQN32" s="1229"/>
      <c r="LQO32" s="1229"/>
      <c r="LQP32" s="1229"/>
      <c r="LQQ32" s="1229"/>
      <c r="LQR32" s="1229"/>
      <c r="LQS32" s="1229"/>
      <c r="LQT32" s="1229"/>
      <c r="LQU32" s="1229"/>
      <c r="LQV32" s="1229"/>
      <c r="LQW32" s="1229"/>
      <c r="LQX32" s="1229"/>
      <c r="LQY32" s="1229"/>
      <c r="LQZ32" s="1229"/>
      <c r="LRA32" s="1229"/>
      <c r="LRB32" s="1229"/>
      <c r="LRC32" s="1229"/>
      <c r="LRD32" s="1229"/>
      <c r="LRE32" s="1229"/>
      <c r="LRF32" s="1229"/>
      <c r="LRG32" s="1229"/>
      <c r="LRH32" s="1229"/>
      <c r="LRI32" s="1229"/>
      <c r="LRJ32" s="1229"/>
      <c r="LRK32" s="1229"/>
      <c r="LRL32" s="1229"/>
      <c r="LRM32" s="1229"/>
      <c r="LRN32" s="1229"/>
      <c r="LRO32" s="1229"/>
      <c r="LRP32" s="1229"/>
      <c r="LRQ32" s="1229"/>
      <c r="LRR32" s="1229"/>
      <c r="LRS32" s="1229"/>
      <c r="LRT32" s="1229"/>
      <c r="LRU32" s="1229"/>
      <c r="LRV32" s="1229"/>
      <c r="LRW32" s="1229"/>
      <c r="LRX32" s="1229"/>
      <c r="LRY32" s="1229"/>
      <c r="LRZ32" s="1229"/>
      <c r="LSA32" s="1229"/>
      <c r="LSB32" s="1229"/>
      <c r="LSC32" s="1229"/>
      <c r="LSD32" s="1229"/>
      <c r="LSE32" s="1229"/>
      <c r="LSF32" s="1229"/>
      <c r="LSG32" s="1229"/>
      <c r="LSH32" s="1229"/>
      <c r="LSI32" s="1229"/>
      <c r="LSJ32" s="1229"/>
      <c r="LSK32" s="1229"/>
      <c r="LSL32" s="1229"/>
      <c r="LSM32" s="1229"/>
      <c r="LSN32" s="1229"/>
      <c r="LSO32" s="1229"/>
      <c r="LSP32" s="1229"/>
      <c r="LSQ32" s="1229"/>
      <c r="LSR32" s="1229"/>
      <c r="LSS32" s="1229"/>
      <c r="LST32" s="1229"/>
      <c r="LSU32" s="1229"/>
      <c r="LSV32" s="1229"/>
      <c r="LSW32" s="1229"/>
      <c r="LSX32" s="1229"/>
      <c r="LSY32" s="1229"/>
      <c r="LSZ32" s="1229"/>
      <c r="LTA32" s="1229"/>
      <c r="LTB32" s="1229"/>
      <c r="LTC32" s="1229"/>
      <c r="LTD32" s="1229"/>
      <c r="LTE32" s="1229"/>
      <c r="LTF32" s="1229"/>
      <c r="LTG32" s="1229"/>
      <c r="LTH32" s="1229"/>
      <c r="LTI32" s="1229"/>
      <c r="LTJ32" s="1229"/>
      <c r="LTK32" s="1229"/>
      <c r="LTL32" s="1229"/>
      <c r="LTM32" s="1229"/>
      <c r="LTN32" s="1229"/>
      <c r="LTO32" s="1229"/>
      <c r="LTP32" s="1229"/>
      <c r="LTQ32" s="1229"/>
      <c r="LTR32" s="1229"/>
      <c r="LTS32" s="1229"/>
      <c r="LTT32" s="1229"/>
      <c r="LTU32" s="1229"/>
      <c r="LTV32" s="1229"/>
      <c r="LTW32" s="1229"/>
      <c r="LTX32" s="1229"/>
      <c r="LTY32" s="1229"/>
      <c r="LTZ32" s="1229"/>
      <c r="LUA32" s="1229"/>
      <c r="LUB32" s="1229"/>
      <c r="LUC32" s="1229"/>
      <c r="LUD32" s="1229"/>
      <c r="LUE32" s="1229"/>
      <c r="LUF32" s="1229"/>
      <c r="LUG32" s="1229"/>
      <c r="LUH32" s="1229"/>
      <c r="LUI32" s="1229"/>
      <c r="LUJ32" s="1229"/>
      <c r="LUK32" s="1229"/>
      <c r="LUL32" s="1229"/>
      <c r="LUM32" s="1229"/>
      <c r="LUN32" s="1229"/>
      <c r="LUO32" s="1229"/>
      <c r="LUP32" s="1229"/>
      <c r="LUQ32" s="1229"/>
      <c r="LUR32" s="1229"/>
      <c r="LUS32" s="1229"/>
      <c r="LUT32" s="1229"/>
      <c r="LUU32" s="1229"/>
      <c r="LUV32" s="1229"/>
      <c r="LUW32" s="1229"/>
      <c r="LUX32" s="1229"/>
      <c r="LUY32" s="1229"/>
      <c r="LUZ32" s="1229"/>
      <c r="LVA32" s="1229"/>
      <c r="LVB32" s="1229"/>
      <c r="LVC32" s="1229"/>
      <c r="LVD32" s="1229"/>
      <c r="LVE32" s="1229"/>
      <c r="LVF32" s="1229"/>
      <c r="LVG32" s="1229"/>
      <c r="LVH32" s="1229"/>
      <c r="LVI32" s="1229"/>
      <c r="LVJ32" s="1229"/>
      <c r="LVK32" s="1229"/>
      <c r="LVL32" s="1229"/>
      <c r="LVM32" s="1229"/>
      <c r="LVN32" s="1229"/>
      <c r="LVO32" s="1229"/>
      <c r="LVP32" s="1229"/>
      <c r="LVQ32" s="1229"/>
      <c r="LVR32" s="1229"/>
      <c r="LVS32" s="1229"/>
      <c r="LVT32" s="1229"/>
      <c r="LVU32" s="1229"/>
      <c r="LVV32" s="1229"/>
      <c r="LVW32" s="1229"/>
      <c r="LVX32" s="1229"/>
      <c r="LVY32" s="1229"/>
      <c r="LVZ32" s="1229"/>
      <c r="LWA32" s="1229"/>
      <c r="LWB32" s="1229"/>
      <c r="LWC32" s="1229"/>
      <c r="LWD32" s="1229"/>
      <c r="LWE32" s="1229"/>
      <c r="LWF32" s="1229"/>
      <c r="LWG32" s="1229"/>
      <c r="LWH32" s="1229"/>
      <c r="LWI32" s="1229"/>
      <c r="LWJ32" s="1229"/>
      <c r="LWK32" s="1229"/>
      <c r="LWL32" s="1229"/>
      <c r="LWM32" s="1229"/>
      <c r="LWN32" s="1229"/>
      <c r="LWO32" s="1229"/>
      <c r="LWP32" s="1229"/>
      <c r="LWQ32" s="1229"/>
      <c r="LWR32" s="1229"/>
      <c r="LWS32" s="1229"/>
      <c r="LWT32" s="1229"/>
      <c r="LWU32" s="1229"/>
      <c r="LWV32" s="1229"/>
      <c r="LWW32" s="1229"/>
      <c r="LWX32" s="1229"/>
      <c r="LWY32" s="1229"/>
      <c r="LWZ32" s="1229"/>
      <c r="LXA32" s="1229"/>
      <c r="LXB32" s="1229"/>
      <c r="LXC32" s="1229"/>
      <c r="LXD32" s="1229"/>
      <c r="LXE32" s="1229"/>
      <c r="LXF32" s="1229"/>
      <c r="LXG32" s="1229"/>
      <c r="LXH32" s="1229"/>
      <c r="LXI32" s="1229"/>
      <c r="LXJ32" s="1229"/>
      <c r="LXK32" s="1229"/>
      <c r="LXL32" s="1229"/>
      <c r="LXM32" s="1229"/>
      <c r="LXN32" s="1229"/>
      <c r="LXO32" s="1229"/>
      <c r="LXP32" s="1229"/>
      <c r="LXQ32" s="1229"/>
      <c r="LXR32" s="1229"/>
      <c r="LXS32" s="1229"/>
      <c r="LXT32" s="1229"/>
      <c r="LXU32" s="1229"/>
      <c r="LXV32" s="1229"/>
      <c r="LXW32" s="1229"/>
      <c r="LXX32" s="1229"/>
      <c r="LXY32" s="1229"/>
      <c r="LXZ32" s="1229"/>
      <c r="LYA32" s="1229"/>
      <c r="LYB32" s="1229"/>
      <c r="LYC32" s="1229"/>
      <c r="LYD32" s="1229"/>
      <c r="LYE32" s="1229"/>
      <c r="LYF32" s="1229"/>
      <c r="LYG32" s="1229"/>
      <c r="LYH32" s="1229"/>
      <c r="LYI32" s="1229"/>
      <c r="LYJ32" s="1229"/>
      <c r="LYK32" s="1229"/>
      <c r="LYL32" s="1229"/>
      <c r="LYM32" s="1229"/>
      <c r="LYN32" s="1229"/>
      <c r="LYO32" s="1229"/>
      <c r="LYP32" s="1229"/>
      <c r="LYQ32" s="1229"/>
      <c r="LYR32" s="1229"/>
      <c r="LYS32" s="1229"/>
      <c r="LYT32" s="1229"/>
      <c r="LYU32" s="1229"/>
      <c r="LYV32" s="1229"/>
      <c r="LYW32" s="1229"/>
      <c r="LYX32" s="1229"/>
      <c r="LYY32" s="1229"/>
      <c r="LYZ32" s="1229"/>
      <c r="LZA32" s="1229"/>
      <c r="LZB32" s="1229"/>
      <c r="LZC32" s="1229"/>
      <c r="LZD32" s="1229"/>
      <c r="LZE32" s="1229"/>
      <c r="LZF32" s="1229"/>
      <c r="LZG32" s="1229"/>
      <c r="LZH32" s="1229"/>
      <c r="LZI32" s="1229"/>
      <c r="LZJ32" s="1229"/>
      <c r="LZK32" s="1229"/>
      <c r="LZL32" s="1229"/>
      <c r="LZM32" s="1229"/>
      <c r="LZN32" s="1229"/>
      <c r="LZO32" s="1229"/>
      <c r="LZP32" s="1229"/>
      <c r="LZQ32" s="1229"/>
      <c r="LZR32" s="1229"/>
      <c r="LZS32" s="1229"/>
      <c r="LZT32" s="1229"/>
      <c r="LZU32" s="1229"/>
      <c r="LZV32" s="1229"/>
      <c r="LZW32" s="1229"/>
      <c r="LZX32" s="1229"/>
      <c r="LZY32" s="1229"/>
      <c r="LZZ32" s="1229"/>
      <c r="MAA32" s="1229"/>
      <c r="MAB32" s="1229"/>
      <c r="MAC32" s="1229"/>
      <c r="MAD32" s="1229"/>
      <c r="MAE32" s="1229"/>
      <c r="MAF32" s="1229"/>
      <c r="MAG32" s="1229"/>
      <c r="MAH32" s="1229"/>
      <c r="MAI32" s="1229"/>
      <c r="MAJ32" s="1229"/>
      <c r="MAK32" s="1229"/>
      <c r="MAL32" s="1229"/>
      <c r="MAM32" s="1229"/>
      <c r="MAN32" s="1229"/>
      <c r="MAO32" s="1229"/>
      <c r="MAP32" s="1229"/>
      <c r="MAQ32" s="1229"/>
      <c r="MAR32" s="1229"/>
      <c r="MAS32" s="1229"/>
      <c r="MAT32" s="1229"/>
      <c r="MAU32" s="1229"/>
      <c r="MAV32" s="1229"/>
      <c r="MAW32" s="1229"/>
      <c r="MAX32" s="1229"/>
      <c r="MAY32" s="1229"/>
      <c r="MAZ32" s="1229"/>
      <c r="MBA32" s="1229"/>
      <c r="MBB32" s="1229"/>
      <c r="MBC32" s="1229"/>
      <c r="MBD32" s="1229"/>
      <c r="MBE32" s="1229"/>
      <c r="MBF32" s="1229"/>
      <c r="MBG32" s="1229"/>
      <c r="MBH32" s="1229"/>
      <c r="MBI32" s="1229"/>
      <c r="MBJ32" s="1229"/>
      <c r="MBK32" s="1229"/>
      <c r="MBL32" s="1229"/>
      <c r="MBM32" s="1229"/>
      <c r="MBN32" s="1229"/>
      <c r="MBO32" s="1229"/>
      <c r="MBP32" s="1229"/>
      <c r="MBQ32" s="1229"/>
      <c r="MBR32" s="1229"/>
      <c r="MBS32" s="1229"/>
      <c r="MBT32" s="1229"/>
      <c r="MBU32" s="1229"/>
      <c r="MBV32" s="1229"/>
      <c r="MBW32" s="1229"/>
      <c r="MBX32" s="1229"/>
      <c r="MBY32" s="1229"/>
      <c r="MBZ32" s="1229"/>
      <c r="MCA32" s="1229"/>
      <c r="MCB32" s="1229"/>
      <c r="MCC32" s="1229"/>
      <c r="MCD32" s="1229"/>
      <c r="MCE32" s="1229"/>
      <c r="MCF32" s="1229"/>
      <c r="MCG32" s="1229"/>
      <c r="MCH32" s="1229"/>
      <c r="MCI32" s="1229"/>
      <c r="MCJ32" s="1229"/>
      <c r="MCK32" s="1229"/>
      <c r="MCL32" s="1229"/>
      <c r="MCM32" s="1229"/>
      <c r="MCN32" s="1229"/>
      <c r="MCO32" s="1229"/>
      <c r="MCP32" s="1229"/>
      <c r="MCQ32" s="1229"/>
      <c r="MCR32" s="1229"/>
      <c r="MCS32" s="1229"/>
      <c r="MCT32" s="1229"/>
      <c r="MCU32" s="1229"/>
      <c r="MCV32" s="1229"/>
      <c r="MCW32" s="1229"/>
      <c r="MCX32" s="1229"/>
      <c r="MCY32" s="1229"/>
      <c r="MCZ32" s="1229"/>
      <c r="MDA32" s="1229"/>
      <c r="MDB32" s="1229"/>
      <c r="MDC32" s="1229"/>
      <c r="MDD32" s="1229"/>
      <c r="MDE32" s="1229"/>
      <c r="MDF32" s="1229"/>
      <c r="MDG32" s="1229"/>
      <c r="MDH32" s="1229"/>
      <c r="MDI32" s="1229"/>
      <c r="MDJ32" s="1229"/>
      <c r="MDK32" s="1229"/>
      <c r="MDL32" s="1229"/>
      <c r="MDM32" s="1229"/>
      <c r="MDN32" s="1229"/>
      <c r="MDO32" s="1229"/>
      <c r="MDP32" s="1229"/>
      <c r="MDQ32" s="1229"/>
      <c r="MDR32" s="1229"/>
      <c r="MDS32" s="1229"/>
      <c r="MDT32" s="1229"/>
      <c r="MDU32" s="1229"/>
      <c r="MDV32" s="1229"/>
      <c r="MDW32" s="1229"/>
      <c r="MDX32" s="1229"/>
      <c r="MDY32" s="1229"/>
      <c r="MDZ32" s="1229"/>
      <c r="MEA32" s="1229"/>
      <c r="MEB32" s="1229"/>
      <c r="MEC32" s="1229"/>
      <c r="MED32" s="1229"/>
      <c r="MEE32" s="1229"/>
      <c r="MEF32" s="1229"/>
      <c r="MEG32" s="1229"/>
      <c r="MEH32" s="1229"/>
      <c r="MEI32" s="1229"/>
      <c r="MEJ32" s="1229"/>
      <c r="MEK32" s="1229"/>
      <c r="MEL32" s="1229"/>
      <c r="MEM32" s="1229"/>
      <c r="MEN32" s="1229"/>
      <c r="MEO32" s="1229"/>
      <c r="MEP32" s="1229"/>
      <c r="MEQ32" s="1229"/>
      <c r="MER32" s="1229"/>
      <c r="MES32" s="1229"/>
      <c r="MET32" s="1229"/>
      <c r="MEU32" s="1229"/>
      <c r="MEV32" s="1229"/>
      <c r="MEW32" s="1229"/>
      <c r="MEX32" s="1229"/>
      <c r="MEY32" s="1229"/>
      <c r="MEZ32" s="1229"/>
      <c r="MFA32" s="1229"/>
      <c r="MFB32" s="1229"/>
      <c r="MFC32" s="1229"/>
      <c r="MFD32" s="1229"/>
      <c r="MFE32" s="1229"/>
      <c r="MFF32" s="1229"/>
      <c r="MFG32" s="1229"/>
      <c r="MFH32" s="1229"/>
      <c r="MFI32" s="1229"/>
      <c r="MFJ32" s="1229"/>
      <c r="MFK32" s="1229"/>
      <c r="MFL32" s="1229"/>
      <c r="MFM32" s="1229"/>
      <c r="MFN32" s="1229"/>
      <c r="MFO32" s="1229"/>
      <c r="MFP32" s="1229"/>
      <c r="MFQ32" s="1229"/>
      <c r="MFR32" s="1229"/>
      <c r="MFS32" s="1229"/>
      <c r="MFT32" s="1229"/>
      <c r="MFU32" s="1229"/>
      <c r="MFV32" s="1229"/>
      <c r="MFW32" s="1229"/>
      <c r="MFX32" s="1229"/>
      <c r="MFY32" s="1229"/>
      <c r="MFZ32" s="1229"/>
      <c r="MGA32" s="1229"/>
      <c r="MGB32" s="1229"/>
      <c r="MGC32" s="1229"/>
      <c r="MGD32" s="1229"/>
      <c r="MGE32" s="1229"/>
      <c r="MGF32" s="1229"/>
      <c r="MGG32" s="1229"/>
      <c r="MGH32" s="1229"/>
      <c r="MGI32" s="1229"/>
      <c r="MGJ32" s="1229"/>
      <c r="MGK32" s="1229"/>
      <c r="MGL32" s="1229"/>
      <c r="MGM32" s="1229"/>
      <c r="MGN32" s="1229"/>
      <c r="MGO32" s="1229"/>
      <c r="MGP32" s="1229"/>
      <c r="MGQ32" s="1229"/>
      <c r="MGR32" s="1229"/>
      <c r="MGS32" s="1229"/>
      <c r="MGT32" s="1229"/>
      <c r="MGU32" s="1229"/>
      <c r="MGV32" s="1229"/>
      <c r="MGW32" s="1229"/>
      <c r="MGX32" s="1229"/>
      <c r="MGY32" s="1229"/>
      <c r="MGZ32" s="1229"/>
      <c r="MHA32" s="1229"/>
      <c r="MHB32" s="1229"/>
      <c r="MHC32" s="1229"/>
      <c r="MHD32" s="1229"/>
      <c r="MHE32" s="1229"/>
      <c r="MHF32" s="1229"/>
      <c r="MHG32" s="1229"/>
      <c r="MHH32" s="1229"/>
      <c r="MHI32" s="1229"/>
      <c r="MHJ32" s="1229"/>
      <c r="MHK32" s="1229"/>
      <c r="MHL32" s="1229"/>
      <c r="MHM32" s="1229"/>
      <c r="MHN32" s="1229"/>
      <c r="MHO32" s="1229"/>
      <c r="MHP32" s="1229"/>
      <c r="MHQ32" s="1229"/>
      <c r="MHR32" s="1229"/>
      <c r="MHS32" s="1229"/>
      <c r="MHT32" s="1229"/>
      <c r="MHU32" s="1229"/>
      <c r="MHV32" s="1229"/>
      <c r="MHW32" s="1229"/>
      <c r="MHX32" s="1229"/>
      <c r="MHY32" s="1229"/>
      <c r="MHZ32" s="1229"/>
      <c r="MIA32" s="1229"/>
      <c r="MIB32" s="1229"/>
      <c r="MIC32" s="1229"/>
      <c r="MID32" s="1229"/>
      <c r="MIE32" s="1229"/>
      <c r="MIF32" s="1229"/>
      <c r="MIG32" s="1229"/>
      <c r="MIH32" s="1229"/>
      <c r="MII32" s="1229"/>
      <c r="MIJ32" s="1229"/>
      <c r="MIK32" s="1229"/>
      <c r="MIL32" s="1229"/>
      <c r="MIM32" s="1229"/>
      <c r="MIN32" s="1229"/>
      <c r="MIO32" s="1229"/>
      <c r="MIP32" s="1229"/>
      <c r="MIQ32" s="1229"/>
      <c r="MIR32" s="1229"/>
      <c r="MIS32" s="1229"/>
      <c r="MIT32" s="1229"/>
      <c r="MIU32" s="1229"/>
      <c r="MIV32" s="1229"/>
      <c r="MIW32" s="1229"/>
      <c r="MIX32" s="1229"/>
      <c r="MIY32" s="1229"/>
      <c r="MIZ32" s="1229"/>
      <c r="MJA32" s="1229"/>
      <c r="MJB32" s="1229"/>
      <c r="MJC32" s="1229"/>
      <c r="MJD32" s="1229"/>
      <c r="MJE32" s="1229"/>
      <c r="MJF32" s="1229"/>
      <c r="MJG32" s="1229"/>
      <c r="MJH32" s="1229"/>
      <c r="MJI32" s="1229"/>
      <c r="MJJ32" s="1229"/>
      <c r="MJK32" s="1229"/>
      <c r="MJL32" s="1229"/>
      <c r="MJM32" s="1229"/>
      <c r="MJN32" s="1229"/>
      <c r="MJO32" s="1229"/>
      <c r="MJP32" s="1229"/>
      <c r="MJQ32" s="1229"/>
      <c r="MJR32" s="1229"/>
      <c r="MJS32" s="1229"/>
      <c r="MJT32" s="1229"/>
      <c r="MJU32" s="1229"/>
      <c r="MJV32" s="1229"/>
      <c r="MJW32" s="1229"/>
      <c r="MJX32" s="1229"/>
      <c r="MJY32" s="1229"/>
      <c r="MJZ32" s="1229"/>
      <c r="MKA32" s="1229"/>
      <c r="MKB32" s="1229"/>
      <c r="MKC32" s="1229"/>
      <c r="MKD32" s="1229"/>
      <c r="MKE32" s="1229"/>
      <c r="MKF32" s="1229"/>
      <c r="MKG32" s="1229"/>
      <c r="MKH32" s="1229"/>
      <c r="MKI32" s="1229"/>
      <c r="MKJ32" s="1229"/>
      <c r="MKK32" s="1229"/>
      <c r="MKL32" s="1229"/>
      <c r="MKM32" s="1229"/>
      <c r="MKN32" s="1229"/>
      <c r="MKO32" s="1229"/>
      <c r="MKP32" s="1229"/>
      <c r="MKQ32" s="1229"/>
      <c r="MKR32" s="1229"/>
      <c r="MKS32" s="1229"/>
      <c r="MKT32" s="1229"/>
      <c r="MKU32" s="1229"/>
      <c r="MKV32" s="1229"/>
      <c r="MKW32" s="1229"/>
      <c r="MKX32" s="1229"/>
      <c r="MKY32" s="1229"/>
      <c r="MKZ32" s="1229"/>
      <c r="MLA32" s="1229"/>
      <c r="MLB32" s="1229"/>
      <c r="MLC32" s="1229"/>
      <c r="MLD32" s="1229"/>
      <c r="MLE32" s="1229"/>
      <c r="MLF32" s="1229"/>
      <c r="MLG32" s="1229"/>
      <c r="MLH32" s="1229"/>
      <c r="MLI32" s="1229"/>
      <c r="MLJ32" s="1229"/>
      <c r="MLK32" s="1229"/>
      <c r="MLL32" s="1229"/>
      <c r="MLM32" s="1229"/>
      <c r="MLN32" s="1229"/>
      <c r="MLO32" s="1229"/>
      <c r="MLP32" s="1229"/>
      <c r="MLQ32" s="1229"/>
      <c r="MLR32" s="1229"/>
      <c r="MLS32" s="1229"/>
      <c r="MLT32" s="1229"/>
      <c r="MLU32" s="1229"/>
      <c r="MLV32" s="1229"/>
      <c r="MLW32" s="1229"/>
      <c r="MLX32" s="1229"/>
      <c r="MLY32" s="1229"/>
      <c r="MLZ32" s="1229"/>
      <c r="MMA32" s="1229"/>
      <c r="MMB32" s="1229"/>
      <c r="MMC32" s="1229"/>
      <c r="MMD32" s="1229"/>
      <c r="MME32" s="1229"/>
      <c r="MMF32" s="1229"/>
      <c r="MMG32" s="1229"/>
      <c r="MMH32" s="1229"/>
      <c r="MMI32" s="1229"/>
      <c r="MMJ32" s="1229"/>
      <c r="MMK32" s="1229"/>
      <c r="MML32" s="1229"/>
      <c r="MMM32" s="1229"/>
      <c r="MMN32" s="1229"/>
      <c r="MMO32" s="1229"/>
      <c r="MMP32" s="1229"/>
      <c r="MMQ32" s="1229"/>
      <c r="MMR32" s="1229"/>
      <c r="MMS32" s="1229"/>
      <c r="MMT32" s="1229"/>
      <c r="MMU32" s="1229"/>
      <c r="MMV32" s="1229"/>
      <c r="MMW32" s="1229"/>
      <c r="MMX32" s="1229"/>
      <c r="MMY32" s="1229"/>
      <c r="MMZ32" s="1229"/>
      <c r="MNA32" s="1229"/>
      <c r="MNB32" s="1229"/>
      <c r="MNC32" s="1229"/>
      <c r="MND32" s="1229"/>
      <c r="MNE32" s="1229"/>
      <c r="MNF32" s="1229"/>
      <c r="MNG32" s="1229"/>
      <c r="MNH32" s="1229"/>
      <c r="MNI32" s="1229"/>
      <c r="MNJ32" s="1229"/>
      <c r="MNK32" s="1229"/>
      <c r="MNL32" s="1229"/>
      <c r="MNM32" s="1229"/>
      <c r="MNN32" s="1229"/>
      <c r="MNO32" s="1229"/>
      <c r="MNP32" s="1229"/>
      <c r="MNQ32" s="1229"/>
      <c r="MNR32" s="1229"/>
      <c r="MNS32" s="1229"/>
      <c r="MNT32" s="1229"/>
      <c r="MNU32" s="1229"/>
      <c r="MNV32" s="1229"/>
      <c r="MNW32" s="1229"/>
      <c r="MNX32" s="1229"/>
      <c r="MNY32" s="1229"/>
      <c r="MNZ32" s="1229"/>
      <c r="MOA32" s="1229"/>
      <c r="MOB32" s="1229"/>
      <c r="MOC32" s="1229"/>
      <c r="MOD32" s="1229"/>
      <c r="MOE32" s="1229"/>
      <c r="MOF32" s="1229"/>
      <c r="MOG32" s="1229"/>
      <c r="MOH32" s="1229"/>
      <c r="MOI32" s="1229"/>
      <c r="MOJ32" s="1229"/>
      <c r="MOK32" s="1229"/>
      <c r="MOL32" s="1229"/>
      <c r="MOM32" s="1229"/>
      <c r="MON32" s="1229"/>
      <c r="MOO32" s="1229"/>
      <c r="MOP32" s="1229"/>
      <c r="MOQ32" s="1229"/>
      <c r="MOR32" s="1229"/>
      <c r="MOS32" s="1229"/>
      <c r="MOT32" s="1229"/>
      <c r="MOU32" s="1229"/>
      <c r="MOV32" s="1229"/>
      <c r="MOW32" s="1229"/>
      <c r="MOX32" s="1229"/>
      <c r="MOY32" s="1229"/>
      <c r="MOZ32" s="1229"/>
      <c r="MPA32" s="1229"/>
      <c r="MPB32" s="1229"/>
      <c r="MPC32" s="1229"/>
      <c r="MPD32" s="1229"/>
      <c r="MPE32" s="1229"/>
      <c r="MPF32" s="1229"/>
      <c r="MPG32" s="1229"/>
      <c r="MPH32" s="1229"/>
      <c r="MPI32" s="1229"/>
      <c r="MPJ32" s="1229"/>
      <c r="MPK32" s="1229"/>
      <c r="MPL32" s="1229"/>
      <c r="MPM32" s="1229"/>
      <c r="MPN32" s="1229"/>
      <c r="MPO32" s="1229"/>
      <c r="MPP32" s="1229"/>
      <c r="MPQ32" s="1229"/>
      <c r="MPR32" s="1229"/>
      <c r="MPS32" s="1229"/>
      <c r="MPT32" s="1229"/>
      <c r="MPU32" s="1229"/>
      <c r="MPV32" s="1229"/>
      <c r="MPW32" s="1229"/>
      <c r="MPX32" s="1229"/>
      <c r="MPY32" s="1229"/>
      <c r="MPZ32" s="1229"/>
      <c r="MQA32" s="1229"/>
      <c r="MQB32" s="1229"/>
      <c r="MQC32" s="1229"/>
      <c r="MQD32" s="1229"/>
      <c r="MQE32" s="1229"/>
      <c r="MQF32" s="1229"/>
      <c r="MQG32" s="1229"/>
      <c r="MQH32" s="1229"/>
      <c r="MQI32" s="1229"/>
      <c r="MQJ32" s="1229"/>
      <c r="MQK32" s="1229"/>
      <c r="MQL32" s="1229"/>
      <c r="MQM32" s="1229"/>
      <c r="MQN32" s="1229"/>
      <c r="MQO32" s="1229"/>
      <c r="MQP32" s="1229"/>
      <c r="MQQ32" s="1229"/>
      <c r="MQR32" s="1229"/>
      <c r="MQS32" s="1229"/>
      <c r="MQT32" s="1229"/>
      <c r="MQU32" s="1229"/>
      <c r="MQV32" s="1229"/>
      <c r="MQW32" s="1229"/>
      <c r="MQX32" s="1229"/>
      <c r="MQY32" s="1229"/>
      <c r="MQZ32" s="1229"/>
      <c r="MRA32" s="1229"/>
      <c r="MRB32" s="1229"/>
      <c r="MRC32" s="1229"/>
      <c r="MRD32" s="1229"/>
      <c r="MRE32" s="1229"/>
      <c r="MRF32" s="1229"/>
      <c r="MRG32" s="1229"/>
      <c r="MRH32" s="1229"/>
      <c r="MRI32" s="1229"/>
      <c r="MRJ32" s="1229"/>
      <c r="MRK32" s="1229"/>
      <c r="MRL32" s="1229"/>
      <c r="MRM32" s="1229"/>
      <c r="MRN32" s="1229"/>
      <c r="MRO32" s="1229"/>
      <c r="MRP32" s="1229"/>
      <c r="MRQ32" s="1229"/>
      <c r="MRR32" s="1229"/>
      <c r="MRS32" s="1229"/>
      <c r="MRT32" s="1229"/>
      <c r="MRU32" s="1229"/>
      <c r="MRV32" s="1229"/>
      <c r="MRW32" s="1229"/>
      <c r="MRX32" s="1229"/>
      <c r="MRY32" s="1229"/>
      <c r="MRZ32" s="1229"/>
      <c r="MSA32" s="1229"/>
      <c r="MSB32" s="1229"/>
      <c r="MSC32" s="1229"/>
      <c r="MSD32" s="1229"/>
      <c r="MSE32" s="1229"/>
      <c r="MSF32" s="1229"/>
      <c r="MSG32" s="1229"/>
      <c r="MSH32" s="1229"/>
      <c r="MSI32" s="1229"/>
      <c r="MSJ32" s="1229"/>
      <c r="MSK32" s="1229"/>
      <c r="MSL32" s="1229"/>
      <c r="MSM32" s="1229"/>
      <c r="MSN32" s="1229"/>
      <c r="MSO32" s="1229"/>
      <c r="MSP32" s="1229"/>
      <c r="MSQ32" s="1229"/>
      <c r="MSR32" s="1229"/>
      <c r="MSS32" s="1229"/>
      <c r="MST32" s="1229"/>
      <c r="MSU32" s="1229"/>
      <c r="MSV32" s="1229"/>
      <c r="MSW32" s="1229"/>
      <c r="MSX32" s="1229"/>
      <c r="MSY32" s="1229"/>
      <c r="MSZ32" s="1229"/>
      <c r="MTA32" s="1229"/>
      <c r="MTB32" s="1229"/>
      <c r="MTC32" s="1229"/>
      <c r="MTD32" s="1229"/>
      <c r="MTE32" s="1229"/>
      <c r="MTF32" s="1229"/>
      <c r="MTG32" s="1229"/>
      <c r="MTH32" s="1229"/>
      <c r="MTI32" s="1229"/>
      <c r="MTJ32" s="1229"/>
      <c r="MTK32" s="1229"/>
      <c r="MTL32" s="1229"/>
      <c r="MTM32" s="1229"/>
      <c r="MTN32" s="1229"/>
      <c r="MTO32" s="1229"/>
      <c r="MTP32" s="1229"/>
      <c r="MTQ32" s="1229"/>
      <c r="MTR32" s="1229"/>
      <c r="MTS32" s="1229"/>
      <c r="MTT32" s="1229"/>
      <c r="MTU32" s="1229"/>
      <c r="MTV32" s="1229"/>
      <c r="MTW32" s="1229"/>
      <c r="MTX32" s="1229"/>
      <c r="MTY32" s="1229"/>
      <c r="MTZ32" s="1229"/>
      <c r="MUA32" s="1229"/>
      <c r="MUB32" s="1229"/>
      <c r="MUC32" s="1229"/>
      <c r="MUD32" s="1229"/>
      <c r="MUE32" s="1229"/>
      <c r="MUF32" s="1229"/>
      <c r="MUG32" s="1229"/>
      <c r="MUH32" s="1229"/>
      <c r="MUI32" s="1229"/>
      <c r="MUJ32" s="1229"/>
      <c r="MUK32" s="1229"/>
      <c r="MUL32" s="1229"/>
      <c r="MUM32" s="1229"/>
      <c r="MUN32" s="1229"/>
      <c r="MUO32" s="1229"/>
      <c r="MUP32" s="1229"/>
      <c r="MUQ32" s="1229"/>
      <c r="MUR32" s="1229"/>
      <c r="MUS32" s="1229"/>
      <c r="MUT32" s="1229"/>
      <c r="MUU32" s="1229"/>
      <c r="MUV32" s="1229"/>
      <c r="MUW32" s="1229"/>
      <c r="MUX32" s="1229"/>
      <c r="MUY32" s="1229"/>
      <c r="MUZ32" s="1229"/>
      <c r="MVA32" s="1229"/>
      <c r="MVB32" s="1229"/>
      <c r="MVC32" s="1229"/>
      <c r="MVD32" s="1229"/>
      <c r="MVE32" s="1229"/>
      <c r="MVF32" s="1229"/>
      <c r="MVG32" s="1229"/>
      <c r="MVH32" s="1229"/>
      <c r="MVI32" s="1229"/>
      <c r="MVJ32" s="1229"/>
      <c r="MVK32" s="1229"/>
      <c r="MVL32" s="1229"/>
      <c r="MVM32" s="1229"/>
      <c r="MVN32" s="1229"/>
      <c r="MVO32" s="1229"/>
      <c r="MVP32" s="1229"/>
      <c r="MVQ32" s="1229"/>
      <c r="MVR32" s="1229"/>
      <c r="MVS32" s="1229"/>
      <c r="MVT32" s="1229"/>
      <c r="MVU32" s="1229"/>
      <c r="MVV32" s="1229"/>
      <c r="MVW32" s="1229"/>
      <c r="MVX32" s="1229"/>
      <c r="MVY32" s="1229"/>
      <c r="MVZ32" s="1229"/>
      <c r="MWA32" s="1229"/>
      <c r="MWB32" s="1229"/>
      <c r="MWC32" s="1229"/>
      <c r="MWD32" s="1229"/>
      <c r="MWE32" s="1229"/>
      <c r="MWF32" s="1229"/>
      <c r="MWG32" s="1229"/>
      <c r="MWH32" s="1229"/>
      <c r="MWI32" s="1229"/>
      <c r="MWJ32" s="1229"/>
      <c r="MWK32" s="1229"/>
      <c r="MWL32" s="1229"/>
      <c r="MWM32" s="1229"/>
      <c r="MWN32" s="1229"/>
      <c r="MWO32" s="1229"/>
      <c r="MWP32" s="1229"/>
      <c r="MWQ32" s="1229"/>
      <c r="MWR32" s="1229"/>
      <c r="MWS32" s="1229"/>
      <c r="MWT32" s="1229"/>
      <c r="MWU32" s="1229"/>
      <c r="MWV32" s="1229"/>
      <c r="MWW32" s="1229"/>
      <c r="MWX32" s="1229"/>
      <c r="MWY32" s="1229"/>
      <c r="MWZ32" s="1229"/>
      <c r="MXA32" s="1229"/>
      <c r="MXB32" s="1229"/>
      <c r="MXC32" s="1229"/>
      <c r="MXD32" s="1229"/>
      <c r="MXE32" s="1229"/>
      <c r="MXF32" s="1229"/>
      <c r="MXG32" s="1229"/>
      <c r="MXH32" s="1229"/>
      <c r="MXI32" s="1229"/>
      <c r="MXJ32" s="1229"/>
      <c r="MXK32" s="1229"/>
      <c r="MXL32" s="1229"/>
      <c r="MXM32" s="1229"/>
      <c r="MXN32" s="1229"/>
      <c r="MXO32" s="1229"/>
      <c r="MXP32" s="1229"/>
      <c r="MXQ32" s="1229"/>
      <c r="MXR32" s="1229"/>
      <c r="MXS32" s="1229"/>
      <c r="MXT32" s="1229"/>
      <c r="MXU32" s="1229"/>
      <c r="MXV32" s="1229"/>
      <c r="MXW32" s="1229"/>
      <c r="MXX32" s="1229"/>
      <c r="MXY32" s="1229"/>
      <c r="MXZ32" s="1229"/>
      <c r="MYA32" s="1229"/>
      <c r="MYB32" s="1229"/>
      <c r="MYC32" s="1229"/>
      <c r="MYD32" s="1229"/>
      <c r="MYE32" s="1229"/>
      <c r="MYF32" s="1229"/>
      <c r="MYG32" s="1229"/>
      <c r="MYH32" s="1229"/>
      <c r="MYI32" s="1229"/>
      <c r="MYJ32" s="1229"/>
      <c r="MYK32" s="1229"/>
      <c r="MYL32" s="1229"/>
      <c r="MYM32" s="1229"/>
      <c r="MYN32" s="1229"/>
      <c r="MYO32" s="1229"/>
      <c r="MYP32" s="1229"/>
      <c r="MYQ32" s="1229"/>
      <c r="MYR32" s="1229"/>
      <c r="MYS32" s="1229"/>
      <c r="MYT32" s="1229"/>
      <c r="MYU32" s="1229"/>
      <c r="MYV32" s="1229"/>
      <c r="MYW32" s="1229"/>
      <c r="MYX32" s="1229"/>
      <c r="MYY32" s="1229"/>
      <c r="MYZ32" s="1229"/>
      <c r="MZA32" s="1229"/>
      <c r="MZB32" s="1229"/>
      <c r="MZC32" s="1229"/>
      <c r="MZD32" s="1229"/>
      <c r="MZE32" s="1229"/>
      <c r="MZF32" s="1229"/>
      <c r="MZG32" s="1229"/>
      <c r="MZH32" s="1229"/>
      <c r="MZI32" s="1229"/>
      <c r="MZJ32" s="1229"/>
      <c r="MZK32" s="1229"/>
      <c r="MZL32" s="1229"/>
      <c r="MZM32" s="1229"/>
      <c r="MZN32" s="1229"/>
      <c r="MZO32" s="1229"/>
      <c r="MZP32" s="1229"/>
      <c r="MZQ32" s="1229"/>
      <c r="MZR32" s="1229"/>
      <c r="MZS32" s="1229"/>
      <c r="MZT32" s="1229"/>
      <c r="MZU32" s="1229"/>
      <c r="MZV32" s="1229"/>
      <c r="MZW32" s="1229"/>
      <c r="MZX32" s="1229"/>
      <c r="MZY32" s="1229"/>
      <c r="MZZ32" s="1229"/>
      <c r="NAA32" s="1229"/>
      <c r="NAB32" s="1229"/>
      <c r="NAC32" s="1229"/>
      <c r="NAD32" s="1229"/>
      <c r="NAE32" s="1229"/>
      <c r="NAF32" s="1229"/>
      <c r="NAG32" s="1229"/>
      <c r="NAH32" s="1229"/>
      <c r="NAI32" s="1229"/>
      <c r="NAJ32" s="1229"/>
      <c r="NAK32" s="1229"/>
      <c r="NAL32" s="1229"/>
      <c r="NAM32" s="1229"/>
      <c r="NAN32" s="1229"/>
      <c r="NAO32" s="1229"/>
      <c r="NAP32" s="1229"/>
      <c r="NAQ32" s="1229"/>
      <c r="NAR32" s="1229"/>
      <c r="NAS32" s="1229"/>
      <c r="NAT32" s="1229"/>
      <c r="NAU32" s="1229"/>
      <c r="NAV32" s="1229"/>
      <c r="NAW32" s="1229"/>
      <c r="NAX32" s="1229"/>
      <c r="NAY32" s="1229"/>
      <c r="NAZ32" s="1229"/>
      <c r="NBA32" s="1229"/>
      <c r="NBB32" s="1229"/>
      <c r="NBC32" s="1229"/>
      <c r="NBD32" s="1229"/>
      <c r="NBE32" s="1229"/>
      <c r="NBF32" s="1229"/>
      <c r="NBG32" s="1229"/>
      <c r="NBH32" s="1229"/>
      <c r="NBI32" s="1229"/>
      <c r="NBJ32" s="1229"/>
      <c r="NBK32" s="1229"/>
      <c r="NBL32" s="1229"/>
      <c r="NBM32" s="1229"/>
      <c r="NBN32" s="1229"/>
      <c r="NBO32" s="1229"/>
      <c r="NBP32" s="1229"/>
      <c r="NBQ32" s="1229"/>
      <c r="NBR32" s="1229"/>
      <c r="NBS32" s="1229"/>
      <c r="NBT32" s="1229"/>
      <c r="NBU32" s="1229"/>
      <c r="NBV32" s="1229"/>
      <c r="NBW32" s="1229"/>
      <c r="NBX32" s="1229"/>
      <c r="NBY32" s="1229"/>
      <c r="NBZ32" s="1229"/>
      <c r="NCA32" s="1229"/>
      <c r="NCB32" s="1229"/>
      <c r="NCC32" s="1229"/>
      <c r="NCD32" s="1229"/>
      <c r="NCE32" s="1229"/>
      <c r="NCF32" s="1229"/>
      <c r="NCG32" s="1229"/>
      <c r="NCH32" s="1229"/>
      <c r="NCI32" s="1229"/>
      <c r="NCJ32" s="1229"/>
      <c r="NCK32" s="1229"/>
      <c r="NCL32" s="1229"/>
      <c r="NCM32" s="1229"/>
      <c r="NCN32" s="1229"/>
      <c r="NCO32" s="1229"/>
      <c r="NCP32" s="1229"/>
      <c r="NCQ32" s="1229"/>
      <c r="NCR32" s="1229"/>
      <c r="NCS32" s="1229"/>
      <c r="NCT32" s="1229"/>
      <c r="NCU32" s="1229"/>
      <c r="NCV32" s="1229"/>
      <c r="NCW32" s="1229"/>
      <c r="NCX32" s="1229"/>
      <c r="NCY32" s="1229"/>
      <c r="NCZ32" s="1229"/>
      <c r="NDA32" s="1229"/>
      <c r="NDB32" s="1229"/>
      <c r="NDC32" s="1229"/>
      <c r="NDD32" s="1229"/>
      <c r="NDE32" s="1229"/>
      <c r="NDF32" s="1229"/>
      <c r="NDG32" s="1229"/>
      <c r="NDH32" s="1229"/>
      <c r="NDI32" s="1229"/>
      <c r="NDJ32" s="1229"/>
      <c r="NDK32" s="1229"/>
      <c r="NDL32" s="1229"/>
      <c r="NDM32" s="1229"/>
      <c r="NDN32" s="1229"/>
      <c r="NDO32" s="1229"/>
      <c r="NDP32" s="1229"/>
      <c r="NDQ32" s="1229"/>
      <c r="NDR32" s="1229"/>
      <c r="NDS32" s="1229"/>
      <c r="NDT32" s="1229"/>
      <c r="NDU32" s="1229"/>
      <c r="NDV32" s="1229"/>
      <c r="NDW32" s="1229"/>
      <c r="NDX32" s="1229"/>
      <c r="NDY32" s="1229"/>
      <c r="NDZ32" s="1229"/>
      <c r="NEA32" s="1229"/>
      <c r="NEB32" s="1229"/>
      <c r="NEC32" s="1229"/>
      <c r="NED32" s="1229"/>
      <c r="NEE32" s="1229"/>
      <c r="NEF32" s="1229"/>
      <c r="NEG32" s="1229"/>
      <c r="NEH32" s="1229"/>
      <c r="NEI32" s="1229"/>
      <c r="NEJ32" s="1229"/>
      <c r="NEK32" s="1229"/>
      <c r="NEL32" s="1229"/>
      <c r="NEM32" s="1229"/>
      <c r="NEN32" s="1229"/>
      <c r="NEO32" s="1229"/>
      <c r="NEP32" s="1229"/>
      <c r="NEQ32" s="1229"/>
      <c r="NER32" s="1229"/>
      <c r="NES32" s="1229"/>
      <c r="NET32" s="1229"/>
      <c r="NEU32" s="1229"/>
      <c r="NEV32" s="1229"/>
      <c r="NEW32" s="1229"/>
      <c r="NEX32" s="1229"/>
      <c r="NEY32" s="1229"/>
      <c r="NEZ32" s="1229"/>
      <c r="NFA32" s="1229"/>
      <c r="NFB32" s="1229"/>
      <c r="NFC32" s="1229"/>
      <c r="NFD32" s="1229"/>
      <c r="NFE32" s="1229"/>
      <c r="NFF32" s="1229"/>
      <c r="NFG32" s="1229"/>
      <c r="NFH32" s="1229"/>
      <c r="NFI32" s="1229"/>
      <c r="NFJ32" s="1229"/>
      <c r="NFK32" s="1229"/>
      <c r="NFL32" s="1229"/>
      <c r="NFM32" s="1229"/>
      <c r="NFN32" s="1229"/>
      <c r="NFO32" s="1229"/>
      <c r="NFP32" s="1229"/>
      <c r="NFQ32" s="1229"/>
      <c r="NFR32" s="1229"/>
      <c r="NFS32" s="1229"/>
      <c r="NFT32" s="1229"/>
      <c r="NFU32" s="1229"/>
      <c r="NFV32" s="1229"/>
      <c r="NFW32" s="1229"/>
      <c r="NFX32" s="1229"/>
      <c r="NFY32" s="1229"/>
      <c r="NFZ32" s="1229"/>
      <c r="NGA32" s="1229"/>
      <c r="NGB32" s="1229"/>
      <c r="NGC32" s="1229"/>
      <c r="NGD32" s="1229"/>
      <c r="NGE32" s="1229"/>
      <c r="NGF32" s="1229"/>
      <c r="NGG32" s="1229"/>
      <c r="NGH32" s="1229"/>
      <c r="NGI32" s="1229"/>
      <c r="NGJ32" s="1229"/>
      <c r="NGK32" s="1229"/>
      <c r="NGL32" s="1229"/>
      <c r="NGM32" s="1229"/>
      <c r="NGN32" s="1229"/>
      <c r="NGO32" s="1229"/>
      <c r="NGP32" s="1229"/>
      <c r="NGQ32" s="1229"/>
      <c r="NGR32" s="1229"/>
      <c r="NGS32" s="1229"/>
      <c r="NGT32" s="1229"/>
      <c r="NGU32" s="1229"/>
      <c r="NGV32" s="1229"/>
      <c r="NGW32" s="1229"/>
      <c r="NGX32" s="1229"/>
      <c r="NGY32" s="1229"/>
      <c r="NGZ32" s="1229"/>
      <c r="NHA32" s="1229"/>
      <c r="NHB32" s="1229"/>
      <c r="NHC32" s="1229"/>
      <c r="NHD32" s="1229"/>
      <c r="NHE32" s="1229"/>
      <c r="NHF32" s="1229"/>
      <c r="NHG32" s="1229"/>
      <c r="NHH32" s="1229"/>
      <c r="NHI32" s="1229"/>
      <c r="NHJ32" s="1229"/>
      <c r="NHK32" s="1229"/>
      <c r="NHL32" s="1229"/>
      <c r="NHM32" s="1229"/>
      <c r="NHN32" s="1229"/>
      <c r="NHO32" s="1229"/>
      <c r="NHP32" s="1229"/>
      <c r="NHQ32" s="1229"/>
      <c r="NHR32" s="1229"/>
      <c r="NHS32" s="1229"/>
      <c r="NHT32" s="1229"/>
      <c r="NHU32" s="1229"/>
      <c r="NHV32" s="1229"/>
      <c r="NHW32" s="1229"/>
      <c r="NHX32" s="1229"/>
      <c r="NHY32" s="1229"/>
      <c r="NHZ32" s="1229"/>
      <c r="NIA32" s="1229"/>
      <c r="NIB32" s="1229"/>
      <c r="NIC32" s="1229"/>
      <c r="NID32" s="1229"/>
      <c r="NIE32" s="1229"/>
      <c r="NIF32" s="1229"/>
      <c r="NIG32" s="1229"/>
      <c r="NIH32" s="1229"/>
      <c r="NII32" s="1229"/>
      <c r="NIJ32" s="1229"/>
      <c r="NIK32" s="1229"/>
      <c r="NIL32" s="1229"/>
      <c r="NIM32" s="1229"/>
      <c r="NIN32" s="1229"/>
      <c r="NIO32" s="1229"/>
      <c r="NIP32" s="1229"/>
      <c r="NIQ32" s="1229"/>
      <c r="NIR32" s="1229"/>
      <c r="NIS32" s="1229"/>
      <c r="NIT32" s="1229"/>
      <c r="NIU32" s="1229"/>
      <c r="NIV32" s="1229"/>
      <c r="NIW32" s="1229"/>
      <c r="NIX32" s="1229"/>
      <c r="NIY32" s="1229"/>
      <c r="NIZ32" s="1229"/>
      <c r="NJA32" s="1229"/>
      <c r="NJB32" s="1229"/>
      <c r="NJC32" s="1229"/>
      <c r="NJD32" s="1229"/>
      <c r="NJE32" s="1229"/>
      <c r="NJF32" s="1229"/>
      <c r="NJG32" s="1229"/>
      <c r="NJH32" s="1229"/>
      <c r="NJI32" s="1229"/>
      <c r="NJJ32" s="1229"/>
      <c r="NJK32" s="1229"/>
      <c r="NJL32" s="1229"/>
      <c r="NJM32" s="1229"/>
      <c r="NJN32" s="1229"/>
      <c r="NJO32" s="1229"/>
      <c r="NJP32" s="1229"/>
      <c r="NJQ32" s="1229"/>
      <c r="NJR32" s="1229"/>
      <c r="NJS32" s="1229"/>
      <c r="NJT32" s="1229"/>
      <c r="NJU32" s="1229"/>
      <c r="NJV32" s="1229"/>
      <c r="NJW32" s="1229"/>
      <c r="NJX32" s="1229"/>
      <c r="NJY32" s="1229"/>
      <c r="NJZ32" s="1229"/>
      <c r="NKA32" s="1229"/>
      <c r="NKB32" s="1229"/>
      <c r="NKC32" s="1229"/>
      <c r="NKD32" s="1229"/>
      <c r="NKE32" s="1229"/>
      <c r="NKF32" s="1229"/>
      <c r="NKG32" s="1229"/>
      <c r="NKH32" s="1229"/>
      <c r="NKI32" s="1229"/>
      <c r="NKJ32" s="1229"/>
      <c r="NKK32" s="1229"/>
      <c r="NKL32" s="1229"/>
      <c r="NKM32" s="1229"/>
      <c r="NKN32" s="1229"/>
      <c r="NKO32" s="1229"/>
      <c r="NKP32" s="1229"/>
      <c r="NKQ32" s="1229"/>
      <c r="NKR32" s="1229"/>
      <c r="NKS32" s="1229"/>
      <c r="NKT32" s="1229"/>
      <c r="NKU32" s="1229"/>
      <c r="NKV32" s="1229"/>
      <c r="NKW32" s="1229"/>
      <c r="NKX32" s="1229"/>
      <c r="NKY32" s="1229"/>
      <c r="NKZ32" s="1229"/>
      <c r="NLA32" s="1229"/>
      <c r="NLB32" s="1229"/>
      <c r="NLC32" s="1229"/>
      <c r="NLD32" s="1229"/>
      <c r="NLE32" s="1229"/>
      <c r="NLF32" s="1229"/>
      <c r="NLG32" s="1229"/>
      <c r="NLH32" s="1229"/>
      <c r="NLI32" s="1229"/>
      <c r="NLJ32" s="1229"/>
      <c r="NLK32" s="1229"/>
      <c r="NLL32" s="1229"/>
      <c r="NLM32" s="1229"/>
      <c r="NLN32" s="1229"/>
      <c r="NLO32" s="1229"/>
      <c r="NLP32" s="1229"/>
      <c r="NLQ32" s="1229"/>
      <c r="NLR32" s="1229"/>
      <c r="NLS32" s="1229"/>
      <c r="NLT32" s="1229"/>
      <c r="NLU32" s="1229"/>
      <c r="NLV32" s="1229"/>
      <c r="NLW32" s="1229"/>
      <c r="NLX32" s="1229"/>
      <c r="NLY32" s="1229"/>
      <c r="NLZ32" s="1229"/>
      <c r="NMA32" s="1229"/>
      <c r="NMB32" s="1229"/>
      <c r="NMC32" s="1229"/>
      <c r="NMD32" s="1229"/>
      <c r="NME32" s="1229"/>
      <c r="NMF32" s="1229"/>
      <c r="NMG32" s="1229"/>
      <c r="NMH32" s="1229"/>
      <c r="NMI32" s="1229"/>
      <c r="NMJ32" s="1229"/>
      <c r="NMK32" s="1229"/>
      <c r="NML32" s="1229"/>
      <c r="NMM32" s="1229"/>
      <c r="NMN32" s="1229"/>
      <c r="NMO32" s="1229"/>
      <c r="NMP32" s="1229"/>
      <c r="NMQ32" s="1229"/>
      <c r="NMR32" s="1229"/>
      <c r="NMS32" s="1229"/>
      <c r="NMT32" s="1229"/>
      <c r="NMU32" s="1229"/>
      <c r="NMV32" s="1229"/>
      <c r="NMW32" s="1229"/>
      <c r="NMX32" s="1229"/>
      <c r="NMY32" s="1229"/>
      <c r="NMZ32" s="1229"/>
      <c r="NNA32" s="1229"/>
      <c r="NNB32" s="1229"/>
      <c r="NNC32" s="1229"/>
      <c r="NND32" s="1229"/>
      <c r="NNE32" s="1229"/>
      <c r="NNF32" s="1229"/>
      <c r="NNG32" s="1229"/>
      <c r="NNH32" s="1229"/>
      <c r="NNI32" s="1229"/>
      <c r="NNJ32" s="1229"/>
      <c r="NNK32" s="1229"/>
      <c r="NNL32" s="1229"/>
      <c r="NNM32" s="1229"/>
      <c r="NNN32" s="1229"/>
      <c r="NNO32" s="1229"/>
      <c r="NNP32" s="1229"/>
      <c r="NNQ32" s="1229"/>
      <c r="NNR32" s="1229"/>
      <c r="NNS32" s="1229"/>
      <c r="NNT32" s="1229"/>
      <c r="NNU32" s="1229"/>
      <c r="NNV32" s="1229"/>
      <c r="NNW32" s="1229"/>
      <c r="NNX32" s="1229"/>
      <c r="NNY32" s="1229"/>
      <c r="NNZ32" s="1229"/>
      <c r="NOA32" s="1229"/>
      <c r="NOB32" s="1229"/>
      <c r="NOC32" s="1229"/>
      <c r="NOD32" s="1229"/>
      <c r="NOE32" s="1229"/>
      <c r="NOF32" s="1229"/>
      <c r="NOG32" s="1229"/>
      <c r="NOH32" s="1229"/>
      <c r="NOI32" s="1229"/>
      <c r="NOJ32" s="1229"/>
      <c r="NOK32" s="1229"/>
      <c r="NOL32" s="1229"/>
      <c r="NOM32" s="1229"/>
      <c r="NON32" s="1229"/>
      <c r="NOO32" s="1229"/>
      <c r="NOP32" s="1229"/>
      <c r="NOQ32" s="1229"/>
      <c r="NOR32" s="1229"/>
      <c r="NOS32" s="1229"/>
      <c r="NOT32" s="1229"/>
      <c r="NOU32" s="1229"/>
      <c r="NOV32" s="1229"/>
      <c r="NOW32" s="1229"/>
      <c r="NOX32" s="1229"/>
      <c r="NOY32" s="1229"/>
      <c r="NOZ32" s="1229"/>
      <c r="NPA32" s="1229"/>
      <c r="NPB32" s="1229"/>
      <c r="NPC32" s="1229"/>
      <c r="NPD32" s="1229"/>
      <c r="NPE32" s="1229"/>
      <c r="NPF32" s="1229"/>
      <c r="NPG32" s="1229"/>
      <c r="NPH32" s="1229"/>
      <c r="NPI32" s="1229"/>
      <c r="NPJ32" s="1229"/>
      <c r="NPK32" s="1229"/>
      <c r="NPL32" s="1229"/>
      <c r="NPM32" s="1229"/>
      <c r="NPN32" s="1229"/>
      <c r="NPO32" s="1229"/>
      <c r="NPP32" s="1229"/>
      <c r="NPQ32" s="1229"/>
      <c r="NPR32" s="1229"/>
      <c r="NPS32" s="1229"/>
      <c r="NPT32" s="1229"/>
      <c r="NPU32" s="1229"/>
      <c r="NPV32" s="1229"/>
      <c r="NPW32" s="1229"/>
      <c r="NPX32" s="1229"/>
      <c r="NPY32" s="1229"/>
      <c r="NPZ32" s="1229"/>
      <c r="NQA32" s="1229"/>
      <c r="NQB32" s="1229"/>
      <c r="NQC32" s="1229"/>
      <c r="NQD32" s="1229"/>
      <c r="NQE32" s="1229"/>
      <c r="NQF32" s="1229"/>
      <c r="NQG32" s="1229"/>
      <c r="NQH32" s="1229"/>
      <c r="NQI32" s="1229"/>
      <c r="NQJ32" s="1229"/>
      <c r="NQK32" s="1229"/>
      <c r="NQL32" s="1229"/>
      <c r="NQM32" s="1229"/>
      <c r="NQN32" s="1229"/>
      <c r="NQO32" s="1229"/>
      <c r="NQP32" s="1229"/>
      <c r="NQQ32" s="1229"/>
      <c r="NQR32" s="1229"/>
      <c r="NQS32" s="1229"/>
      <c r="NQT32" s="1229"/>
      <c r="NQU32" s="1229"/>
      <c r="NQV32" s="1229"/>
      <c r="NQW32" s="1229"/>
      <c r="NQX32" s="1229"/>
      <c r="NQY32" s="1229"/>
      <c r="NQZ32" s="1229"/>
      <c r="NRA32" s="1229"/>
      <c r="NRB32" s="1229"/>
      <c r="NRC32" s="1229"/>
      <c r="NRD32" s="1229"/>
      <c r="NRE32" s="1229"/>
      <c r="NRF32" s="1229"/>
      <c r="NRG32" s="1229"/>
      <c r="NRH32" s="1229"/>
      <c r="NRI32" s="1229"/>
      <c r="NRJ32" s="1229"/>
      <c r="NRK32" s="1229"/>
      <c r="NRL32" s="1229"/>
      <c r="NRM32" s="1229"/>
      <c r="NRN32" s="1229"/>
      <c r="NRO32" s="1229"/>
      <c r="NRP32" s="1229"/>
      <c r="NRQ32" s="1229"/>
      <c r="NRR32" s="1229"/>
      <c r="NRS32" s="1229"/>
      <c r="NRT32" s="1229"/>
      <c r="NRU32" s="1229"/>
      <c r="NRV32" s="1229"/>
      <c r="NRW32" s="1229"/>
      <c r="NRX32" s="1229"/>
      <c r="NRY32" s="1229"/>
      <c r="NRZ32" s="1229"/>
      <c r="NSA32" s="1229"/>
      <c r="NSB32" s="1229"/>
      <c r="NSC32" s="1229"/>
      <c r="NSD32" s="1229"/>
      <c r="NSE32" s="1229"/>
      <c r="NSF32" s="1229"/>
      <c r="NSG32" s="1229"/>
      <c r="NSH32" s="1229"/>
      <c r="NSI32" s="1229"/>
      <c r="NSJ32" s="1229"/>
      <c r="NSK32" s="1229"/>
      <c r="NSL32" s="1229"/>
      <c r="NSM32" s="1229"/>
      <c r="NSN32" s="1229"/>
      <c r="NSO32" s="1229"/>
      <c r="NSP32" s="1229"/>
      <c r="NSQ32" s="1229"/>
      <c r="NSR32" s="1229"/>
      <c r="NSS32" s="1229"/>
      <c r="NST32" s="1229"/>
      <c r="NSU32" s="1229"/>
      <c r="NSV32" s="1229"/>
      <c r="NSW32" s="1229"/>
      <c r="NSX32" s="1229"/>
      <c r="NSY32" s="1229"/>
      <c r="NSZ32" s="1229"/>
      <c r="NTA32" s="1229"/>
      <c r="NTB32" s="1229"/>
      <c r="NTC32" s="1229"/>
      <c r="NTD32" s="1229"/>
      <c r="NTE32" s="1229"/>
      <c r="NTF32" s="1229"/>
      <c r="NTG32" s="1229"/>
      <c r="NTH32" s="1229"/>
      <c r="NTI32" s="1229"/>
      <c r="NTJ32" s="1229"/>
      <c r="NTK32" s="1229"/>
      <c r="NTL32" s="1229"/>
      <c r="NTM32" s="1229"/>
      <c r="NTN32" s="1229"/>
      <c r="NTO32" s="1229"/>
      <c r="NTP32" s="1229"/>
      <c r="NTQ32" s="1229"/>
      <c r="NTR32" s="1229"/>
      <c r="NTS32" s="1229"/>
      <c r="NTT32" s="1229"/>
      <c r="NTU32" s="1229"/>
      <c r="NTV32" s="1229"/>
      <c r="NTW32" s="1229"/>
      <c r="NTX32" s="1229"/>
      <c r="NTY32" s="1229"/>
      <c r="NTZ32" s="1229"/>
      <c r="NUA32" s="1229"/>
      <c r="NUB32" s="1229"/>
      <c r="NUC32" s="1229"/>
      <c r="NUD32" s="1229"/>
      <c r="NUE32" s="1229"/>
      <c r="NUF32" s="1229"/>
      <c r="NUG32" s="1229"/>
      <c r="NUH32" s="1229"/>
      <c r="NUI32" s="1229"/>
      <c r="NUJ32" s="1229"/>
      <c r="NUK32" s="1229"/>
      <c r="NUL32" s="1229"/>
      <c r="NUM32" s="1229"/>
      <c r="NUN32" s="1229"/>
      <c r="NUO32" s="1229"/>
      <c r="NUP32" s="1229"/>
      <c r="NUQ32" s="1229"/>
      <c r="NUR32" s="1229"/>
      <c r="NUS32" s="1229"/>
      <c r="NUT32" s="1229"/>
      <c r="NUU32" s="1229"/>
      <c r="NUV32" s="1229"/>
      <c r="NUW32" s="1229"/>
      <c r="NUX32" s="1229"/>
      <c r="NUY32" s="1229"/>
      <c r="NUZ32" s="1229"/>
      <c r="NVA32" s="1229"/>
      <c r="NVB32" s="1229"/>
      <c r="NVC32" s="1229"/>
      <c r="NVD32" s="1229"/>
      <c r="NVE32" s="1229"/>
      <c r="NVF32" s="1229"/>
      <c r="NVG32" s="1229"/>
      <c r="NVH32" s="1229"/>
      <c r="NVI32" s="1229"/>
      <c r="NVJ32" s="1229"/>
      <c r="NVK32" s="1229"/>
      <c r="NVL32" s="1229"/>
      <c r="NVM32" s="1229"/>
      <c r="NVN32" s="1229"/>
      <c r="NVO32" s="1229"/>
      <c r="NVP32" s="1229"/>
      <c r="NVQ32" s="1229"/>
      <c r="NVR32" s="1229"/>
      <c r="NVS32" s="1229"/>
      <c r="NVT32" s="1229"/>
      <c r="NVU32" s="1229"/>
      <c r="NVV32" s="1229"/>
      <c r="NVW32" s="1229"/>
      <c r="NVX32" s="1229"/>
      <c r="NVY32" s="1229"/>
      <c r="NVZ32" s="1229"/>
      <c r="NWA32" s="1229"/>
      <c r="NWB32" s="1229"/>
      <c r="NWC32" s="1229"/>
      <c r="NWD32" s="1229"/>
      <c r="NWE32" s="1229"/>
      <c r="NWF32" s="1229"/>
      <c r="NWG32" s="1229"/>
      <c r="NWH32" s="1229"/>
      <c r="NWI32" s="1229"/>
      <c r="NWJ32" s="1229"/>
      <c r="NWK32" s="1229"/>
      <c r="NWL32" s="1229"/>
      <c r="NWM32" s="1229"/>
      <c r="NWN32" s="1229"/>
      <c r="NWO32" s="1229"/>
      <c r="NWP32" s="1229"/>
      <c r="NWQ32" s="1229"/>
      <c r="NWR32" s="1229"/>
      <c r="NWS32" s="1229"/>
      <c r="NWT32" s="1229"/>
      <c r="NWU32" s="1229"/>
      <c r="NWV32" s="1229"/>
      <c r="NWW32" s="1229"/>
      <c r="NWX32" s="1229"/>
      <c r="NWY32" s="1229"/>
      <c r="NWZ32" s="1229"/>
      <c r="NXA32" s="1229"/>
      <c r="NXB32" s="1229"/>
      <c r="NXC32" s="1229"/>
      <c r="NXD32" s="1229"/>
      <c r="NXE32" s="1229"/>
      <c r="NXF32" s="1229"/>
      <c r="NXG32" s="1229"/>
      <c r="NXH32" s="1229"/>
      <c r="NXI32" s="1229"/>
      <c r="NXJ32" s="1229"/>
      <c r="NXK32" s="1229"/>
      <c r="NXL32" s="1229"/>
      <c r="NXM32" s="1229"/>
      <c r="NXN32" s="1229"/>
      <c r="NXO32" s="1229"/>
      <c r="NXP32" s="1229"/>
      <c r="NXQ32" s="1229"/>
      <c r="NXR32" s="1229"/>
      <c r="NXS32" s="1229"/>
      <c r="NXT32" s="1229"/>
      <c r="NXU32" s="1229"/>
      <c r="NXV32" s="1229"/>
      <c r="NXW32" s="1229"/>
      <c r="NXX32" s="1229"/>
      <c r="NXY32" s="1229"/>
      <c r="NXZ32" s="1229"/>
      <c r="NYA32" s="1229"/>
      <c r="NYB32" s="1229"/>
      <c r="NYC32" s="1229"/>
      <c r="NYD32" s="1229"/>
      <c r="NYE32" s="1229"/>
      <c r="NYF32" s="1229"/>
      <c r="NYG32" s="1229"/>
      <c r="NYH32" s="1229"/>
      <c r="NYI32" s="1229"/>
      <c r="NYJ32" s="1229"/>
      <c r="NYK32" s="1229"/>
      <c r="NYL32" s="1229"/>
      <c r="NYM32" s="1229"/>
      <c r="NYN32" s="1229"/>
      <c r="NYO32" s="1229"/>
      <c r="NYP32" s="1229"/>
      <c r="NYQ32" s="1229"/>
      <c r="NYR32" s="1229"/>
      <c r="NYS32" s="1229"/>
      <c r="NYT32" s="1229"/>
      <c r="NYU32" s="1229"/>
      <c r="NYV32" s="1229"/>
      <c r="NYW32" s="1229"/>
      <c r="NYX32" s="1229"/>
      <c r="NYY32" s="1229"/>
      <c r="NYZ32" s="1229"/>
      <c r="NZA32" s="1229"/>
      <c r="NZB32" s="1229"/>
      <c r="NZC32" s="1229"/>
      <c r="NZD32" s="1229"/>
      <c r="NZE32" s="1229"/>
      <c r="NZF32" s="1229"/>
      <c r="NZG32" s="1229"/>
      <c r="NZH32" s="1229"/>
      <c r="NZI32" s="1229"/>
      <c r="NZJ32" s="1229"/>
      <c r="NZK32" s="1229"/>
      <c r="NZL32" s="1229"/>
      <c r="NZM32" s="1229"/>
      <c r="NZN32" s="1229"/>
      <c r="NZO32" s="1229"/>
      <c r="NZP32" s="1229"/>
      <c r="NZQ32" s="1229"/>
      <c r="NZR32" s="1229"/>
      <c r="NZS32" s="1229"/>
      <c r="NZT32" s="1229"/>
      <c r="NZU32" s="1229"/>
      <c r="NZV32" s="1229"/>
      <c r="NZW32" s="1229"/>
      <c r="NZX32" s="1229"/>
      <c r="NZY32" s="1229"/>
      <c r="NZZ32" s="1229"/>
      <c r="OAA32" s="1229"/>
      <c r="OAB32" s="1229"/>
      <c r="OAC32" s="1229"/>
      <c r="OAD32" s="1229"/>
      <c r="OAE32" s="1229"/>
      <c r="OAF32" s="1229"/>
      <c r="OAG32" s="1229"/>
      <c r="OAH32" s="1229"/>
      <c r="OAI32" s="1229"/>
      <c r="OAJ32" s="1229"/>
      <c r="OAK32" s="1229"/>
      <c r="OAL32" s="1229"/>
      <c r="OAM32" s="1229"/>
      <c r="OAN32" s="1229"/>
      <c r="OAO32" s="1229"/>
      <c r="OAP32" s="1229"/>
      <c r="OAQ32" s="1229"/>
      <c r="OAR32" s="1229"/>
      <c r="OAS32" s="1229"/>
      <c r="OAT32" s="1229"/>
      <c r="OAU32" s="1229"/>
      <c r="OAV32" s="1229"/>
      <c r="OAW32" s="1229"/>
      <c r="OAX32" s="1229"/>
      <c r="OAY32" s="1229"/>
      <c r="OAZ32" s="1229"/>
      <c r="OBA32" s="1229"/>
      <c r="OBB32" s="1229"/>
      <c r="OBC32" s="1229"/>
      <c r="OBD32" s="1229"/>
      <c r="OBE32" s="1229"/>
      <c r="OBF32" s="1229"/>
      <c r="OBG32" s="1229"/>
      <c r="OBH32" s="1229"/>
      <c r="OBI32" s="1229"/>
      <c r="OBJ32" s="1229"/>
      <c r="OBK32" s="1229"/>
      <c r="OBL32" s="1229"/>
      <c r="OBM32" s="1229"/>
      <c r="OBN32" s="1229"/>
      <c r="OBO32" s="1229"/>
      <c r="OBP32" s="1229"/>
      <c r="OBQ32" s="1229"/>
      <c r="OBR32" s="1229"/>
      <c r="OBS32" s="1229"/>
      <c r="OBT32" s="1229"/>
      <c r="OBU32" s="1229"/>
      <c r="OBV32" s="1229"/>
      <c r="OBW32" s="1229"/>
      <c r="OBX32" s="1229"/>
      <c r="OBY32" s="1229"/>
      <c r="OBZ32" s="1229"/>
      <c r="OCA32" s="1229"/>
      <c r="OCB32" s="1229"/>
      <c r="OCC32" s="1229"/>
      <c r="OCD32" s="1229"/>
      <c r="OCE32" s="1229"/>
      <c r="OCF32" s="1229"/>
      <c r="OCG32" s="1229"/>
      <c r="OCH32" s="1229"/>
      <c r="OCI32" s="1229"/>
      <c r="OCJ32" s="1229"/>
      <c r="OCK32" s="1229"/>
      <c r="OCL32" s="1229"/>
      <c r="OCM32" s="1229"/>
      <c r="OCN32" s="1229"/>
      <c r="OCO32" s="1229"/>
      <c r="OCP32" s="1229"/>
      <c r="OCQ32" s="1229"/>
      <c r="OCR32" s="1229"/>
      <c r="OCS32" s="1229"/>
      <c r="OCT32" s="1229"/>
      <c r="OCU32" s="1229"/>
      <c r="OCV32" s="1229"/>
      <c r="OCW32" s="1229"/>
      <c r="OCX32" s="1229"/>
      <c r="OCY32" s="1229"/>
      <c r="OCZ32" s="1229"/>
      <c r="ODA32" s="1229"/>
      <c r="ODB32" s="1229"/>
      <c r="ODC32" s="1229"/>
      <c r="ODD32" s="1229"/>
      <c r="ODE32" s="1229"/>
      <c r="ODF32" s="1229"/>
      <c r="ODG32" s="1229"/>
      <c r="ODH32" s="1229"/>
      <c r="ODI32" s="1229"/>
      <c r="ODJ32" s="1229"/>
      <c r="ODK32" s="1229"/>
      <c r="ODL32" s="1229"/>
      <c r="ODM32" s="1229"/>
      <c r="ODN32" s="1229"/>
      <c r="ODO32" s="1229"/>
      <c r="ODP32" s="1229"/>
      <c r="ODQ32" s="1229"/>
      <c r="ODR32" s="1229"/>
      <c r="ODS32" s="1229"/>
      <c r="ODT32" s="1229"/>
      <c r="ODU32" s="1229"/>
      <c r="ODV32" s="1229"/>
      <c r="ODW32" s="1229"/>
      <c r="ODX32" s="1229"/>
      <c r="ODY32" s="1229"/>
      <c r="ODZ32" s="1229"/>
      <c r="OEA32" s="1229"/>
      <c r="OEB32" s="1229"/>
      <c r="OEC32" s="1229"/>
      <c r="OED32" s="1229"/>
      <c r="OEE32" s="1229"/>
      <c r="OEF32" s="1229"/>
      <c r="OEG32" s="1229"/>
      <c r="OEH32" s="1229"/>
      <c r="OEI32" s="1229"/>
      <c r="OEJ32" s="1229"/>
      <c r="OEK32" s="1229"/>
      <c r="OEL32" s="1229"/>
      <c r="OEM32" s="1229"/>
      <c r="OEN32" s="1229"/>
      <c r="OEO32" s="1229"/>
      <c r="OEP32" s="1229"/>
      <c r="OEQ32" s="1229"/>
      <c r="OER32" s="1229"/>
      <c r="OES32" s="1229"/>
      <c r="OET32" s="1229"/>
      <c r="OEU32" s="1229"/>
      <c r="OEV32" s="1229"/>
      <c r="OEW32" s="1229"/>
      <c r="OEX32" s="1229"/>
      <c r="OEY32" s="1229"/>
      <c r="OEZ32" s="1229"/>
      <c r="OFA32" s="1229"/>
      <c r="OFB32" s="1229"/>
      <c r="OFC32" s="1229"/>
      <c r="OFD32" s="1229"/>
      <c r="OFE32" s="1229"/>
      <c r="OFF32" s="1229"/>
      <c r="OFG32" s="1229"/>
      <c r="OFH32" s="1229"/>
      <c r="OFI32" s="1229"/>
      <c r="OFJ32" s="1229"/>
      <c r="OFK32" s="1229"/>
      <c r="OFL32" s="1229"/>
      <c r="OFM32" s="1229"/>
      <c r="OFN32" s="1229"/>
      <c r="OFO32" s="1229"/>
      <c r="OFP32" s="1229"/>
      <c r="OFQ32" s="1229"/>
      <c r="OFR32" s="1229"/>
      <c r="OFS32" s="1229"/>
      <c r="OFT32" s="1229"/>
      <c r="OFU32" s="1229"/>
      <c r="OFV32" s="1229"/>
      <c r="OFW32" s="1229"/>
      <c r="OFX32" s="1229"/>
      <c r="OFY32" s="1229"/>
      <c r="OFZ32" s="1229"/>
      <c r="OGA32" s="1229"/>
      <c r="OGB32" s="1229"/>
      <c r="OGC32" s="1229"/>
      <c r="OGD32" s="1229"/>
      <c r="OGE32" s="1229"/>
      <c r="OGF32" s="1229"/>
      <c r="OGG32" s="1229"/>
      <c r="OGH32" s="1229"/>
      <c r="OGI32" s="1229"/>
      <c r="OGJ32" s="1229"/>
      <c r="OGK32" s="1229"/>
      <c r="OGL32" s="1229"/>
      <c r="OGM32" s="1229"/>
      <c r="OGN32" s="1229"/>
      <c r="OGO32" s="1229"/>
      <c r="OGP32" s="1229"/>
      <c r="OGQ32" s="1229"/>
      <c r="OGR32" s="1229"/>
      <c r="OGS32" s="1229"/>
      <c r="OGT32" s="1229"/>
      <c r="OGU32" s="1229"/>
      <c r="OGV32" s="1229"/>
      <c r="OGW32" s="1229"/>
      <c r="OGX32" s="1229"/>
      <c r="OGY32" s="1229"/>
      <c r="OGZ32" s="1229"/>
      <c r="OHA32" s="1229"/>
      <c r="OHB32" s="1229"/>
      <c r="OHC32" s="1229"/>
      <c r="OHD32" s="1229"/>
      <c r="OHE32" s="1229"/>
      <c r="OHF32" s="1229"/>
      <c r="OHG32" s="1229"/>
      <c r="OHH32" s="1229"/>
      <c r="OHI32" s="1229"/>
      <c r="OHJ32" s="1229"/>
      <c r="OHK32" s="1229"/>
      <c r="OHL32" s="1229"/>
      <c r="OHM32" s="1229"/>
      <c r="OHN32" s="1229"/>
      <c r="OHO32" s="1229"/>
      <c r="OHP32" s="1229"/>
      <c r="OHQ32" s="1229"/>
      <c r="OHR32" s="1229"/>
      <c r="OHS32" s="1229"/>
      <c r="OHT32" s="1229"/>
      <c r="OHU32" s="1229"/>
      <c r="OHV32" s="1229"/>
      <c r="OHW32" s="1229"/>
      <c r="OHX32" s="1229"/>
      <c r="OHY32" s="1229"/>
      <c r="OHZ32" s="1229"/>
      <c r="OIA32" s="1229"/>
      <c r="OIB32" s="1229"/>
      <c r="OIC32" s="1229"/>
      <c r="OID32" s="1229"/>
      <c r="OIE32" s="1229"/>
      <c r="OIF32" s="1229"/>
      <c r="OIG32" s="1229"/>
      <c r="OIH32" s="1229"/>
      <c r="OII32" s="1229"/>
      <c r="OIJ32" s="1229"/>
      <c r="OIK32" s="1229"/>
      <c r="OIL32" s="1229"/>
      <c r="OIM32" s="1229"/>
      <c r="OIN32" s="1229"/>
      <c r="OIO32" s="1229"/>
      <c r="OIP32" s="1229"/>
      <c r="OIQ32" s="1229"/>
      <c r="OIR32" s="1229"/>
      <c r="OIS32" s="1229"/>
      <c r="OIT32" s="1229"/>
      <c r="OIU32" s="1229"/>
      <c r="OIV32" s="1229"/>
      <c r="OIW32" s="1229"/>
      <c r="OIX32" s="1229"/>
      <c r="OIY32" s="1229"/>
      <c r="OIZ32" s="1229"/>
      <c r="OJA32" s="1229"/>
      <c r="OJB32" s="1229"/>
      <c r="OJC32" s="1229"/>
      <c r="OJD32" s="1229"/>
      <c r="OJE32" s="1229"/>
      <c r="OJF32" s="1229"/>
      <c r="OJG32" s="1229"/>
      <c r="OJH32" s="1229"/>
      <c r="OJI32" s="1229"/>
      <c r="OJJ32" s="1229"/>
      <c r="OJK32" s="1229"/>
      <c r="OJL32" s="1229"/>
      <c r="OJM32" s="1229"/>
      <c r="OJN32" s="1229"/>
      <c r="OJO32" s="1229"/>
      <c r="OJP32" s="1229"/>
      <c r="OJQ32" s="1229"/>
      <c r="OJR32" s="1229"/>
      <c r="OJS32" s="1229"/>
      <c r="OJT32" s="1229"/>
      <c r="OJU32" s="1229"/>
      <c r="OJV32" s="1229"/>
      <c r="OJW32" s="1229"/>
      <c r="OJX32" s="1229"/>
      <c r="OJY32" s="1229"/>
      <c r="OJZ32" s="1229"/>
      <c r="OKA32" s="1229"/>
      <c r="OKB32" s="1229"/>
      <c r="OKC32" s="1229"/>
      <c r="OKD32" s="1229"/>
      <c r="OKE32" s="1229"/>
      <c r="OKF32" s="1229"/>
      <c r="OKG32" s="1229"/>
      <c r="OKH32" s="1229"/>
      <c r="OKI32" s="1229"/>
      <c r="OKJ32" s="1229"/>
      <c r="OKK32" s="1229"/>
      <c r="OKL32" s="1229"/>
      <c r="OKM32" s="1229"/>
      <c r="OKN32" s="1229"/>
      <c r="OKO32" s="1229"/>
      <c r="OKP32" s="1229"/>
      <c r="OKQ32" s="1229"/>
      <c r="OKR32" s="1229"/>
      <c r="OKS32" s="1229"/>
      <c r="OKT32" s="1229"/>
      <c r="OKU32" s="1229"/>
      <c r="OKV32" s="1229"/>
      <c r="OKW32" s="1229"/>
      <c r="OKX32" s="1229"/>
      <c r="OKY32" s="1229"/>
      <c r="OKZ32" s="1229"/>
      <c r="OLA32" s="1229"/>
      <c r="OLB32" s="1229"/>
      <c r="OLC32" s="1229"/>
      <c r="OLD32" s="1229"/>
      <c r="OLE32" s="1229"/>
      <c r="OLF32" s="1229"/>
      <c r="OLG32" s="1229"/>
      <c r="OLH32" s="1229"/>
      <c r="OLI32" s="1229"/>
      <c r="OLJ32" s="1229"/>
      <c r="OLK32" s="1229"/>
      <c r="OLL32" s="1229"/>
      <c r="OLM32" s="1229"/>
      <c r="OLN32" s="1229"/>
      <c r="OLO32" s="1229"/>
      <c r="OLP32" s="1229"/>
      <c r="OLQ32" s="1229"/>
      <c r="OLR32" s="1229"/>
      <c r="OLS32" s="1229"/>
      <c r="OLT32" s="1229"/>
      <c r="OLU32" s="1229"/>
      <c r="OLV32" s="1229"/>
      <c r="OLW32" s="1229"/>
      <c r="OLX32" s="1229"/>
      <c r="OLY32" s="1229"/>
      <c r="OLZ32" s="1229"/>
      <c r="OMA32" s="1229"/>
      <c r="OMB32" s="1229"/>
      <c r="OMC32" s="1229"/>
      <c r="OMD32" s="1229"/>
      <c r="OME32" s="1229"/>
      <c r="OMF32" s="1229"/>
      <c r="OMG32" s="1229"/>
      <c r="OMH32" s="1229"/>
      <c r="OMI32" s="1229"/>
      <c r="OMJ32" s="1229"/>
      <c r="OMK32" s="1229"/>
      <c r="OML32" s="1229"/>
      <c r="OMM32" s="1229"/>
      <c r="OMN32" s="1229"/>
      <c r="OMO32" s="1229"/>
      <c r="OMP32" s="1229"/>
      <c r="OMQ32" s="1229"/>
      <c r="OMR32" s="1229"/>
      <c r="OMS32" s="1229"/>
      <c r="OMT32" s="1229"/>
      <c r="OMU32" s="1229"/>
      <c r="OMV32" s="1229"/>
      <c r="OMW32" s="1229"/>
      <c r="OMX32" s="1229"/>
      <c r="OMY32" s="1229"/>
      <c r="OMZ32" s="1229"/>
      <c r="ONA32" s="1229"/>
      <c r="ONB32" s="1229"/>
      <c r="ONC32" s="1229"/>
      <c r="OND32" s="1229"/>
      <c r="ONE32" s="1229"/>
      <c r="ONF32" s="1229"/>
      <c r="ONG32" s="1229"/>
      <c r="ONH32" s="1229"/>
      <c r="ONI32" s="1229"/>
      <c r="ONJ32" s="1229"/>
      <c r="ONK32" s="1229"/>
      <c r="ONL32" s="1229"/>
      <c r="ONM32" s="1229"/>
      <c r="ONN32" s="1229"/>
      <c r="ONO32" s="1229"/>
      <c r="ONP32" s="1229"/>
      <c r="ONQ32" s="1229"/>
      <c r="ONR32" s="1229"/>
      <c r="ONS32" s="1229"/>
      <c r="ONT32" s="1229"/>
      <c r="ONU32" s="1229"/>
      <c r="ONV32" s="1229"/>
      <c r="ONW32" s="1229"/>
      <c r="ONX32" s="1229"/>
      <c r="ONY32" s="1229"/>
      <c r="ONZ32" s="1229"/>
      <c r="OOA32" s="1229"/>
      <c r="OOB32" s="1229"/>
      <c r="OOC32" s="1229"/>
      <c r="OOD32" s="1229"/>
      <c r="OOE32" s="1229"/>
      <c r="OOF32" s="1229"/>
      <c r="OOG32" s="1229"/>
      <c r="OOH32" s="1229"/>
      <c r="OOI32" s="1229"/>
      <c r="OOJ32" s="1229"/>
      <c r="OOK32" s="1229"/>
      <c r="OOL32" s="1229"/>
      <c r="OOM32" s="1229"/>
      <c r="OON32" s="1229"/>
      <c r="OOO32" s="1229"/>
      <c r="OOP32" s="1229"/>
      <c r="OOQ32" s="1229"/>
      <c r="OOR32" s="1229"/>
      <c r="OOS32" s="1229"/>
      <c r="OOT32" s="1229"/>
      <c r="OOU32" s="1229"/>
      <c r="OOV32" s="1229"/>
      <c r="OOW32" s="1229"/>
      <c r="OOX32" s="1229"/>
      <c r="OOY32" s="1229"/>
      <c r="OOZ32" s="1229"/>
      <c r="OPA32" s="1229"/>
      <c r="OPB32" s="1229"/>
      <c r="OPC32" s="1229"/>
      <c r="OPD32" s="1229"/>
      <c r="OPE32" s="1229"/>
      <c r="OPF32" s="1229"/>
      <c r="OPG32" s="1229"/>
      <c r="OPH32" s="1229"/>
      <c r="OPI32" s="1229"/>
      <c r="OPJ32" s="1229"/>
      <c r="OPK32" s="1229"/>
      <c r="OPL32" s="1229"/>
      <c r="OPM32" s="1229"/>
      <c r="OPN32" s="1229"/>
      <c r="OPO32" s="1229"/>
      <c r="OPP32" s="1229"/>
      <c r="OPQ32" s="1229"/>
      <c r="OPR32" s="1229"/>
      <c r="OPS32" s="1229"/>
      <c r="OPT32" s="1229"/>
      <c r="OPU32" s="1229"/>
      <c r="OPV32" s="1229"/>
      <c r="OPW32" s="1229"/>
      <c r="OPX32" s="1229"/>
      <c r="OPY32" s="1229"/>
      <c r="OPZ32" s="1229"/>
      <c r="OQA32" s="1229"/>
      <c r="OQB32" s="1229"/>
      <c r="OQC32" s="1229"/>
      <c r="OQD32" s="1229"/>
      <c r="OQE32" s="1229"/>
      <c r="OQF32" s="1229"/>
      <c r="OQG32" s="1229"/>
      <c r="OQH32" s="1229"/>
      <c r="OQI32" s="1229"/>
      <c r="OQJ32" s="1229"/>
      <c r="OQK32" s="1229"/>
      <c r="OQL32" s="1229"/>
      <c r="OQM32" s="1229"/>
      <c r="OQN32" s="1229"/>
      <c r="OQO32" s="1229"/>
      <c r="OQP32" s="1229"/>
      <c r="OQQ32" s="1229"/>
      <c r="OQR32" s="1229"/>
      <c r="OQS32" s="1229"/>
      <c r="OQT32" s="1229"/>
      <c r="OQU32" s="1229"/>
      <c r="OQV32" s="1229"/>
      <c r="OQW32" s="1229"/>
      <c r="OQX32" s="1229"/>
      <c r="OQY32" s="1229"/>
      <c r="OQZ32" s="1229"/>
      <c r="ORA32" s="1229"/>
      <c r="ORB32" s="1229"/>
      <c r="ORC32" s="1229"/>
      <c r="ORD32" s="1229"/>
      <c r="ORE32" s="1229"/>
      <c r="ORF32" s="1229"/>
      <c r="ORG32" s="1229"/>
      <c r="ORH32" s="1229"/>
      <c r="ORI32" s="1229"/>
      <c r="ORJ32" s="1229"/>
      <c r="ORK32" s="1229"/>
      <c r="ORL32" s="1229"/>
      <c r="ORM32" s="1229"/>
      <c r="ORN32" s="1229"/>
      <c r="ORO32" s="1229"/>
      <c r="ORP32" s="1229"/>
      <c r="ORQ32" s="1229"/>
      <c r="ORR32" s="1229"/>
      <c r="ORS32" s="1229"/>
      <c r="ORT32" s="1229"/>
      <c r="ORU32" s="1229"/>
      <c r="ORV32" s="1229"/>
      <c r="ORW32" s="1229"/>
      <c r="ORX32" s="1229"/>
      <c r="ORY32" s="1229"/>
      <c r="ORZ32" s="1229"/>
      <c r="OSA32" s="1229"/>
      <c r="OSB32" s="1229"/>
      <c r="OSC32" s="1229"/>
      <c r="OSD32" s="1229"/>
      <c r="OSE32" s="1229"/>
      <c r="OSF32" s="1229"/>
      <c r="OSG32" s="1229"/>
      <c r="OSH32" s="1229"/>
      <c r="OSI32" s="1229"/>
      <c r="OSJ32" s="1229"/>
      <c r="OSK32" s="1229"/>
      <c r="OSL32" s="1229"/>
      <c r="OSM32" s="1229"/>
      <c r="OSN32" s="1229"/>
      <c r="OSO32" s="1229"/>
      <c r="OSP32" s="1229"/>
      <c r="OSQ32" s="1229"/>
      <c r="OSR32" s="1229"/>
      <c r="OSS32" s="1229"/>
      <c r="OST32" s="1229"/>
      <c r="OSU32" s="1229"/>
      <c r="OSV32" s="1229"/>
      <c r="OSW32" s="1229"/>
      <c r="OSX32" s="1229"/>
      <c r="OSY32" s="1229"/>
      <c r="OSZ32" s="1229"/>
      <c r="OTA32" s="1229"/>
      <c r="OTB32" s="1229"/>
      <c r="OTC32" s="1229"/>
      <c r="OTD32" s="1229"/>
      <c r="OTE32" s="1229"/>
      <c r="OTF32" s="1229"/>
      <c r="OTG32" s="1229"/>
      <c r="OTH32" s="1229"/>
      <c r="OTI32" s="1229"/>
      <c r="OTJ32" s="1229"/>
      <c r="OTK32" s="1229"/>
      <c r="OTL32" s="1229"/>
      <c r="OTM32" s="1229"/>
      <c r="OTN32" s="1229"/>
      <c r="OTO32" s="1229"/>
      <c r="OTP32" s="1229"/>
      <c r="OTQ32" s="1229"/>
      <c r="OTR32" s="1229"/>
      <c r="OTS32" s="1229"/>
      <c r="OTT32" s="1229"/>
      <c r="OTU32" s="1229"/>
      <c r="OTV32" s="1229"/>
      <c r="OTW32" s="1229"/>
      <c r="OTX32" s="1229"/>
      <c r="OTY32" s="1229"/>
      <c r="OTZ32" s="1229"/>
      <c r="OUA32" s="1229"/>
      <c r="OUB32" s="1229"/>
      <c r="OUC32" s="1229"/>
      <c r="OUD32" s="1229"/>
      <c r="OUE32" s="1229"/>
      <c r="OUF32" s="1229"/>
      <c r="OUG32" s="1229"/>
      <c r="OUH32" s="1229"/>
      <c r="OUI32" s="1229"/>
      <c r="OUJ32" s="1229"/>
      <c r="OUK32" s="1229"/>
      <c r="OUL32" s="1229"/>
      <c r="OUM32" s="1229"/>
      <c r="OUN32" s="1229"/>
      <c r="OUO32" s="1229"/>
      <c r="OUP32" s="1229"/>
      <c r="OUQ32" s="1229"/>
      <c r="OUR32" s="1229"/>
      <c r="OUS32" s="1229"/>
      <c r="OUT32" s="1229"/>
      <c r="OUU32" s="1229"/>
      <c r="OUV32" s="1229"/>
      <c r="OUW32" s="1229"/>
      <c r="OUX32" s="1229"/>
      <c r="OUY32" s="1229"/>
      <c r="OUZ32" s="1229"/>
      <c r="OVA32" s="1229"/>
      <c r="OVB32" s="1229"/>
      <c r="OVC32" s="1229"/>
      <c r="OVD32" s="1229"/>
      <c r="OVE32" s="1229"/>
      <c r="OVF32" s="1229"/>
      <c r="OVG32" s="1229"/>
      <c r="OVH32" s="1229"/>
      <c r="OVI32" s="1229"/>
      <c r="OVJ32" s="1229"/>
      <c r="OVK32" s="1229"/>
      <c r="OVL32" s="1229"/>
      <c r="OVM32" s="1229"/>
      <c r="OVN32" s="1229"/>
      <c r="OVO32" s="1229"/>
      <c r="OVP32" s="1229"/>
      <c r="OVQ32" s="1229"/>
      <c r="OVR32" s="1229"/>
      <c r="OVS32" s="1229"/>
      <c r="OVT32" s="1229"/>
      <c r="OVU32" s="1229"/>
      <c r="OVV32" s="1229"/>
      <c r="OVW32" s="1229"/>
      <c r="OVX32" s="1229"/>
      <c r="OVY32" s="1229"/>
      <c r="OVZ32" s="1229"/>
      <c r="OWA32" s="1229"/>
      <c r="OWB32" s="1229"/>
      <c r="OWC32" s="1229"/>
      <c r="OWD32" s="1229"/>
      <c r="OWE32" s="1229"/>
      <c r="OWF32" s="1229"/>
      <c r="OWG32" s="1229"/>
      <c r="OWH32" s="1229"/>
      <c r="OWI32" s="1229"/>
      <c r="OWJ32" s="1229"/>
      <c r="OWK32" s="1229"/>
      <c r="OWL32" s="1229"/>
      <c r="OWM32" s="1229"/>
      <c r="OWN32" s="1229"/>
      <c r="OWO32" s="1229"/>
      <c r="OWP32" s="1229"/>
      <c r="OWQ32" s="1229"/>
      <c r="OWR32" s="1229"/>
      <c r="OWS32" s="1229"/>
      <c r="OWT32" s="1229"/>
      <c r="OWU32" s="1229"/>
      <c r="OWV32" s="1229"/>
      <c r="OWW32" s="1229"/>
      <c r="OWX32" s="1229"/>
      <c r="OWY32" s="1229"/>
      <c r="OWZ32" s="1229"/>
      <c r="OXA32" s="1229"/>
      <c r="OXB32" s="1229"/>
      <c r="OXC32" s="1229"/>
      <c r="OXD32" s="1229"/>
      <c r="OXE32" s="1229"/>
      <c r="OXF32" s="1229"/>
      <c r="OXG32" s="1229"/>
      <c r="OXH32" s="1229"/>
      <c r="OXI32" s="1229"/>
      <c r="OXJ32" s="1229"/>
      <c r="OXK32" s="1229"/>
      <c r="OXL32" s="1229"/>
      <c r="OXM32" s="1229"/>
      <c r="OXN32" s="1229"/>
      <c r="OXO32" s="1229"/>
      <c r="OXP32" s="1229"/>
      <c r="OXQ32" s="1229"/>
      <c r="OXR32" s="1229"/>
      <c r="OXS32" s="1229"/>
      <c r="OXT32" s="1229"/>
      <c r="OXU32" s="1229"/>
      <c r="OXV32" s="1229"/>
      <c r="OXW32" s="1229"/>
      <c r="OXX32" s="1229"/>
      <c r="OXY32" s="1229"/>
      <c r="OXZ32" s="1229"/>
      <c r="OYA32" s="1229"/>
      <c r="OYB32" s="1229"/>
      <c r="OYC32" s="1229"/>
      <c r="OYD32" s="1229"/>
      <c r="OYE32" s="1229"/>
      <c r="OYF32" s="1229"/>
      <c r="OYG32" s="1229"/>
      <c r="OYH32" s="1229"/>
      <c r="OYI32" s="1229"/>
      <c r="OYJ32" s="1229"/>
      <c r="OYK32" s="1229"/>
      <c r="OYL32" s="1229"/>
      <c r="OYM32" s="1229"/>
      <c r="OYN32" s="1229"/>
      <c r="OYO32" s="1229"/>
      <c r="OYP32" s="1229"/>
      <c r="OYQ32" s="1229"/>
      <c r="OYR32" s="1229"/>
      <c r="OYS32" s="1229"/>
      <c r="OYT32" s="1229"/>
      <c r="OYU32" s="1229"/>
      <c r="OYV32" s="1229"/>
      <c r="OYW32" s="1229"/>
      <c r="OYX32" s="1229"/>
      <c r="OYY32" s="1229"/>
      <c r="OYZ32" s="1229"/>
      <c r="OZA32" s="1229"/>
      <c r="OZB32" s="1229"/>
      <c r="OZC32" s="1229"/>
      <c r="OZD32" s="1229"/>
      <c r="OZE32" s="1229"/>
      <c r="OZF32" s="1229"/>
      <c r="OZG32" s="1229"/>
      <c r="OZH32" s="1229"/>
      <c r="OZI32" s="1229"/>
      <c r="OZJ32" s="1229"/>
      <c r="OZK32" s="1229"/>
      <c r="OZL32" s="1229"/>
      <c r="OZM32" s="1229"/>
      <c r="OZN32" s="1229"/>
      <c r="OZO32" s="1229"/>
      <c r="OZP32" s="1229"/>
      <c r="OZQ32" s="1229"/>
      <c r="OZR32" s="1229"/>
      <c r="OZS32" s="1229"/>
      <c r="OZT32" s="1229"/>
      <c r="OZU32" s="1229"/>
      <c r="OZV32" s="1229"/>
      <c r="OZW32" s="1229"/>
      <c r="OZX32" s="1229"/>
      <c r="OZY32" s="1229"/>
      <c r="OZZ32" s="1229"/>
      <c r="PAA32" s="1229"/>
      <c r="PAB32" s="1229"/>
      <c r="PAC32" s="1229"/>
      <c r="PAD32" s="1229"/>
      <c r="PAE32" s="1229"/>
      <c r="PAF32" s="1229"/>
      <c r="PAG32" s="1229"/>
      <c r="PAH32" s="1229"/>
      <c r="PAI32" s="1229"/>
      <c r="PAJ32" s="1229"/>
      <c r="PAK32" s="1229"/>
      <c r="PAL32" s="1229"/>
      <c r="PAM32" s="1229"/>
      <c r="PAN32" s="1229"/>
      <c r="PAO32" s="1229"/>
      <c r="PAP32" s="1229"/>
      <c r="PAQ32" s="1229"/>
      <c r="PAR32" s="1229"/>
      <c r="PAS32" s="1229"/>
      <c r="PAT32" s="1229"/>
      <c r="PAU32" s="1229"/>
      <c r="PAV32" s="1229"/>
      <c r="PAW32" s="1229"/>
      <c r="PAX32" s="1229"/>
      <c r="PAY32" s="1229"/>
      <c r="PAZ32" s="1229"/>
      <c r="PBA32" s="1229"/>
      <c r="PBB32" s="1229"/>
      <c r="PBC32" s="1229"/>
      <c r="PBD32" s="1229"/>
      <c r="PBE32" s="1229"/>
      <c r="PBF32" s="1229"/>
      <c r="PBG32" s="1229"/>
      <c r="PBH32" s="1229"/>
      <c r="PBI32" s="1229"/>
      <c r="PBJ32" s="1229"/>
      <c r="PBK32" s="1229"/>
      <c r="PBL32" s="1229"/>
      <c r="PBM32" s="1229"/>
      <c r="PBN32" s="1229"/>
      <c r="PBO32" s="1229"/>
      <c r="PBP32" s="1229"/>
      <c r="PBQ32" s="1229"/>
      <c r="PBR32" s="1229"/>
      <c r="PBS32" s="1229"/>
      <c r="PBT32" s="1229"/>
      <c r="PBU32" s="1229"/>
      <c r="PBV32" s="1229"/>
      <c r="PBW32" s="1229"/>
      <c r="PBX32" s="1229"/>
      <c r="PBY32" s="1229"/>
      <c r="PBZ32" s="1229"/>
      <c r="PCA32" s="1229"/>
      <c r="PCB32" s="1229"/>
      <c r="PCC32" s="1229"/>
      <c r="PCD32" s="1229"/>
      <c r="PCE32" s="1229"/>
      <c r="PCF32" s="1229"/>
      <c r="PCG32" s="1229"/>
      <c r="PCH32" s="1229"/>
      <c r="PCI32" s="1229"/>
      <c r="PCJ32" s="1229"/>
      <c r="PCK32" s="1229"/>
      <c r="PCL32" s="1229"/>
      <c r="PCM32" s="1229"/>
      <c r="PCN32" s="1229"/>
      <c r="PCO32" s="1229"/>
      <c r="PCP32" s="1229"/>
      <c r="PCQ32" s="1229"/>
      <c r="PCR32" s="1229"/>
      <c r="PCS32" s="1229"/>
      <c r="PCT32" s="1229"/>
      <c r="PCU32" s="1229"/>
      <c r="PCV32" s="1229"/>
      <c r="PCW32" s="1229"/>
      <c r="PCX32" s="1229"/>
      <c r="PCY32" s="1229"/>
      <c r="PCZ32" s="1229"/>
      <c r="PDA32" s="1229"/>
      <c r="PDB32" s="1229"/>
      <c r="PDC32" s="1229"/>
      <c r="PDD32" s="1229"/>
      <c r="PDE32" s="1229"/>
      <c r="PDF32" s="1229"/>
      <c r="PDG32" s="1229"/>
      <c r="PDH32" s="1229"/>
      <c r="PDI32" s="1229"/>
      <c r="PDJ32" s="1229"/>
      <c r="PDK32" s="1229"/>
      <c r="PDL32" s="1229"/>
      <c r="PDM32" s="1229"/>
      <c r="PDN32" s="1229"/>
      <c r="PDO32" s="1229"/>
      <c r="PDP32" s="1229"/>
      <c r="PDQ32" s="1229"/>
      <c r="PDR32" s="1229"/>
      <c r="PDS32" s="1229"/>
      <c r="PDT32" s="1229"/>
      <c r="PDU32" s="1229"/>
      <c r="PDV32" s="1229"/>
      <c r="PDW32" s="1229"/>
      <c r="PDX32" s="1229"/>
      <c r="PDY32" s="1229"/>
      <c r="PDZ32" s="1229"/>
      <c r="PEA32" s="1229"/>
      <c r="PEB32" s="1229"/>
      <c r="PEC32" s="1229"/>
      <c r="PED32" s="1229"/>
      <c r="PEE32" s="1229"/>
      <c r="PEF32" s="1229"/>
      <c r="PEG32" s="1229"/>
      <c r="PEH32" s="1229"/>
      <c r="PEI32" s="1229"/>
      <c r="PEJ32" s="1229"/>
      <c r="PEK32" s="1229"/>
      <c r="PEL32" s="1229"/>
      <c r="PEM32" s="1229"/>
      <c r="PEN32" s="1229"/>
      <c r="PEO32" s="1229"/>
      <c r="PEP32" s="1229"/>
      <c r="PEQ32" s="1229"/>
      <c r="PER32" s="1229"/>
      <c r="PES32" s="1229"/>
      <c r="PET32" s="1229"/>
      <c r="PEU32" s="1229"/>
      <c r="PEV32" s="1229"/>
      <c r="PEW32" s="1229"/>
      <c r="PEX32" s="1229"/>
      <c r="PEY32" s="1229"/>
      <c r="PEZ32" s="1229"/>
      <c r="PFA32" s="1229"/>
      <c r="PFB32" s="1229"/>
      <c r="PFC32" s="1229"/>
      <c r="PFD32" s="1229"/>
      <c r="PFE32" s="1229"/>
      <c r="PFF32" s="1229"/>
      <c r="PFG32" s="1229"/>
      <c r="PFH32" s="1229"/>
      <c r="PFI32" s="1229"/>
      <c r="PFJ32" s="1229"/>
      <c r="PFK32" s="1229"/>
      <c r="PFL32" s="1229"/>
      <c r="PFM32" s="1229"/>
      <c r="PFN32" s="1229"/>
      <c r="PFO32" s="1229"/>
      <c r="PFP32" s="1229"/>
      <c r="PFQ32" s="1229"/>
      <c r="PFR32" s="1229"/>
      <c r="PFS32" s="1229"/>
      <c r="PFT32" s="1229"/>
      <c r="PFU32" s="1229"/>
      <c r="PFV32" s="1229"/>
      <c r="PFW32" s="1229"/>
      <c r="PFX32" s="1229"/>
      <c r="PFY32" s="1229"/>
      <c r="PFZ32" s="1229"/>
      <c r="PGA32" s="1229"/>
      <c r="PGB32" s="1229"/>
      <c r="PGC32" s="1229"/>
      <c r="PGD32" s="1229"/>
      <c r="PGE32" s="1229"/>
      <c r="PGF32" s="1229"/>
      <c r="PGG32" s="1229"/>
      <c r="PGH32" s="1229"/>
      <c r="PGI32" s="1229"/>
      <c r="PGJ32" s="1229"/>
      <c r="PGK32" s="1229"/>
      <c r="PGL32" s="1229"/>
      <c r="PGM32" s="1229"/>
      <c r="PGN32" s="1229"/>
      <c r="PGO32" s="1229"/>
      <c r="PGP32" s="1229"/>
      <c r="PGQ32" s="1229"/>
      <c r="PGR32" s="1229"/>
      <c r="PGS32" s="1229"/>
      <c r="PGT32" s="1229"/>
      <c r="PGU32" s="1229"/>
      <c r="PGV32" s="1229"/>
      <c r="PGW32" s="1229"/>
      <c r="PGX32" s="1229"/>
      <c r="PGY32" s="1229"/>
      <c r="PGZ32" s="1229"/>
      <c r="PHA32" s="1229"/>
      <c r="PHB32" s="1229"/>
      <c r="PHC32" s="1229"/>
      <c r="PHD32" s="1229"/>
      <c r="PHE32" s="1229"/>
      <c r="PHF32" s="1229"/>
      <c r="PHG32" s="1229"/>
      <c r="PHH32" s="1229"/>
      <c r="PHI32" s="1229"/>
      <c r="PHJ32" s="1229"/>
      <c r="PHK32" s="1229"/>
      <c r="PHL32" s="1229"/>
      <c r="PHM32" s="1229"/>
      <c r="PHN32" s="1229"/>
      <c r="PHO32" s="1229"/>
      <c r="PHP32" s="1229"/>
      <c r="PHQ32" s="1229"/>
      <c r="PHR32" s="1229"/>
      <c r="PHS32" s="1229"/>
      <c r="PHT32" s="1229"/>
      <c r="PHU32" s="1229"/>
      <c r="PHV32" s="1229"/>
      <c r="PHW32" s="1229"/>
      <c r="PHX32" s="1229"/>
      <c r="PHY32" s="1229"/>
      <c r="PHZ32" s="1229"/>
      <c r="PIA32" s="1229"/>
      <c r="PIB32" s="1229"/>
      <c r="PIC32" s="1229"/>
      <c r="PID32" s="1229"/>
      <c r="PIE32" s="1229"/>
      <c r="PIF32" s="1229"/>
      <c r="PIG32" s="1229"/>
      <c r="PIH32" s="1229"/>
      <c r="PII32" s="1229"/>
      <c r="PIJ32" s="1229"/>
      <c r="PIK32" s="1229"/>
      <c r="PIL32" s="1229"/>
      <c r="PIM32" s="1229"/>
      <c r="PIN32" s="1229"/>
      <c r="PIO32" s="1229"/>
      <c r="PIP32" s="1229"/>
      <c r="PIQ32" s="1229"/>
      <c r="PIR32" s="1229"/>
      <c r="PIS32" s="1229"/>
      <c r="PIT32" s="1229"/>
      <c r="PIU32" s="1229"/>
      <c r="PIV32" s="1229"/>
      <c r="PIW32" s="1229"/>
      <c r="PIX32" s="1229"/>
      <c r="PIY32" s="1229"/>
      <c r="PIZ32" s="1229"/>
      <c r="PJA32" s="1229"/>
      <c r="PJB32" s="1229"/>
      <c r="PJC32" s="1229"/>
      <c r="PJD32" s="1229"/>
      <c r="PJE32" s="1229"/>
      <c r="PJF32" s="1229"/>
      <c r="PJG32" s="1229"/>
      <c r="PJH32" s="1229"/>
      <c r="PJI32" s="1229"/>
      <c r="PJJ32" s="1229"/>
      <c r="PJK32" s="1229"/>
      <c r="PJL32" s="1229"/>
      <c r="PJM32" s="1229"/>
      <c r="PJN32" s="1229"/>
      <c r="PJO32" s="1229"/>
      <c r="PJP32" s="1229"/>
      <c r="PJQ32" s="1229"/>
      <c r="PJR32" s="1229"/>
      <c r="PJS32" s="1229"/>
      <c r="PJT32" s="1229"/>
      <c r="PJU32" s="1229"/>
      <c r="PJV32" s="1229"/>
      <c r="PJW32" s="1229"/>
      <c r="PJX32" s="1229"/>
      <c r="PJY32" s="1229"/>
      <c r="PJZ32" s="1229"/>
      <c r="PKA32" s="1229"/>
      <c r="PKB32" s="1229"/>
      <c r="PKC32" s="1229"/>
      <c r="PKD32" s="1229"/>
      <c r="PKE32" s="1229"/>
      <c r="PKF32" s="1229"/>
      <c r="PKG32" s="1229"/>
      <c r="PKH32" s="1229"/>
      <c r="PKI32" s="1229"/>
      <c r="PKJ32" s="1229"/>
      <c r="PKK32" s="1229"/>
      <c r="PKL32" s="1229"/>
      <c r="PKM32" s="1229"/>
      <c r="PKN32" s="1229"/>
      <c r="PKO32" s="1229"/>
      <c r="PKP32" s="1229"/>
      <c r="PKQ32" s="1229"/>
      <c r="PKR32" s="1229"/>
      <c r="PKS32" s="1229"/>
      <c r="PKT32" s="1229"/>
      <c r="PKU32" s="1229"/>
      <c r="PKV32" s="1229"/>
      <c r="PKW32" s="1229"/>
      <c r="PKX32" s="1229"/>
      <c r="PKY32" s="1229"/>
      <c r="PKZ32" s="1229"/>
      <c r="PLA32" s="1229"/>
      <c r="PLB32" s="1229"/>
      <c r="PLC32" s="1229"/>
      <c r="PLD32" s="1229"/>
      <c r="PLE32" s="1229"/>
      <c r="PLF32" s="1229"/>
      <c r="PLG32" s="1229"/>
      <c r="PLH32" s="1229"/>
      <c r="PLI32" s="1229"/>
      <c r="PLJ32" s="1229"/>
      <c r="PLK32" s="1229"/>
      <c r="PLL32" s="1229"/>
      <c r="PLM32" s="1229"/>
      <c r="PLN32" s="1229"/>
      <c r="PLO32" s="1229"/>
      <c r="PLP32" s="1229"/>
      <c r="PLQ32" s="1229"/>
      <c r="PLR32" s="1229"/>
      <c r="PLS32" s="1229"/>
      <c r="PLT32" s="1229"/>
      <c r="PLU32" s="1229"/>
      <c r="PLV32" s="1229"/>
      <c r="PLW32" s="1229"/>
      <c r="PLX32" s="1229"/>
      <c r="PLY32" s="1229"/>
      <c r="PLZ32" s="1229"/>
      <c r="PMA32" s="1229"/>
      <c r="PMB32" s="1229"/>
      <c r="PMC32" s="1229"/>
      <c r="PMD32" s="1229"/>
      <c r="PME32" s="1229"/>
      <c r="PMF32" s="1229"/>
      <c r="PMG32" s="1229"/>
      <c r="PMH32" s="1229"/>
      <c r="PMI32" s="1229"/>
      <c r="PMJ32" s="1229"/>
      <c r="PMK32" s="1229"/>
      <c r="PML32" s="1229"/>
      <c r="PMM32" s="1229"/>
      <c r="PMN32" s="1229"/>
      <c r="PMO32" s="1229"/>
      <c r="PMP32" s="1229"/>
      <c r="PMQ32" s="1229"/>
      <c r="PMR32" s="1229"/>
      <c r="PMS32" s="1229"/>
      <c r="PMT32" s="1229"/>
      <c r="PMU32" s="1229"/>
      <c r="PMV32" s="1229"/>
      <c r="PMW32" s="1229"/>
      <c r="PMX32" s="1229"/>
      <c r="PMY32" s="1229"/>
      <c r="PMZ32" s="1229"/>
      <c r="PNA32" s="1229"/>
      <c r="PNB32" s="1229"/>
      <c r="PNC32" s="1229"/>
      <c r="PND32" s="1229"/>
      <c r="PNE32" s="1229"/>
      <c r="PNF32" s="1229"/>
      <c r="PNG32" s="1229"/>
      <c r="PNH32" s="1229"/>
      <c r="PNI32" s="1229"/>
      <c r="PNJ32" s="1229"/>
      <c r="PNK32" s="1229"/>
      <c r="PNL32" s="1229"/>
      <c r="PNM32" s="1229"/>
      <c r="PNN32" s="1229"/>
      <c r="PNO32" s="1229"/>
      <c r="PNP32" s="1229"/>
      <c r="PNQ32" s="1229"/>
      <c r="PNR32" s="1229"/>
      <c r="PNS32" s="1229"/>
      <c r="PNT32" s="1229"/>
      <c r="PNU32" s="1229"/>
      <c r="PNV32" s="1229"/>
      <c r="PNW32" s="1229"/>
      <c r="PNX32" s="1229"/>
      <c r="PNY32" s="1229"/>
      <c r="PNZ32" s="1229"/>
      <c r="POA32" s="1229"/>
      <c r="POB32" s="1229"/>
      <c r="POC32" s="1229"/>
      <c r="POD32" s="1229"/>
      <c r="POE32" s="1229"/>
      <c r="POF32" s="1229"/>
      <c r="POG32" s="1229"/>
      <c r="POH32" s="1229"/>
      <c r="POI32" s="1229"/>
      <c r="POJ32" s="1229"/>
      <c r="POK32" s="1229"/>
      <c r="POL32" s="1229"/>
      <c r="POM32" s="1229"/>
      <c r="PON32" s="1229"/>
      <c r="POO32" s="1229"/>
      <c r="POP32" s="1229"/>
      <c r="POQ32" s="1229"/>
      <c r="POR32" s="1229"/>
      <c r="POS32" s="1229"/>
      <c r="POT32" s="1229"/>
      <c r="POU32" s="1229"/>
      <c r="POV32" s="1229"/>
      <c r="POW32" s="1229"/>
      <c r="POX32" s="1229"/>
      <c r="POY32" s="1229"/>
      <c r="POZ32" s="1229"/>
      <c r="PPA32" s="1229"/>
      <c r="PPB32" s="1229"/>
      <c r="PPC32" s="1229"/>
      <c r="PPD32" s="1229"/>
      <c r="PPE32" s="1229"/>
      <c r="PPF32" s="1229"/>
      <c r="PPG32" s="1229"/>
      <c r="PPH32" s="1229"/>
      <c r="PPI32" s="1229"/>
      <c r="PPJ32" s="1229"/>
      <c r="PPK32" s="1229"/>
      <c r="PPL32" s="1229"/>
      <c r="PPM32" s="1229"/>
      <c r="PPN32" s="1229"/>
      <c r="PPO32" s="1229"/>
      <c r="PPP32" s="1229"/>
      <c r="PPQ32" s="1229"/>
      <c r="PPR32" s="1229"/>
      <c r="PPS32" s="1229"/>
      <c r="PPT32" s="1229"/>
      <c r="PPU32" s="1229"/>
      <c r="PPV32" s="1229"/>
      <c r="PPW32" s="1229"/>
      <c r="PPX32" s="1229"/>
      <c r="PPY32" s="1229"/>
      <c r="PPZ32" s="1229"/>
      <c r="PQA32" s="1229"/>
      <c r="PQB32" s="1229"/>
      <c r="PQC32" s="1229"/>
      <c r="PQD32" s="1229"/>
      <c r="PQE32" s="1229"/>
      <c r="PQF32" s="1229"/>
      <c r="PQG32" s="1229"/>
      <c r="PQH32" s="1229"/>
      <c r="PQI32" s="1229"/>
      <c r="PQJ32" s="1229"/>
      <c r="PQK32" s="1229"/>
      <c r="PQL32" s="1229"/>
      <c r="PQM32" s="1229"/>
      <c r="PQN32" s="1229"/>
      <c r="PQO32" s="1229"/>
      <c r="PQP32" s="1229"/>
      <c r="PQQ32" s="1229"/>
      <c r="PQR32" s="1229"/>
      <c r="PQS32" s="1229"/>
      <c r="PQT32" s="1229"/>
      <c r="PQU32" s="1229"/>
      <c r="PQV32" s="1229"/>
      <c r="PQW32" s="1229"/>
      <c r="PQX32" s="1229"/>
      <c r="PQY32" s="1229"/>
      <c r="PQZ32" s="1229"/>
      <c r="PRA32" s="1229"/>
      <c r="PRB32" s="1229"/>
      <c r="PRC32" s="1229"/>
      <c r="PRD32" s="1229"/>
      <c r="PRE32" s="1229"/>
      <c r="PRF32" s="1229"/>
      <c r="PRG32" s="1229"/>
      <c r="PRH32" s="1229"/>
      <c r="PRI32" s="1229"/>
      <c r="PRJ32" s="1229"/>
      <c r="PRK32" s="1229"/>
      <c r="PRL32" s="1229"/>
      <c r="PRM32" s="1229"/>
      <c r="PRN32" s="1229"/>
      <c r="PRO32" s="1229"/>
      <c r="PRP32" s="1229"/>
      <c r="PRQ32" s="1229"/>
      <c r="PRR32" s="1229"/>
      <c r="PRS32" s="1229"/>
      <c r="PRT32" s="1229"/>
      <c r="PRU32" s="1229"/>
      <c r="PRV32" s="1229"/>
      <c r="PRW32" s="1229"/>
      <c r="PRX32" s="1229"/>
      <c r="PRY32" s="1229"/>
      <c r="PRZ32" s="1229"/>
      <c r="PSA32" s="1229"/>
      <c r="PSB32" s="1229"/>
      <c r="PSC32" s="1229"/>
      <c r="PSD32" s="1229"/>
      <c r="PSE32" s="1229"/>
      <c r="PSF32" s="1229"/>
      <c r="PSG32" s="1229"/>
      <c r="PSH32" s="1229"/>
      <c r="PSI32" s="1229"/>
      <c r="PSJ32" s="1229"/>
      <c r="PSK32" s="1229"/>
      <c r="PSL32" s="1229"/>
      <c r="PSM32" s="1229"/>
      <c r="PSN32" s="1229"/>
      <c r="PSO32" s="1229"/>
      <c r="PSP32" s="1229"/>
      <c r="PSQ32" s="1229"/>
      <c r="PSR32" s="1229"/>
      <c r="PSS32" s="1229"/>
      <c r="PST32" s="1229"/>
      <c r="PSU32" s="1229"/>
      <c r="PSV32" s="1229"/>
      <c r="PSW32" s="1229"/>
      <c r="PSX32" s="1229"/>
      <c r="PSY32" s="1229"/>
      <c r="PSZ32" s="1229"/>
      <c r="PTA32" s="1229"/>
      <c r="PTB32" s="1229"/>
      <c r="PTC32" s="1229"/>
      <c r="PTD32" s="1229"/>
      <c r="PTE32" s="1229"/>
      <c r="PTF32" s="1229"/>
      <c r="PTG32" s="1229"/>
      <c r="PTH32" s="1229"/>
      <c r="PTI32" s="1229"/>
      <c r="PTJ32" s="1229"/>
      <c r="PTK32" s="1229"/>
      <c r="PTL32" s="1229"/>
      <c r="PTM32" s="1229"/>
      <c r="PTN32" s="1229"/>
      <c r="PTO32" s="1229"/>
      <c r="PTP32" s="1229"/>
      <c r="PTQ32" s="1229"/>
      <c r="PTR32" s="1229"/>
      <c r="PTS32" s="1229"/>
      <c r="PTT32" s="1229"/>
      <c r="PTU32" s="1229"/>
      <c r="PTV32" s="1229"/>
      <c r="PTW32" s="1229"/>
      <c r="PTX32" s="1229"/>
      <c r="PTY32" s="1229"/>
      <c r="PTZ32" s="1229"/>
      <c r="PUA32" s="1229"/>
      <c r="PUB32" s="1229"/>
      <c r="PUC32" s="1229"/>
      <c r="PUD32" s="1229"/>
      <c r="PUE32" s="1229"/>
      <c r="PUF32" s="1229"/>
      <c r="PUG32" s="1229"/>
      <c r="PUH32" s="1229"/>
      <c r="PUI32" s="1229"/>
      <c r="PUJ32" s="1229"/>
      <c r="PUK32" s="1229"/>
      <c r="PUL32" s="1229"/>
      <c r="PUM32" s="1229"/>
      <c r="PUN32" s="1229"/>
      <c r="PUO32" s="1229"/>
      <c r="PUP32" s="1229"/>
      <c r="PUQ32" s="1229"/>
      <c r="PUR32" s="1229"/>
      <c r="PUS32" s="1229"/>
      <c r="PUT32" s="1229"/>
      <c r="PUU32" s="1229"/>
      <c r="PUV32" s="1229"/>
      <c r="PUW32" s="1229"/>
      <c r="PUX32" s="1229"/>
      <c r="PUY32" s="1229"/>
      <c r="PUZ32" s="1229"/>
      <c r="PVA32" s="1229"/>
      <c r="PVB32" s="1229"/>
      <c r="PVC32" s="1229"/>
      <c r="PVD32" s="1229"/>
      <c r="PVE32" s="1229"/>
      <c r="PVF32" s="1229"/>
      <c r="PVG32" s="1229"/>
      <c r="PVH32" s="1229"/>
      <c r="PVI32" s="1229"/>
      <c r="PVJ32" s="1229"/>
      <c r="PVK32" s="1229"/>
      <c r="PVL32" s="1229"/>
      <c r="PVM32" s="1229"/>
      <c r="PVN32" s="1229"/>
      <c r="PVO32" s="1229"/>
      <c r="PVP32" s="1229"/>
      <c r="PVQ32" s="1229"/>
      <c r="PVR32" s="1229"/>
      <c r="PVS32" s="1229"/>
      <c r="PVT32" s="1229"/>
      <c r="PVU32" s="1229"/>
      <c r="PVV32" s="1229"/>
      <c r="PVW32" s="1229"/>
      <c r="PVX32" s="1229"/>
      <c r="PVY32" s="1229"/>
      <c r="PVZ32" s="1229"/>
      <c r="PWA32" s="1229"/>
      <c r="PWB32" s="1229"/>
      <c r="PWC32" s="1229"/>
      <c r="PWD32" s="1229"/>
      <c r="PWE32" s="1229"/>
      <c r="PWF32" s="1229"/>
      <c r="PWG32" s="1229"/>
      <c r="PWH32" s="1229"/>
      <c r="PWI32" s="1229"/>
      <c r="PWJ32" s="1229"/>
      <c r="PWK32" s="1229"/>
      <c r="PWL32" s="1229"/>
      <c r="PWM32" s="1229"/>
      <c r="PWN32" s="1229"/>
      <c r="PWO32" s="1229"/>
      <c r="PWP32" s="1229"/>
      <c r="PWQ32" s="1229"/>
      <c r="PWR32" s="1229"/>
      <c r="PWS32" s="1229"/>
      <c r="PWT32" s="1229"/>
      <c r="PWU32" s="1229"/>
      <c r="PWV32" s="1229"/>
      <c r="PWW32" s="1229"/>
      <c r="PWX32" s="1229"/>
      <c r="PWY32" s="1229"/>
      <c r="PWZ32" s="1229"/>
      <c r="PXA32" s="1229"/>
      <c r="PXB32" s="1229"/>
      <c r="PXC32" s="1229"/>
      <c r="PXD32" s="1229"/>
      <c r="PXE32" s="1229"/>
      <c r="PXF32" s="1229"/>
      <c r="PXG32" s="1229"/>
      <c r="PXH32" s="1229"/>
      <c r="PXI32" s="1229"/>
      <c r="PXJ32" s="1229"/>
      <c r="PXK32" s="1229"/>
      <c r="PXL32" s="1229"/>
      <c r="PXM32" s="1229"/>
      <c r="PXN32" s="1229"/>
      <c r="PXO32" s="1229"/>
      <c r="PXP32" s="1229"/>
      <c r="PXQ32" s="1229"/>
      <c r="PXR32" s="1229"/>
      <c r="PXS32" s="1229"/>
      <c r="PXT32" s="1229"/>
      <c r="PXU32" s="1229"/>
      <c r="PXV32" s="1229"/>
      <c r="PXW32" s="1229"/>
      <c r="PXX32" s="1229"/>
      <c r="PXY32" s="1229"/>
      <c r="PXZ32" s="1229"/>
      <c r="PYA32" s="1229"/>
      <c r="PYB32" s="1229"/>
      <c r="PYC32" s="1229"/>
      <c r="PYD32" s="1229"/>
      <c r="PYE32" s="1229"/>
      <c r="PYF32" s="1229"/>
      <c r="PYG32" s="1229"/>
      <c r="PYH32" s="1229"/>
      <c r="PYI32" s="1229"/>
      <c r="PYJ32" s="1229"/>
      <c r="PYK32" s="1229"/>
      <c r="PYL32" s="1229"/>
      <c r="PYM32" s="1229"/>
      <c r="PYN32" s="1229"/>
      <c r="PYO32" s="1229"/>
      <c r="PYP32" s="1229"/>
      <c r="PYQ32" s="1229"/>
      <c r="PYR32" s="1229"/>
      <c r="PYS32" s="1229"/>
      <c r="PYT32" s="1229"/>
      <c r="PYU32" s="1229"/>
      <c r="PYV32" s="1229"/>
      <c r="PYW32" s="1229"/>
      <c r="PYX32" s="1229"/>
      <c r="PYY32" s="1229"/>
      <c r="PYZ32" s="1229"/>
      <c r="PZA32" s="1229"/>
      <c r="PZB32" s="1229"/>
      <c r="PZC32" s="1229"/>
      <c r="PZD32" s="1229"/>
      <c r="PZE32" s="1229"/>
      <c r="PZF32" s="1229"/>
      <c r="PZG32" s="1229"/>
      <c r="PZH32" s="1229"/>
      <c r="PZI32" s="1229"/>
      <c r="PZJ32" s="1229"/>
      <c r="PZK32" s="1229"/>
      <c r="PZL32" s="1229"/>
      <c r="PZM32" s="1229"/>
      <c r="PZN32" s="1229"/>
      <c r="PZO32" s="1229"/>
      <c r="PZP32" s="1229"/>
      <c r="PZQ32" s="1229"/>
      <c r="PZR32" s="1229"/>
      <c r="PZS32" s="1229"/>
      <c r="PZT32" s="1229"/>
      <c r="PZU32" s="1229"/>
      <c r="PZV32" s="1229"/>
      <c r="PZW32" s="1229"/>
      <c r="PZX32" s="1229"/>
      <c r="PZY32" s="1229"/>
      <c r="PZZ32" s="1229"/>
      <c r="QAA32" s="1229"/>
      <c r="QAB32" s="1229"/>
      <c r="QAC32" s="1229"/>
      <c r="QAD32" s="1229"/>
      <c r="QAE32" s="1229"/>
      <c r="QAF32" s="1229"/>
      <c r="QAG32" s="1229"/>
      <c r="QAH32" s="1229"/>
      <c r="QAI32" s="1229"/>
      <c r="QAJ32" s="1229"/>
      <c r="QAK32" s="1229"/>
      <c r="QAL32" s="1229"/>
      <c r="QAM32" s="1229"/>
      <c r="QAN32" s="1229"/>
      <c r="QAO32" s="1229"/>
      <c r="QAP32" s="1229"/>
      <c r="QAQ32" s="1229"/>
      <c r="QAR32" s="1229"/>
      <c r="QAS32" s="1229"/>
      <c r="QAT32" s="1229"/>
      <c r="QAU32" s="1229"/>
      <c r="QAV32" s="1229"/>
      <c r="QAW32" s="1229"/>
      <c r="QAX32" s="1229"/>
      <c r="QAY32" s="1229"/>
      <c r="QAZ32" s="1229"/>
      <c r="QBA32" s="1229"/>
      <c r="QBB32" s="1229"/>
      <c r="QBC32" s="1229"/>
      <c r="QBD32" s="1229"/>
      <c r="QBE32" s="1229"/>
      <c r="QBF32" s="1229"/>
      <c r="QBG32" s="1229"/>
      <c r="QBH32" s="1229"/>
      <c r="QBI32" s="1229"/>
      <c r="QBJ32" s="1229"/>
      <c r="QBK32" s="1229"/>
      <c r="QBL32" s="1229"/>
      <c r="QBM32" s="1229"/>
      <c r="QBN32" s="1229"/>
      <c r="QBO32" s="1229"/>
      <c r="QBP32" s="1229"/>
      <c r="QBQ32" s="1229"/>
      <c r="QBR32" s="1229"/>
      <c r="QBS32" s="1229"/>
      <c r="QBT32" s="1229"/>
      <c r="QBU32" s="1229"/>
      <c r="QBV32" s="1229"/>
      <c r="QBW32" s="1229"/>
      <c r="QBX32" s="1229"/>
      <c r="QBY32" s="1229"/>
      <c r="QBZ32" s="1229"/>
      <c r="QCA32" s="1229"/>
      <c r="QCB32" s="1229"/>
      <c r="QCC32" s="1229"/>
      <c r="QCD32" s="1229"/>
      <c r="QCE32" s="1229"/>
      <c r="QCF32" s="1229"/>
      <c r="QCG32" s="1229"/>
      <c r="QCH32" s="1229"/>
      <c r="QCI32" s="1229"/>
      <c r="QCJ32" s="1229"/>
      <c r="QCK32" s="1229"/>
      <c r="QCL32" s="1229"/>
      <c r="QCM32" s="1229"/>
      <c r="QCN32" s="1229"/>
      <c r="QCO32" s="1229"/>
      <c r="QCP32" s="1229"/>
      <c r="QCQ32" s="1229"/>
      <c r="QCR32" s="1229"/>
      <c r="QCS32" s="1229"/>
      <c r="QCT32" s="1229"/>
      <c r="QCU32" s="1229"/>
      <c r="QCV32" s="1229"/>
      <c r="QCW32" s="1229"/>
      <c r="QCX32" s="1229"/>
      <c r="QCY32" s="1229"/>
      <c r="QCZ32" s="1229"/>
      <c r="QDA32" s="1229"/>
      <c r="QDB32" s="1229"/>
      <c r="QDC32" s="1229"/>
      <c r="QDD32" s="1229"/>
      <c r="QDE32" s="1229"/>
      <c r="QDF32" s="1229"/>
      <c r="QDG32" s="1229"/>
      <c r="QDH32" s="1229"/>
      <c r="QDI32" s="1229"/>
      <c r="QDJ32" s="1229"/>
      <c r="QDK32" s="1229"/>
      <c r="QDL32" s="1229"/>
      <c r="QDM32" s="1229"/>
      <c r="QDN32" s="1229"/>
      <c r="QDO32" s="1229"/>
      <c r="QDP32" s="1229"/>
      <c r="QDQ32" s="1229"/>
      <c r="QDR32" s="1229"/>
      <c r="QDS32" s="1229"/>
      <c r="QDT32" s="1229"/>
      <c r="QDU32" s="1229"/>
      <c r="QDV32" s="1229"/>
      <c r="QDW32" s="1229"/>
      <c r="QDX32" s="1229"/>
      <c r="QDY32" s="1229"/>
      <c r="QDZ32" s="1229"/>
      <c r="QEA32" s="1229"/>
      <c r="QEB32" s="1229"/>
      <c r="QEC32" s="1229"/>
      <c r="QED32" s="1229"/>
      <c r="QEE32" s="1229"/>
      <c r="QEF32" s="1229"/>
      <c r="QEG32" s="1229"/>
      <c r="QEH32" s="1229"/>
      <c r="QEI32" s="1229"/>
      <c r="QEJ32" s="1229"/>
      <c r="QEK32" s="1229"/>
      <c r="QEL32" s="1229"/>
      <c r="QEM32" s="1229"/>
      <c r="QEN32" s="1229"/>
      <c r="QEO32" s="1229"/>
      <c r="QEP32" s="1229"/>
      <c r="QEQ32" s="1229"/>
      <c r="QER32" s="1229"/>
      <c r="QES32" s="1229"/>
      <c r="QET32" s="1229"/>
      <c r="QEU32" s="1229"/>
      <c r="QEV32" s="1229"/>
      <c r="QEW32" s="1229"/>
      <c r="QEX32" s="1229"/>
      <c r="QEY32" s="1229"/>
      <c r="QEZ32" s="1229"/>
      <c r="QFA32" s="1229"/>
      <c r="QFB32" s="1229"/>
      <c r="QFC32" s="1229"/>
      <c r="QFD32" s="1229"/>
      <c r="QFE32" s="1229"/>
      <c r="QFF32" s="1229"/>
      <c r="QFG32" s="1229"/>
      <c r="QFH32" s="1229"/>
      <c r="QFI32" s="1229"/>
      <c r="QFJ32" s="1229"/>
      <c r="QFK32" s="1229"/>
      <c r="QFL32" s="1229"/>
      <c r="QFM32" s="1229"/>
      <c r="QFN32" s="1229"/>
      <c r="QFO32" s="1229"/>
      <c r="QFP32" s="1229"/>
      <c r="QFQ32" s="1229"/>
      <c r="QFR32" s="1229"/>
      <c r="QFS32" s="1229"/>
      <c r="QFT32" s="1229"/>
      <c r="QFU32" s="1229"/>
      <c r="QFV32" s="1229"/>
      <c r="QFW32" s="1229"/>
      <c r="QFX32" s="1229"/>
      <c r="QFY32" s="1229"/>
      <c r="QFZ32" s="1229"/>
      <c r="QGA32" s="1229"/>
      <c r="QGB32" s="1229"/>
      <c r="QGC32" s="1229"/>
      <c r="QGD32" s="1229"/>
      <c r="QGE32" s="1229"/>
      <c r="QGF32" s="1229"/>
      <c r="QGG32" s="1229"/>
      <c r="QGH32" s="1229"/>
      <c r="QGI32" s="1229"/>
      <c r="QGJ32" s="1229"/>
      <c r="QGK32" s="1229"/>
      <c r="QGL32" s="1229"/>
      <c r="QGM32" s="1229"/>
      <c r="QGN32" s="1229"/>
      <c r="QGO32" s="1229"/>
      <c r="QGP32" s="1229"/>
      <c r="QGQ32" s="1229"/>
      <c r="QGR32" s="1229"/>
      <c r="QGS32" s="1229"/>
      <c r="QGT32" s="1229"/>
      <c r="QGU32" s="1229"/>
      <c r="QGV32" s="1229"/>
      <c r="QGW32" s="1229"/>
      <c r="QGX32" s="1229"/>
      <c r="QGY32" s="1229"/>
      <c r="QGZ32" s="1229"/>
      <c r="QHA32" s="1229"/>
      <c r="QHB32" s="1229"/>
      <c r="QHC32" s="1229"/>
      <c r="QHD32" s="1229"/>
      <c r="QHE32" s="1229"/>
      <c r="QHF32" s="1229"/>
      <c r="QHG32" s="1229"/>
      <c r="QHH32" s="1229"/>
      <c r="QHI32" s="1229"/>
      <c r="QHJ32" s="1229"/>
      <c r="QHK32" s="1229"/>
      <c r="QHL32" s="1229"/>
      <c r="QHM32" s="1229"/>
      <c r="QHN32" s="1229"/>
      <c r="QHO32" s="1229"/>
      <c r="QHP32" s="1229"/>
      <c r="QHQ32" s="1229"/>
      <c r="QHR32" s="1229"/>
      <c r="QHS32" s="1229"/>
      <c r="QHT32" s="1229"/>
      <c r="QHU32" s="1229"/>
      <c r="QHV32" s="1229"/>
      <c r="QHW32" s="1229"/>
      <c r="QHX32" s="1229"/>
      <c r="QHY32" s="1229"/>
      <c r="QHZ32" s="1229"/>
      <c r="QIA32" s="1229"/>
      <c r="QIB32" s="1229"/>
      <c r="QIC32" s="1229"/>
      <c r="QID32" s="1229"/>
      <c r="QIE32" s="1229"/>
      <c r="QIF32" s="1229"/>
      <c r="QIG32" s="1229"/>
      <c r="QIH32" s="1229"/>
      <c r="QII32" s="1229"/>
      <c r="QIJ32" s="1229"/>
      <c r="QIK32" s="1229"/>
      <c r="QIL32" s="1229"/>
      <c r="QIM32" s="1229"/>
      <c r="QIN32" s="1229"/>
      <c r="QIO32" s="1229"/>
      <c r="QIP32" s="1229"/>
      <c r="QIQ32" s="1229"/>
      <c r="QIR32" s="1229"/>
      <c r="QIS32" s="1229"/>
      <c r="QIT32" s="1229"/>
      <c r="QIU32" s="1229"/>
      <c r="QIV32" s="1229"/>
      <c r="QIW32" s="1229"/>
      <c r="QIX32" s="1229"/>
      <c r="QIY32" s="1229"/>
      <c r="QIZ32" s="1229"/>
      <c r="QJA32" s="1229"/>
      <c r="QJB32" s="1229"/>
      <c r="QJC32" s="1229"/>
      <c r="QJD32" s="1229"/>
      <c r="QJE32" s="1229"/>
      <c r="QJF32" s="1229"/>
      <c r="QJG32" s="1229"/>
      <c r="QJH32" s="1229"/>
      <c r="QJI32" s="1229"/>
      <c r="QJJ32" s="1229"/>
      <c r="QJK32" s="1229"/>
      <c r="QJL32" s="1229"/>
      <c r="QJM32" s="1229"/>
      <c r="QJN32" s="1229"/>
      <c r="QJO32" s="1229"/>
      <c r="QJP32" s="1229"/>
      <c r="QJQ32" s="1229"/>
      <c r="QJR32" s="1229"/>
      <c r="QJS32" s="1229"/>
      <c r="QJT32" s="1229"/>
      <c r="QJU32" s="1229"/>
      <c r="QJV32" s="1229"/>
      <c r="QJW32" s="1229"/>
      <c r="QJX32" s="1229"/>
      <c r="QJY32" s="1229"/>
      <c r="QJZ32" s="1229"/>
      <c r="QKA32" s="1229"/>
      <c r="QKB32" s="1229"/>
      <c r="QKC32" s="1229"/>
      <c r="QKD32" s="1229"/>
      <c r="QKE32" s="1229"/>
      <c r="QKF32" s="1229"/>
      <c r="QKG32" s="1229"/>
      <c r="QKH32" s="1229"/>
      <c r="QKI32" s="1229"/>
      <c r="QKJ32" s="1229"/>
      <c r="QKK32" s="1229"/>
      <c r="QKL32" s="1229"/>
      <c r="QKM32" s="1229"/>
      <c r="QKN32" s="1229"/>
      <c r="QKO32" s="1229"/>
      <c r="QKP32" s="1229"/>
      <c r="QKQ32" s="1229"/>
      <c r="QKR32" s="1229"/>
      <c r="QKS32" s="1229"/>
      <c r="QKT32" s="1229"/>
      <c r="QKU32" s="1229"/>
      <c r="QKV32" s="1229"/>
      <c r="QKW32" s="1229"/>
      <c r="QKX32" s="1229"/>
      <c r="QKY32" s="1229"/>
      <c r="QKZ32" s="1229"/>
      <c r="QLA32" s="1229"/>
      <c r="QLB32" s="1229"/>
      <c r="QLC32" s="1229"/>
      <c r="QLD32" s="1229"/>
      <c r="QLE32" s="1229"/>
      <c r="QLF32" s="1229"/>
      <c r="QLG32" s="1229"/>
      <c r="QLH32" s="1229"/>
      <c r="QLI32" s="1229"/>
      <c r="QLJ32" s="1229"/>
      <c r="QLK32" s="1229"/>
      <c r="QLL32" s="1229"/>
      <c r="QLM32" s="1229"/>
      <c r="QLN32" s="1229"/>
      <c r="QLO32" s="1229"/>
      <c r="QLP32" s="1229"/>
      <c r="QLQ32" s="1229"/>
      <c r="QLR32" s="1229"/>
      <c r="QLS32" s="1229"/>
      <c r="QLT32" s="1229"/>
      <c r="QLU32" s="1229"/>
      <c r="QLV32" s="1229"/>
      <c r="QLW32" s="1229"/>
      <c r="QLX32" s="1229"/>
      <c r="QLY32" s="1229"/>
      <c r="QLZ32" s="1229"/>
      <c r="QMA32" s="1229"/>
      <c r="QMB32" s="1229"/>
      <c r="QMC32" s="1229"/>
      <c r="QMD32" s="1229"/>
      <c r="QME32" s="1229"/>
      <c r="QMF32" s="1229"/>
      <c r="QMG32" s="1229"/>
      <c r="QMH32" s="1229"/>
      <c r="QMI32" s="1229"/>
      <c r="QMJ32" s="1229"/>
      <c r="QMK32" s="1229"/>
      <c r="QML32" s="1229"/>
      <c r="QMM32" s="1229"/>
      <c r="QMN32" s="1229"/>
      <c r="QMO32" s="1229"/>
      <c r="QMP32" s="1229"/>
      <c r="QMQ32" s="1229"/>
      <c r="QMR32" s="1229"/>
      <c r="QMS32" s="1229"/>
      <c r="QMT32" s="1229"/>
      <c r="QMU32" s="1229"/>
      <c r="QMV32" s="1229"/>
      <c r="QMW32" s="1229"/>
      <c r="QMX32" s="1229"/>
      <c r="QMY32" s="1229"/>
      <c r="QMZ32" s="1229"/>
      <c r="QNA32" s="1229"/>
      <c r="QNB32" s="1229"/>
      <c r="QNC32" s="1229"/>
      <c r="QND32" s="1229"/>
      <c r="QNE32" s="1229"/>
      <c r="QNF32" s="1229"/>
      <c r="QNG32" s="1229"/>
      <c r="QNH32" s="1229"/>
      <c r="QNI32" s="1229"/>
      <c r="QNJ32" s="1229"/>
      <c r="QNK32" s="1229"/>
      <c r="QNL32" s="1229"/>
      <c r="QNM32" s="1229"/>
      <c r="QNN32" s="1229"/>
      <c r="QNO32" s="1229"/>
      <c r="QNP32" s="1229"/>
      <c r="QNQ32" s="1229"/>
      <c r="QNR32" s="1229"/>
      <c r="QNS32" s="1229"/>
      <c r="QNT32" s="1229"/>
      <c r="QNU32" s="1229"/>
      <c r="QNV32" s="1229"/>
      <c r="QNW32" s="1229"/>
      <c r="QNX32" s="1229"/>
      <c r="QNY32" s="1229"/>
      <c r="QNZ32" s="1229"/>
      <c r="QOA32" s="1229"/>
      <c r="QOB32" s="1229"/>
      <c r="QOC32" s="1229"/>
      <c r="QOD32" s="1229"/>
      <c r="QOE32" s="1229"/>
      <c r="QOF32" s="1229"/>
      <c r="QOG32" s="1229"/>
      <c r="QOH32" s="1229"/>
      <c r="QOI32" s="1229"/>
      <c r="QOJ32" s="1229"/>
      <c r="QOK32" s="1229"/>
      <c r="QOL32" s="1229"/>
      <c r="QOM32" s="1229"/>
      <c r="QON32" s="1229"/>
      <c r="QOO32" s="1229"/>
      <c r="QOP32" s="1229"/>
      <c r="QOQ32" s="1229"/>
      <c r="QOR32" s="1229"/>
      <c r="QOS32" s="1229"/>
      <c r="QOT32" s="1229"/>
      <c r="QOU32" s="1229"/>
      <c r="QOV32" s="1229"/>
      <c r="QOW32" s="1229"/>
      <c r="QOX32" s="1229"/>
      <c r="QOY32" s="1229"/>
      <c r="QOZ32" s="1229"/>
      <c r="QPA32" s="1229"/>
      <c r="QPB32" s="1229"/>
      <c r="QPC32" s="1229"/>
      <c r="QPD32" s="1229"/>
      <c r="QPE32" s="1229"/>
      <c r="QPF32" s="1229"/>
      <c r="QPG32" s="1229"/>
      <c r="QPH32" s="1229"/>
      <c r="QPI32" s="1229"/>
      <c r="QPJ32" s="1229"/>
      <c r="QPK32" s="1229"/>
      <c r="QPL32" s="1229"/>
      <c r="QPM32" s="1229"/>
      <c r="QPN32" s="1229"/>
      <c r="QPO32" s="1229"/>
      <c r="QPP32" s="1229"/>
      <c r="QPQ32" s="1229"/>
      <c r="QPR32" s="1229"/>
      <c r="QPS32" s="1229"/>
      <c r="QPT32" s="1229"/>
      <c r="QPU32" s="1229"/>
      <c r="QPV32" s="1229"/>
      <c r="QPW32" s="1229"/>
      <c r="QPX32" s="1229"/>
      <c r="QPY32" s="1229"/>
      <c r="QPZ32" s="1229"/>
      <c r="QQA32" s="1229"/>
      <c r="QQB32" s="1229"/>
      <c r="QQC32" s="1229"/>
      <c r="QQD32" s="1229"/>
      <c r="QQE32" s="1229"/>
      <c r="QQF32" s="1229"/>
      <c r="QQG32" s="1229"/>
      <c r="QQH32" s="1229"/>
      <c r="QQI32" s="1229"/>
      <c r="QQJ32" s="1229"/>
      <c r="QQK32" s="1229"/>
      <c r="QQL32" s="1229"/>
      <c r="QQM32" s="1229"/>
      <c r="QQN32" s="1229"/>
      <c r="QQO32" s="1229"/>
      <c r="QQP32" s="1229"/>
      <c r="QQQ32" s="1229"/>
      <c r="QQR32" s="1229"/>
      <c r="QQS32" s="1229"/>
      <c r="QQT32" s="1229"/>
      <c r="QQU32" s="1229"/>
      <c r="QQV32" s="1229"/>
      <c r="QQW32" s="1229"/>
      <c r="QQX32" s="1229"/>
      <c r="QQY32" s="1229"/>
      <c r="QQZ32" s="1229"/>
      <c r="QRA32" s="1229"/>
      <c r="QRB32" s="1229"/>
      <c r="QRC32" s="1229"/>
      <c r="QRD32" s="1229"/>
      <c r="QRE32" s="1229"/>
      <c r="QRF32" s="1229"/>
      <c r="QRG32" s="1229"/>
      <c r="QRH32" s="1229"/>
      <c r="QRI32" s="1229"/>
      <c r="QRJ32" s="1229"/>
      <c r="QRK32" s="1229"/>
      <c r="QRL32" s="1229"/>
      <c r="QRM32" s="1229"/>
      <c r="QRN32" s="1229"/>
      <c r="QRO32" s="1229"/>
      <c r="QRP32" s="1229"/>
      <c r="QRQ32" s="1229"/>
      <c r="QRR32" s="1229"/>
      <c r="QRS32" s="1229"/>
      <c r="QRT32" s="1229"/>
      <c r="QRU32" s="1229"/>
      <c r="QRV32" s="1229"/>
      <c r="QRW32" s="1229"/>
      <c r="QRX32" s="1229"/>
      <c r="QRY32" s="1229"/>
      <c r="QRZ32" s="1229"/>
      <c r="QSA32" s="1229"/>
      <c r="QSB32" s="1229"/>
      <c r="QSC32" s="1229"/>
      <c r="QSD32" s="1229"/>
      <c r="QSE32" s="1229"/>
      <c r="QSF32" s="1229"/>
      <c r="QSG32" s="1229"/>
      <c r="QSH32" s="1229"/>
      <c r="QSI32" s="1229"/>
      <c r="QSJ32" s="1229"/>
      <c r="QSK32" s="1229"/>
      <c r="QSL32" s="1229"/>
      <c r="QSM32" s="1229"/>
      <c r="QSN32" s="1229"/>
      <c r="QSO32" s="1229"/>
      <c r="QSP32" s="1229"/>
      <c r="QSQ32" s="1229"/>
      <c r="QSR32" s="1229"/>
      <c r="QSS32" s="1229"/>
      <c r="QST32" s="1229"/>
      <c r="QSU32" s="1229"/>
      <c r="QSV32" s="1229"/>
      <c r="QSW32" s="1229"/>
      <c r="QSX32" s="1229"/>
      <c r="QSY32" s="1229"/>
      <c r="QSZ32" s="1229"/>
      <c r="QTA32" s="1229"/>
      <c r="QTB32" s="1229"/>
      <c r="QTC32" s="1229"/>
      <c r="QTD32" s="1229"/>
      <c r="QTE32" s="1229"/>
      <c r="QTF32" s="1229"/>
      <c r="QTG32" s="1229"/>
      <c r="QTH32" s="1229"/>
      <c r="QTI32" s="1229"/>
      <c r="QTJ32" s="1229"/>
      <c r="QTK32" s="1229"/>
      <c r="QTL32" s="1229"/>
      <c r="QTM32" s="1229"/>
      <c r="QTN32" s="1229"/>
      <c r="QTO32" s="1229"/>
      <c r="QTP32" s="1229"/>
      <c r="QTQ32" s="1229"/>
      <c r="QTR32" s="1229"/>
      <c r="QTS32" s="1229"/>
      <c r="QTT32" s="1229"/>
      <c r="QTU32" s="1229"/>
      <c r="QTV32" s="1229"/>
      <c r="QTW32" s="1229"/>
      <c r="QTX32" s="1229"/>
      <c r="QTY32" s="1229"/>
      <c r="QTZ32" s="1229"/>
      <c r="QUA32" s="1229"/>
      <c r="QUB32" s="1229"/>
      <c r="QUC32" s="1229"/>
      <c r="QUD32" s="1229"/>
      <c r="QUE32" s="1229"/>
      <c r="QUF32" s="1229"/>
      <c r="QUG32" s="1229"/>
      <c r="QUH32" s="1229"/>
      <c r="QUI32" s="1229"/>
      <c r="QUJ32" s="1229"/>
      <c r="QUK32" s="1229"/>
      <c r="QUL32" s="1229"/>
      <c r="QUM32" s="1229"/>
      <c r="QUN32" s="1229"/>
      <c r="QUO32" s="1229"/>
      <c r="QUP32" s="1229"/>
      <c r="QUQ32" s="1229"/>
      <c r="QUR32" s="1229"/>
      <c r="QUS32" s="1229"/>
      <c r="QUT32" s="1229"/>
      <c r="QUU32" s="1229"/>
      <c r="QUV32" s="1229"/>
      <c r="QUW32" s="1229"/>
      <c r="QUX32" s="1229"/>
      <c r="QUY32" s="1229"/>
      <c r="QUZ32" s="1229"/>
      <c r="QVA32" s="1229"/>
      <c r="QVB32" s="1229"/>
      <c r="QVC32" s="1229"/>
      <c r="QVD32" s="1229"/>
      <c r="QVE32" s="1229"/>
      <c r="QVF32" s="1229"/>
      <c r="QVG32" s="1229"/>
      <c r="QVH32" s="1229"/>
      <c r="QVI32" s="1229"/>
      <c r="QVJ32" s="1229"/>
      <c r="QVK32" s="1229"/>
      <c r="QVL32" s="1229"/>
      <c r="QVM32" s="1229"/>
      <c r="QVN32" s="1229"/>
      <c r="QVO32" s="1229"/>
      <c r="QVP32" s="1229"/>
      <c r="QVQ32" s="1229"/>
      <c r="QVR32" s="1229"/>
      <c r="QVS32" s="1229"/>
      <c r="QVT32" s="1229"/>
      <c r="QVU32" s="1229"/>
      <c r="QVV32" s="1229"/>
      <c r="QVW32" s="1229"/>
      <c r="QVX32" s="1229"/>
      <c r="QVY32" s="1229"/>
      <c r="QVZ32" s="1229"/>
      <c r="QWA32" s="1229"/>
      <c r="QWB32" s="1229"/>
      <c r="QWC32" s="1229"/>
      <c r="QWD32" s="1229"/>
      <c r="QWE32" s="1229"/>
      <c r="QWF32" s="1229"/>
      <c r="QWG32" s="1229"/>
      <c r="QWH32" s="1229"/>
      <c r="QWI32" s="1229"/>
      <c r="QWJ32" s="1229"/>
      <c r="QWK32" s="1229"/>
      <c r="QWL32" s="1229"/>
      <c r="QWM32" s="1229"/>
      <c r="QWN32" s="1229"/>
      <c r="QWO32" s="1229"/>
      <c r="QWP32" s="1229"/>
      <c r="QWQ32" s="1229"/>
      <c r="QWR32" s="1229"/>
      <c r="QWS32" s="1229"/>
      <c r="QWT32" s="1229"/>
      <c r="QWU32" s="1229"/>
      <c r="QWV32" s="1229"/>
      <c r="QWW32" s="1229"/>
      <c r="QWX32" s="1229"/>
      <c r="QWY32" s="1229"/>
      <c r="QWZ32" s="1229"/>
      <c r="QXA32" s="1229"/>
      <c r="QXB32" s="1229"/>
      <c r="QXC32" s="1229"/>
      <c r="QXD32" s="1229"/>
      <c r="QXE32" s="1229"/>
      <c r="QXF32" s="1229"/>
      <c r="QXG32" s="1229"/>
      <c r="QXH32" s="1229"/>
      <c r="QXI32" s="1229"/>
      <c r="QXJ32" s="1229"/>
      <c r="QXK32" s="1229"/>
      <c r="QXL32" s="1229"/>
      <c r="QXM32" s="1229"/>
      <c r="QXN32" s="1229"/>
      <c r="QXO32" s="1229"/>
      <c r="QXP32" s="1229"/>
      <c r="QXQ32" s="1229"/>
      <c r="QXR32" s="1229"/>
      <c r="QXS32" s="1229"/>
      <c r="QXT32" s="1229"/>
      <c r="QXU32" s="1229"/>
      <c r="QXV32" s="1229"/>
      <c r="QXW32" s="1229"/>
      <c r="QXX32" s="1229"/>
      <c r="QXY32" s="1229"/>
      <c r="QXZ32" s="1229"/>
      <c r="QYA32" s="1229"/>
      <c r="QYB32" s="1229"/>
      <c r="QYC32" s="1229"/>
      <c r="QYD32" s="1229"/>
      <c r="QYE32" s="1229"/>
      <c r="QYF32" s="1229"/>
      <c r="QYG32" s="1229"/>
      <c r="QYH32" s="1229"/>
      <c r="QYI32" s="1229"/>
      <c r="QYJ32" s="1229"/>
      <c r="QYK32" s="1229"/>
      <c r="QYL32" s="1229"/>
      <c r="QYM32" s="1229"/>
      <c r="QYN32" s="1229"/>
      <c r="QYO32" s="1229"/>
      <c r="QYP32" s="1229"/>
      <c r="QYQ32" s="1229"/>
      <c r="QYR32" s="1229"/>
      <c r="QYS32" s="1229"/>
      <c r="QYT32" s="1229"/>
      <c r="QYU32" s="1229"/>
      <c r="QYV32" s="1229"/>
      <c r="QYW32" s="1229"/>
      <c r="QYX32" s="1229"/>
      <c r="QYY32" s="1229"/>
      <c r="QYZ32" s="1229"/>
      <c r="QZA32" s="1229"/>
      <c r="QZB32" s="1229"/>
      <c r="QZC32" s="1229"/>
      <c r="QZD32" s="1229"/>
      <c r="QZE32" s="1229"/>
      <c r="QZF32" s="1229"/>
      <c r="QZG32" s="1229"/>
      <c r="QZH32" s="1229"/>
      <c r="QZI32" s="1229"/>
      <c r="QZJ32" s="1229"/>
      <c r="QZK32" s="1229"/>
      <c r="QZL32" s="1229"/>
      <c r="QZM32" s="1229"/>
      <c r="QZN32" s="1229"/>
      <c r="QZO32" s="1229"/>
      <c r="QZP32" s="1229"/>
      <c r="QZQ32" s="1229"/>
      <c r="QZR32" s="1229"/>
      <c r="QZS32" s="1229"/>
      <c r="QZT32" s="1229"/>
      <c r="QZU32" s="1229"/>
      <c r="QZV32" s="1229"/>
      <c r="QZW32" s="1229"/>
      <c r="QZX32" s="1229"/>
      <c r="QZY32" s="1229"/>
      <c r="QZZ32" s="1229"/>
      <c r="RAA32" s="1229"/>
      <c r="RAB32" s="1229"/>
      <c r="RAC32" s="1229"/>
      <c r="RAD32" s="1229"/>
      <c r="RAE32" s="1229"/>
      <c r="RAF32" s="1229"/>
      <c r="RAG32" s="1229"/>
      <c r="RAH32" s="1229"/>
      <c r="RAI32" s="1229"/>
      <c r="RAJ32" s="1229"/>
      <c r="RAK32" s="1229"/>
      <c r="RAL32" s="1229"/>
      <c r="RAM32" s="1229"/>
      <c r="RAN32" s="1229"/>
      <c r="RAO32" s="1229"/>
      <c r="RAP32" s="1229"/>
      <c r="RAQ32" s="1229"/>
      <c r="RAR32" s="1229"/>
      <c r="RAS32" s="1229"/>
      <c r="RAT32" s="1229"/>
      <c r="RAU32" s="1229"/>
      <c r="RAV32" s="1229"/>
      <c r="RAW32" s="1229"/>
      <c r="RAX32" s="1229"/>
      <c r="RAY32" s="1229"/>
      <c r="RAZ32" s="1229"/>
      <c r="RBA32" s="1229"/>
      <c r="RBB32" s="1229"/>
      <c r="RBC32" s="1229"/>
      <c r="RBD32" s="1229"/>
      <c r="RBE32" s="1229"/>
      <c r="RBF32" s="1229"/>
      <c r="RBG32" s="1229"/>
      <c r="RBH32" s="1229"/>
      <c r="RBI32" s="1229"/>
      <c r="RBJ32" s="1229"/>
      <c r="RBK32" s="1229"/>
      <c r="RBL32" s="1229"/>
      <c r="RBM32" s="1229"/>
      <c r="RBN32" s="1229"/>
      <c r="RBO32" s="1229"/>
      <c r="RBP32" s="1229"/>
      <c r="RBQ32" s="1229"/>
      <c r="RBR32" s="1229"/>
      <c r="RBS32" s="1229"/>
      <c r="RBT32" s="1229"/>
      <c r="RBU32" s="1229"/>
      <c r="RBV32" s="1229"/>
      <c r="RBW32" s="1229"/>
      <c r="RBX32" s="1229"/>
      <c r="RBY32" s="1229"/>
      <c r="RBZ32" s="1229"/>
      <c r="RCA32" s="1229"/>
      <c r="RCB32" s="1229"/>
      <c r="RCC32" s="1229"/>
      <c r="RCD32" s="1229"/>
      <c r="RCE32" s="1229"/>
      <c r="RCF32" s="1229"/>
      <c r="RCG32" s="1229"/>
      <c r="RCH32" s="1229"/>
      <c r="RCI32" s="1229"/>
      <c r="RCJ32" s="1229"/>
      <c r="RCK32" s="1229"/>
      <c r="RCL32" s="1229"/>
      <c r="RCM32" s="1229"/>
      <c r="RCN32" s="1229"/>
      <c r="RCO32" s="1229"/>
      <c r="RCP32" s="1229"/>
      <c r="RCQ32" s="1229"/>
      <c r="RCR32" s="1229"/>
      <c r="RCS32" s="1229"/>
      <c r="RCT32" s="1229"/>
      <c r="RCU32" s="1229"/>
      <c r="RCV32" s="1229"/>
      <c r="RCW32" s="1229"/>
      <c r="RCX32" s="1229"/>
      <c r="RCY32" s="1229"/>
      <c r="RCZ32" s="1229"/>
      <c r="RDA32" s="1229"/>
      <c r="RDB32" s="1229"/>
      <c r="RDC32" s="1229"/>
      <c r="RDD32" s="1229"/>
      <c r="RDE32" s="1229"/>
      <c r="RDF32" s="1229"/>
      <c r="RDG32" s="1229"/>
      <c r="RDH32" s="1229"/>
      <c r="RDI32" s="1229"/>
      <c r="RDJ32" s="1229"/>
      <c r="RDK32" s="1229"/>
      <c r="RDL32" s="1229"/>
      <c r="RDM32" s="1229"/>
      <c r="RDN32" s="1229"/>
      <c r="RDO32" s="1229"/>
      <c r="RDP32" s="1229"/>
      <c r="RDQ32" s="1229"/>
      <c r="RDR32" s="1229"/>
      <c r="RDS32" s="1229"/>
      <c r="RDT32" s="1229"/>
      <c r="RDU32" s="1229"/>
      <c r="RDV32" s="1229"/>
      <c r="RDW32" s="1229"/>
      <c r="RDX32" s="1229"/>
      <c r="RDY32" s="1229"/>
      <c r="RDZ32" s="1229"/>
      <c r="REA32" s="1229"/>
      <c r="REB32" s="1229"/>
      <c r="REC32" s="1229"/>
      <c r="RED32" s="1229"/>
      <c r="REE32" s="1229"/>
      <c r="REF32" s="1229"/>
      <c r="REG32" s="1229"/>
      <c r="REH32" s="1229"/>
      <c r="REI32" s="1229"/>
      <c r="REJ32" s="1229"/>
      <c r="REK32" s="1229"/>
      <c r="REL32" s="1229"/>
      <c r="REM32" s="1229"/>
      <c r="REN32" s="1229"/>
      <c r="REO32" s="1229"/>
      <c r="REP32" s="1229"/>
      <c r="REQ32" s="1229"/>
      <c r="RER32" s="1229"/>
      <c r="RES32" s="1229"/>
      <c r="RET32" s="1229"/>
      <c r="REU32" s="1229"/>
      <c r="REV32" s="1229"/>
      <c r="REW32" s="1229"/>
      <c r="REX32" s="1229"/>
      <c r="REY32" s="1229"/>
      <c r="REZ32" s="1229"/>
      <c r="RFA32" s="1229"/>
      <c r="RFB32" s="1229"/>
      <c r="RFC32" s="1229"/>
      <c r="RFD32" s="1229"/>
      <c r="RFE32" s="1229"/>
      <c r="RFF32" s="1229"/>
      <c r="RFG32" s="1229"/>
      <c r="RFH32" s="1229"/>
      <c r="RFI32" s="1229"/>
      <c r="RFJ32" s="1229"/>
      <c r="RFK32" s="1229"/>
      <c r="RFL32" s="1229"/>
      <c r="RFM32" s="1229"/>
      <c r="RFN32" s="1229"/>
      <c r="RFO32" s="1229"/>
      <c r="RFP32" s="1229"/>
      <c r="RFQ32" s="1229"/>
      <c r="RFR32" s="1229"/>
      <c r="RFS32" s="1229"/>
      <c r="RFT32" s="1229"/>
      <c r="RFU32" s="1229"/>
      <c r="RFV32" s="1229"/>
      <c r="RFW32" s="1229"/>
      <c r="RFX32" s="1229"/>
      <c r="RFY32" s="1229"/>
      <c r="RFZ32" s="1229"/>
      <c r="RGA32" s="1229"/>
      <c r="RGB32" s="1229"/>
      <c r="RGC32" s="1229"/>
      <c r="RGD32" s="1229"/>
      <c r="RGE32" s="1229"/>
      <c r="RGF32" s="1229"/>
      <c r="RGG32" s="1229"/>
      <c r="RGH32" s="1229"/>
      <c r="RGI32" s="1229"/>
      <c r="RGJ32" s="1229"/>
      <c r="RGK32" s="1229"/>
      <c r="RGL32" s="1229"/>
      <c r="RGM32" s="1229"/>
      <c r="RGN32" s="1229"/>
      <c r="RGO32" s="1229"/>
      <c r="RGP32" s="1229"/>
      <c r="RGQ32" s="1229"/>
      <c r="RGR32" s="1229"/>
      <c r="RGS32" s="1229"/>
      <c r="RGT32" s="1229"/>
      <c r="RGU32" s="1229"/>
      <c r="RGV32" s="1229"/>
      <c r="RGW32" s="1229"/>
      <c r="RGX32" s="1229"/>
      <c r="RGY32" s="1229"/>
      <c r="RGZ32" s="1229"/>
      <c r="RHA32" s="1229"/>
      <c r="RHB32" s="1229"/>
      <c r="RHC32" s="1229"/>
      <c r="RHD32" s="1229"/>
      <c r="RHE32" s="1229"/>
      <c r="RHF32" s="1229"/>
      <c r="RHG32" s="1229"/>
      <c r="RHH32" s="1229"/>
      <c r="RHI32" s="1229"/>
      <c r="RHJ32" s="1229"/>
      <c r="RHK32" s="1229"/>
      <c r="RHL32" s="1229"/>
      <c r="RHM32" s="1229"/>
      <c r="RHN32" s="1229"/>
      <c r="RHO32" s="1229"/>
      <c r="RHP32" s="1229"/>
      <c r="RHQ32" s="1229"/>
      <c r="RHR32" s="1229"/>
      <c r="RHS32" s="1229"/>
      <c r="RHT32" s="1229"/>
      <c r="RHU32" s="1229"/>
      <c r="RHV32" s="1229"/>
      <c r="RHW32" s="1229"/>
      <c r="RHX32" s="1229"/>
      <c r="RHY32" s="1229"/>
      <c r="RHZ32" s="1229"/>
      <c r="RIA32" s="1229"/>
      <c r="RIB32" s="1229"/>
      <c r="RIC32" s="1229"/>
      <c r="RID32" s="1229"/>
      <c r="RIE32" s="1229"/>
      <c r="RIF32" s="1229"/>
      <c r="RIG32" s="1229"/>
      <c r="RIH32" s="1229"/>
      <c r="RII32" s="1229"/>
      <c r="RIJ32" s="1229"/>
      <c r="RIK32" s="1229"/>
      <c r="RIL32" s="1229"/>
      <c r="RIM32" s="1229"/>
      <c r="RIN32" s="1229"/>
      <c r="RIO32" s="1229"/>
      <c r="RIP32" s="1229"/>
      <c r="RIQ32" s="1229"/>
      <c r="RIR32" s="1229"/>
      <c r="RIS32" s="1229"/>
      <c r="RIT32" s="1229"/>
      <c r="RIU32" s="1229"/>
      <c r="RIV32" s="1229"/>
      <c r="RIW32" s="1229"/>
      <c r="RIX32" s="1229"/>
      <c r="RIY32" s="1229"/>
      <c r="RIZ32" s="1229"/>
      <c r="RJA32" s="1229"/>
      <c r="RJB32" s="1229"/>
      <c r="RJC32" s="1229"/>
      <c r="RJD32" s="1229"/>
      <c r="RJE32" s="1229"/>
      <c r="RJF32" s="1229"/>
      <c r="RJG32" s="1229"/>
      <c r="RJH32" s="1229"/>
      <c r="RJI32" s="1229"/>
      <c r="RJJ32" s="1229"/>
      <c r="RJK32" s="1229"/>
      <c r="RJL32" s="1229"/>
      <c r="RJM32" s="1229"/>
      <c r="RJN32" s="1229"/>
      <c r="RJO32" s="1229"/>
      <c r="RJP32" s="1229"/>
      <c r="RJQ32" s="1229"/>
      <c r="RJR32" s="1229"/>
      <c r="RJS32" s="1229"/>
      <c r="RJT32" s="1229"/>
      <c r="RJU32" s="1229"/>
      <c r="RJV32" s="1229"/>
      <c r="RJW32" s="1229"/>
      <c r="RJX32" s="1229"/>
      <c r="RJY32" s="1229"/>
      <c r="RJZ32" s="1229"/>
      <c r="RKA32" s="1229"/>
      <c r="RKB32" s="1229"/>
      <c r="RKC32" s="1229"/>
      <c r="RKD32" s="1229"/>
      <c r="RKE32" s="1229"/>
      <c r="RKF32" s="1229"/>
      <c r="RKG32" s="1229"/>
      <c r="RKH32" s="1229"/>
      <c r="RKI32" s="1229"/>
      <c r="RKJ32" s="1229"/>
      <c r="RKK32" s="1229"/>
      <c r="RKL32" s="1229"/>
      <c r="RKM32" s="1229"/>
      <c r="RKN32" s="1229"/>
      <c r="RKO32" s="1229"/>
      <c r="RKP32" s="1229"/>
      <c r="RKQ32" s="1229"/>
      <c r="RKR32" s="1229"/>
      <c r="RKS32" s="1229"/>
      <c r="RKT32" s="1229"/>
      <c r="RKU32" s="1229"/>
      <c r="RKV32" s="1229"/>
      <c r="RKW32" s="1229"/>
      <c r="RKX32" s="1229"/>
      <c r="RKY32" s="1229"/>
      <c r="RKZ32" s="1229"/>
      <c r="RLA32" s="1229"/>
      <c r="RLB32" s="1229"/>
      <c r="RLC32" s="1229"/>
      <c r="RLD32" s="1229"/>
      <c r="RLE32" s="1229"/>
      <c r="RLF32" s="1229"/>
      <c r="RLG32" s="1229"/>
      <c r="RLH32" s="1229"/>
      <c r="RLI32" s="1229"/>
      <c r="RLJ32" s="1229"/>
      <c r="RLK32" s="1229"/>
      <c r="RLL32" s="1229"/>
      <c r="RLM32" s="1229"/>
      <c r="RLN32" s="1229"/>
      <c r="RLO32" s="1229"/>
      <c r="RLP32" s="1229"/>
      <c r="RLQ32" s="1229"/>
      <c r="RLR32" s="1229"/>
      <c r="RLS32" s="1229"/>
      <c r="RLT32" s="1229"/>
      <c r="RLU32" s="1229"/>
      <c r="RLV32" s="1229"/>
      <c r="RLW32" s="1229"/>
      <c r="RLX32" s="1229"/>
      <c r="RLY32" s="1229"/>
      <c r="RLZ32" s="1229"/>
      <c r="RMA32" s="1229"/>
      <c r="RMB32" s="1229"/>
      <c r="RMC32" s="1229"/>
      <c r="RMD32" s="1229"/>
      <c r="RME32" s="1229"/>
      <c r="RMF32" s="1229"/>
      <c r="RMG32" s="1229"/>
      <c r="RMH32" s="1229"/>
      <c r="RMI32" s="1229"/>
      <c r="RMJ32" s="1229"/>
      <c r="RMK32" s="1229"/>
      <c r="RML32" s="1229"/>
      <c r="RMM32" s="1229"/>
      <c r="RMN32" s="1229"/>
      <c r="RMO32" s="1229"/>
      <c r="RMP32" s="1229"/>
      <c r="RMQ32" s="1229"/>
      <c r="RMR32" s="1229"/>
      <c r="RMS32" s="1229"/>
      <c r="RMT32" s="1229"/>
      <c r="RMU32" s="1229"/>
      <c r="RMV32" s="1229"/>
      <c r="RMW32" s="1229"/>
      <c r="RMX32" s="1229"/>
      <c r="RMY32" s="1229"/>
      <c r="RMZ32" s="1229"/>
      <c r="RNA32" s="1229"/>
      <c r="RNB32" s="1229"/>
      <c r="RNC32" s="1229"/>
      <c r="RND32" s="1229"/>
      <c r="RNE32" s="1229"/>
      <c r="RNF32" s="1229"/>
      <c r="RNG32" s="1229"/>
      <c r="RNH32" s="1229"/>
      <c r="RNI32" s="1229"/>
      <c r="RNJ32" s="1229"/>
      <c r="RNK32" s="1229"/>
      <c r="RNL32" s="1229"/>
      <c r="RNM32" s="1229"/>
      <c r="RNN32" s="1229"/>
      <c r="RNO32" s="1229"/>
      <c r="RNP32" s="1229"/>
      <c r="RNQ32" s="1229"/>
      <c r="RNR32" s="1229"/>
      <c r="RNS32" s="1229"/>
      <c r="RNT32" s="1229"/>
      <c r="RNU32" s="1229"/>
      <c r="RNV32" s="1229"/>
      <c r="RNW32" s="1229"/>
      <c r="RNX32" s="1229"/>
      <c r="RNY32" s="1229"/>
      <c r="RNZ32" s="1229"/>
      <c r="ROA32" s="1229"/>
      <c r="ROB32" s="1229"/>
      <c r="ROC32" s="1229"/>
      <c r="ROD32" s="1229"/>
      <c r="ROE32" s="1229"/>
      <c r="ROF32" s="1229"/>
      <c r="ROG32" s="1229"/>
      <c r="ROH32" s="1229"/>
      <c r="ROI32" s="1229"/>
      <c r="ROJ32" s="1229"/>
      <c r="ROK32" s="1229"/>
      <c r="ROL32" s="1229"/>
      <c r="ROM32" s="1229"/>
      <c r="RON32" s="1229"/>
      <c r="ROO32" s="1229"/>
      <c r="ROP32" s="1229"/>
      <c r="ROQ32" s="1229"/>
      <c r="ROR32" s="1229"/>
      <c r="ROS32" s="1229"/>
      <c r="ROT32" s="1229"/>
      <c r="ROU32" s="1229"/>
      <c r="ROV32" s="1229"/>
      <c r="ROW32" s="1229"/>
      <c r="ROX32" s="1229"/>
      <c r="ROY32" s="1229"/>
      <c r="ROZ32" s="1229"/>
      <c r="RPA32" s="1229"/>
      <c r="RPB32" s="1229"/>
      <c r="RPC32" s="1229"/>
      <c r="RPD32" s="1229"/>
      <c r="RPE32" s="1229"/>
      <c r="RPF32" s="1229"/>
      <c r="RPG32" s="1229"/>
      <c r="RPH32" s="1229"/>
      <c r="RPI32" s="1229"/>
      <c r="RPJ32" s="1229"/>
      <c r="RPK32" s="1229"/>
      <c r="RPL32" s="1229"/>
      <c r="RPM32" s="1229"/>
      <c r="RPN32" s="1229"/>
      <c r="RPO32" s="1229"/>
      <c r="RPP32" s="1229"/>
      <c r="RPQ32" s="1229"/>
      <c r="RPR32" s="1229"/>
      <c r="RPS32" s="1229"/>
      <c r="RPT32" s="1229"/>
      <c r="RPU32" s="1229"/>
      <c r="RPV32" s="1229"/>
      <c r="RPW32" s="1229"/>
      <c r="RPX32" s="1229"/>
      <c r="RPY32" s="1229"/>
      <c r="RPZ32" s="1229"/>
      <c r="RQA32" s="1229"/>
      <c r="RQB32" s="1229"/>
      <c r="RQC32" s="1229"/>
      <c r="RQD32" s="1229"/>
      <c r="RQE32" s="1229"/>
      <c r="RQF32" s="1229"/>
      <c r="RQG32" s="1229"/>
      <c r="RQH32" s="1229"/>
      <c r="RQI32" s="1229"/>
      <c r="RQJ32" s="1229"/>
      <c r="RQK32" s="1229"/>
      <c r="RQL32" s="1229"/>
      <c r="RQM32" s="1229"/>
      <c r="RQN32" s="1229"/>
      <c r="RQO32" s="1229"/>
      <c r="RQP32" s="1229"/>
      <c r="RQQ32" s="1229"/>
      <c r="RQR32" s="1229"/>
      <c r="RQS32" s="1229"/>
      <c r="RQT32" s="1229"/>
      <c r="RQU32" s="1229"/>
      <c r="RQV32" s="1229"/>
      <c r="RQW32" s="1229"/>
      <c r="RQX32" s="1229"/>
      <c r="RQY32" s="1229"/>
      <c r="RQZ32" s="1229"/>
      <c r="RRA32" s="1229"/>
      <c r="RRB32" s="1229"/>
      <c r="RRC32" s="1229"/>
      <c r="RRD32" s="1229"/>
      <c r="RRE32" s="1229"/>
      <c r="RRF32" s="1229"/>
      <c r="RRG32" s="1229"/>
      <c r="RRH32" s="1229"/>
      <c r="RRI32" s="1229"/>
      <c r="RRJ32" s="1229"/>
      <c r="RRK32" s="1229"/>
      <c r="RRL32" s="1229"/>
      <c r="RRM32" s="1229"/>
      <c r="RRN32" s="1229"/>
      <c r="RRO32" s="1229"/>
      <c r="RRP32" s="1229"/>
      <c r="RRQ32" s="1229"/>
      <c r="RRR32" s="1229"/>
      <c r="RRS32" s="1229"/>
      <c r="RRT32" s="1229"/>
      <c r="RRU32" s="1229"/>
      <c r="RRV32" s="1229"/>
      <c r="RRW32" s="1229"/>
      <c r="RRX32" s="1229"/>
      <c r="RRY32" s="1229"/>
      <c r="RRZ32" s="1229"/>
      <c r="RSA32" s="1229"/>
      <c r="RSB32" s="1229"/>
      <c r="RSC32" s="1229"/>
      <c r="RSD32" s="1229"/>
      <c r="RSE32" s="1229"/>
      <c r="RSF32" s="1229"/>
      <c r="RSG32" s="1229"/>
      <c r="RSH32" s="1229"/>
      <c r="RSI32" s="1229"/>
      <c r="RSJ32" s="1229"/>
      <c r="RSK32" s="1229"/>
      <c r="RSL32" s="1229"/>
      <c r="RSM32" s="1229"/>
      <c r="RSN32" s="1229"/>
      <c r="RSO32" s="1229"/>
      <c r="RSP32" s="1229"/>
      <c r="RSQ32" s="1229"/>
      <c r="RSR32" s="1229"/>
      <c r="RSS32" s="1229"/>
      <c r="RST32" s="1229"/>
      <c r="RSU32" s="1229"/>
      <c r="RSV32" s="1229"/>
      <c r="RSW32" s="1229"/>
      <c r="RSX32" s="1229"/>
      <c r="RSY32" s="1229"/>
      <c r="RSZ32" s="1229"/>
      <c r="RTA32" s="1229"/>
      <c r="RTB32" s="1229"/>
      <c r="RTC32" s="1229"/>
      <c r="RTD32" s="1229"/>
      <c r="RTE32" s="1229"/>
      <c r="RTF32" s="1229"/>
      <c r="RTG32" s="1229"/>
      <c r="RTH32" s="1229"/>
      <c r="RTI32" s="1229"/>
      <c r="RTJ32" s="1229"/>
      <c r="RTK32" s="1229"/>
      <c r="RTL32" s="1229"/>
      <c r="RTM32" s="1229"/>
      <c r="RTN32" s="1229"/>
      <c r="RTO32" s="1229"/>
      <c r="RTP32" s="1229"/>
      <c r="RTQ32" s="1229"/>
      <c r="RTR32" s="1229"/>
      <c r="RTS32" s="1229"/>
      <c r="RTT32" s="1229"/>
      <c r="RTU32" s="1229"/>
      <c r="RTV32" s="1229"/>
      <c r="RTW32" s="1229"/>
      <c r="RTX32" s="1229"/>
      <c r="RTY32" s="1229"/>
      <c r="RTZ32" s="1229"/>
      <c r="RUA32" s="1229"/>
      <c r="RUB32" s="1229"/>
      <c r="RUC32" s="1229"/>
      <c r="RUD32" s="1229"/>
      <c r="RUE32" s="1229"/>
      <c r="RUF32" s="1229"/>
      <c r="RUG32" s="1229"/>
      <c r="RUH32" s="1229"/>
      <c r="RUI32" s="1229"/>
      <c r="RUJ32" s="1229"/>
      <c r="RUK32" s="1229"/>
      <c r="RUL32" s="1229"/>
      <c r="RUM32" s="1229"/>
      <c r="RUN32" s="1229"/>
      <c r="RUO32" s="1229"/>
      <c r="RUP32" s="1229"/>
      <c r="RUQ32" s="1229"/>
      <c r="RUR32" s="1229"/>
      <c r="RUS32" s="1229"/>
      <c r="RUT32" s="1229"/>
      <c r="RUU32" s="1229"/>
      <c r="RUV32" s="1229"/>
      <c r="RUW32" s="1229"/>
      <c r="RUX32" s="1229"/>
      <c r="RUY32" s="1229"/>
      <c r="RUZ32" s="1229"/>
      <c r="RVA32" s="1229"/>
      <c r="RVB32" s="1229"/>
      <c r="RVC32" s="1229"/>
      <c r="RVD32" s="1229"/>
      <c r="RVE32" s="1229"/>
      <c r="RVF32" s="1229"/>
      <c r="RVG32" s="1229"/>
      <c r="RVH32" s="1229"/>
      <c r="RVI32" s="1229"/>
      <c r="RVJ32" s="1229"/>
      <c r="RVK32" s="1229"/>
      <c r="RVL32" s="1229"/>
      <c r="RVM32" s="1229"/>
      <c r="RVN32" s="1229"/>
      <c r="RVO32" s="1229"/>
      <c r="RVP32" s="1229"/>
      <c r="RVQ32" s="1229"/>
      <c r="RVR32" s="1229"/>
      <c r="RVS32" s="1229"/>
      <c r="RVT32" s="1229"/>
      <c r="RVU32" s="1229"/>
      <c r="RVV32" s="1229"/>
      <c r="RVW32" s="1229"/>
      <c r="RVX32" s="1229"/>
      <c r="RVY32" s="1229"/>
      <c r="RVZ32" s="1229"/>
      <c r="RWA32" s="1229"/>
      <c r="RWB32" s="1229"/>
      <c r="RWC32" s="1229"/>
      <c r="RWD32" s="1229"/>
      <c r="RWE32" s="1229"/>
      <c r="RWF32" s="1229"/>
      <c r="RWG32" s="1229"/>
      <c r="RWH32" s="1229"/>
      <c r="RWI32" s="1229"/>
      <c r="RWJ32" s="1229"/>
      <c r="RWK32" s="1229"/>
      <c r="RWL32" s="1229"/>
      <c r="RWM32" s="1229"/>
      <c r="RWN32" s="1229"/>
      <c r="RWO32" s="1229"/>
      <c r="RWP32" s="1229"/>
      <c r="RWQ32" s="1229"/>
      <c r="RWR32" s="1229"/>
      <c r="RWS32" s="1229"/>
      <c r="RWT32" s="1229"/>
      <c r="RWU32" s="1229"/>
      <c r="RWV32" s="1229"/>
      <c r="RWW32" s="1229"/>
      <c r="RWX32" s="1229"/>
      <c r="RWY32" s="1229"/>
      <c r="RWZ32" s="1229"/>
      <c r="RXA32" s="1229"/>
      <c r="RXB32" s="1229"/>
      <c r="RXC32" s="1229"/>
      <c r="RXD32" s="1229"/>
      <c r="RXE32" s="1229"/>
      <c r="RXF32" s="1229"/>
      <c r="RXG32" s="1229"/>
      <c r="RXH32" s="1229"/>
      <c r="RXI32" s="1229"/>
      <c r="RXJ32" s="1229"/>
      <c r="RXK32" s="1229"/>
      <c r="RXL32" s="1229"/>
      <c r="RXM32" s="1229"/>
      <c r="RXN32" s="1229"/>
      <c r="RXO32" s="1229"/>
      <c r="RXP32" s="1229"/>
      <c r="RXQ32" s="1229"/>
      <c r="RXR32" s="1229"/>
      <c r="RXS32" s="1229"/>
      <c r="RXT32" s="1229"/>
      <c r="RXU32" s="1229"/>
      <c r="RXV32" s="1229"/>
      <c r="RXW32" s="1229"/>
      <c r="RXX32" s="1229"/>
      <c r="RXY32" s="1229"/>
      <c r="RXZ32" s="1229"/>
      <c r="RYA32" s="1229"/>
      <c r="RYB32" s="1229"/>
      <c r="RYC32" s="1229"/>
      <c r="RYD32" s="1229"/>
      <c r="RYE32" s="1229"/>
      <c r="RYF32" s="1229"/>
      <c r="RYG32" s="1229"/>
      <c r="RYH32" s="1229"/>
      <c r="RYI32" s="1229"/>
      <c r="RYJ32" s="1229"/>
      <c r="RYK32" s="1229"/>
      <c r="RYL32" s="1229"/>
      <c r="RYM32" s="1229"/>
      <c r="RYN32" s="1229"/>
      <c r="RYO32" s="1229"/>
      <c r="RYP32" s="1229"/>
      <c r="RYQ32" s="1229"/>
      <c r="RYR32" s="1229"/>
      <c r="RYS32" s="1229"/>
      <c r="RYT32" s="1229"/>
      <c r="RYU32" s="1229"/>
      <c r="RYV32" s="1229"/>
      <c r="RYW32" s="1229"/>
      <c r="RYX32" s="1229"/>
      <c r="RYY32" s="1229"/>
      <c r="RYZ32" s="1229"/>
      <c r="RZA32" s="1229"/>
      <c r="RZB32" s="1229"/>
      <c r="RZC32" s="1229"/>
      <c r="RZD32" s="1229"/>
      <c r="RZE32" s="1229"/>
      <c r="RZF32" s="1229"/>
      <c r="RZG32" s="1229"/>
      <c r="RZH32" s="1229"/>
      <c r="RZI32" s="1229"/>
      <c r="RZJ32" s="1229"/>
      <c r="RZK32" s="1229"/>
      <c r="RZL32" s="1229"/>
      <c r="RZM32" s="1229"/>
      <c r="RZN32" s="1229"/>
      <c r="RZO32" s="1229"/>
      <c r="RZP32" s="1229"/>
      <c r="RZQ32" s="1229"/>
      <c r="RZR32" s="1229"/>
      <c r="RZS32" s="1229"/>
      <c r="RZT32" s="1229"/>
      <c r="RZU32" s="1229"/>
      <c r="RZV32" s="1229"/>
      <c r="RZW32" s="1229"/>
      <c r="RZX32" s="1229"/>
      <c r="RZY32" s="1229"/>
      <c r="RZZ32" s="1229"/>
      <c r="SAA32" s="1229"/>
      <c r="SAB32" s="1229"/>
      <c r="SAC32" s="1229"/>
      <c r="SAD32" s="1229"/>
      <c r="SAE32" s="1229"/>
      <c r="SAF32" s="1229"/>
      <c r="SAG32" s="1229"/>
      <c r="SAH32" s="1229"/>
      <c r="SAI32" s="1229"/>
      <c r="SAJ32" s="1229"/>
      <c r="SAK32" s="1229"/>
      <c r="SAL32" s="1229"/>
      <c r="SAM32" s="1229"/>
      <c r="SAN32" s="1229"/>
      <c r="SAO32" s="1229"/>
      <c r="SAP32" s="1229"/>
      <c r="SAQ32" s="1229"/>
      <c r="SAR32" s="1229"/>
      <c r="SAS32" s="1229"/>
      <c r="SAT32" s="1229"/>
      <c r="SAU32" s="1229"/>
      <c r="SAV32" s="1229"/>
      <c r="SAW32" s="1229"/>
      <c r="SAX32" s="1229"/>
      <c r="SAY32" s="1229"/>
      <c r="SAZ32" s="1229"/>
      <c r="SBA32" s="1229"/>
      <c r="SBB32" s="1229"/>
      <c r="SBC32" s="1229"/>
      <c r="SBD32" s="1229"/>
      <c r="SBE32" s="1229"/>
      <c r="SBF32" s="1229"/>
      <c r="SBG32" s="1229"/>
      <c r="SBH32" s="1229"/>
      <c r="SBI32" s="1229"/>
      <c r="SBJ32" s="1229"/>
      <c r="SBK32" s="1229"/>
      <c r="SBL32" s="1229"/>
      <c r="SBM32" s="1229"/>
      <c r="SBN32" s="1229"/>
      <c r="SBO32" s="1229"/>
      <c r="SBP32" s="1229"/>
      <c r="SBQ32" s="1229"/>
      <c r="SBR32" s="1229"/>
      <c r="SBS32" s="1229"/>
      <c r="SBT32" s="1229"/>
      <c r="SBU32" s="1229"/>
      <c r="SBV32" s="1229"/>
      <c r="SBW32" s="1229"/>
      <c r="SBX32" s="1229"/>
      <c r="SBY32" s="1229"/>
      <c r="SBZ32" s="1229"/>
      <c r="SCA32" s="1229"/>
      <c r="SCB32" s="1229"/>
      <c r="SCC32" s="1229"/>
      <c r="SCD32" s="1229"/>
      <c r="SCE32" s="1229"/>
      <c r="SCF32" s="1229"/>
      <c r="SCG32" s="1229"/>
      <c r="SCH32" s="1229"/>
      <c r="SCI32" s="1229"/>
      <c r="SCJ32" s="1229"/>
      <c r="SCK32" s="1229"/>
      <c r="SCL32" s="1229"/>
      <c r="SCM32" s="1229"/>
      <c r="SCN32" s="1229"/>
      <c r="SCO32" s="1229"/>
      <c r="SCP32" s="1229"/>
      <c r="SCQ32" s="1229"/>
      <c r="SCR32" s="1229"/>
      <c r="SCS32" s="1229"/>
      <c r="SCT32" s="1229"/>
      <c r="SCU32" s="1229"/>
      <c r="SCV32" s="1229"/>
      <c r="SCW32" s="1229"/>
      <c r="SCX32" s="1229"/>
      <c r="SCY32" s="1229"/>
      <c r="SCZ32" s="1229"/>
      <c r="SDA32" s="1229"/>
      <c r="SDB32" s="1229"/>
      <c r="SDC32" s="1229"/>
      <c r="SDD32" s="1229"/>
      <c r="SDE32" s="1229"/>
      <c r="SDF32" s="1229"/>
      <c r="SDG32" s="1229"/>
      <c r="SDH32" s="1229"/>
      <c r="SDI32" s="1229"/>
      <c r="SDJ32" s="1229"/>
      <c r="SDK32" s="1229"/>
      <c r="SDL32" s="1229"/>
      <c r="SDM32" s="1229"/>
      <c r="SDN32" s="1229"/>
      <c r="SDO32" s="1229"/>
      <c r="SDP32" s="1229"/>
      <c r="SDQ32" s="1229"/>
      <c r="SDR32" s="1229"/>
      <c r="SDS32" s="1229"/>
      <c r="SDT32" s="1229"/>
      <c r="SDU32" s="1229"/>
      <c r="SDV32" s="1229"/>
      <c r="SDW32" s="1229"/>
      <c r="SDX32" s="1229"/>
      <c r="SDY32" s="1229"/>
      <c r="SDZ32" s="1229"/>
      <c r="SEA32" s="1229"/>
      <c r="SEB32" s="1229"/>
      <c r="SEC32" s="1229"/>
      <c r="SED32" s="1229"/>
      <c r="SEE32" s="1229"/>
      <c r="SEF32" s="1229"/>
      <c r="SEG32" s="1229"/>
      <c r="SEH32" s="1229"/>
      <c r="SEI32" s="1229"/>
      <c r="SEJ32" s="1229"/>
      <c r="SEK32" s="1229"/>
      <c r="SEL32" s="1229"/>
      <c r="SEM32" s="1229"/>
      <c r="SEN32" s="1229"/>
      <c r="SEO32" s="1229"/>
      <c r="SEP32" s="1229"/>
      <c r="SEQ32" s="1229"/>
      <c r="SER32" s="1229"/>
      <c r="SES32" s="1229"/>
      <c r="SET32" s="1229"/>
      <c r="SEU32" s="1229"/>
      <c r="SEV32" s="1229"/>
      <c r="SEW32" s="1229"/>
      <c r="SEX32" s="1229"/>
      <c r="SEY32" s="1229"/>
      <c r="SEZ32" s="1229"/>
      <c r="SFA32" s="1229"/>
      <c r="SFB32" s="1229"/>
      <c r="SFC32" s="1229"/>
      <c r="SFD32" s="1229"/>
      <c r="SFE32" s="1229"/>
      <c r="SFF32" s="1229"/>
      <c r="SFG32" s="1229"/>
      <c r="SFH32" s="1229"/>
      <c r="SFI32" s="1229"/>
      <c r="SFJ32" s="1229"/>
      <c r="SFK32" s="1229"/>
      <c r="SFL32" s="1229"/>
      <c r="SFM32" s="1229"/>
      <c r="SFN32" s="1229"/>
      <c r="SFO32" s="1229"/>
      <c r="SFP32" s="1229"/>
      <c r="SFQ32" s="1229"/>
      <c r="SFR32" s="1229"/>
      <c r="SFS32" s="1229"/>
      <c r="SFT32" s="1229"/>
      <c r="SFU32" s="1229"/>
      <c r="SFV32" s="1229"/>
      <c r="SFW32" s="1229"/>
      <c r="SFX32" s="1229"/>
      <c r="SFY32" s="1229"/>
      <c r="SFZ32" s="1229"/>
      <c r="SGA32" s="1229"/>
      <c r="SGB32" s="1229"/>
      <c r="SGC32" s="1229"/>
      <c r="SGD32" s="1229"/>
      <c r="SGE32" s="1229"/>
      <c r="SGF32" s="1229"/>
      <c r="SGG32" s="1229"/>
      <c r="SGH32" s="1229"/>
      <c r="SGI32" s="1229"/>
      <c r="SGJ32" s="1229"/>
      <c r="SGK32" s="1229"/>
      <c r="SGL32" s="1229"/>
      <c r="SGM32" s="1229"/>
      <c r="SGN32" s="1229"/>
      <c r="SGO32" s="1229"/>
      <c r="SGP32" s="1229"/>
      <c r="SGQ32" s="1229"/>
      <c r="SGR32" s="1229"/>
      <c r="SGS32" s="1229"/>
      <c r="SGT32" s="1229"/>
      <c r="SGU32" s="1229"/>
      <c r="SGV32" s="1229"/>
      <c r="SGW32" s="1229"/>
      <c r="SGX32" s="1229"/>
      <c r="SGY32" s="1229"/>
      <c r="SGZ32" s="1229"/>
      <c r="SHA32" s="1229"/>
      <c r="SHB32" s="1229"/>
      <c r="SHC32" s="1229"/>
      <c r="SHD32" s="1229"/>
      <c r="SHE32" s="1229"/>
      <c r="SHF32" s="1229"/>
      <c r="SHG32" s="1229"/>
      <c r="SHH32" s="1229"/>
      <c r="SHI32" s="1229"/>
      <c r="SHJ32" s="1229"/>
      <c r="SHK32" s="1229"/>
      <c r="SHL32" s="1229"/>
      <c r="SHM32" s="1229"/>
      <c r="SHN32" s="1229"/>
      <c r="SHO32" s="1229"/>
      <c r="SHP32" s="1229"/>
      <c r="SHQ32" s="1229"/>
      <c r="SHR32" s="1229"/>
      <c r="SHS32" s="1229"/>
      <c r="SHT32" s="1229"/>
      <c r="SHU32" s="1229"/>
      <c r="SHV32" s="1229"/>
      <c r="SHW32" s="1229"/>
      <c r="SHX32" s="1229"/>
      <c r="SHY32" s="1229"/>
      <c r="SHZ32" s="1229"/>
      <c r="SIA32" s="1229"/>
      <c r="SIB32" s="1229"/>
      <c r="SIC32" s="1229"/>
      <c r="SID32" s="1229"/>
      <c r="SIE32" s="1229"/>
      <c r="SIF32" s="1229"/>
      <c r="SIG32" s="1229"/>
      <c r="SIH32" s="1229"/>
      <c r="SII32" s="1229"/>
      <c r="SIJ32" s="1229"/>
      <c r="SIK32" s="1229"/>
      <c r="SIL32" s="1229"/>
      <c r="SIM32" s="1229"/>
      <c r="SIN32" s="1229"/>
      <c r="SIO32" s="1229"/>
      <c r="SIP32" s="1229"/>
      <c r="SIQ32" s="1229"/>
      <c r="SIR32" s="1229"/>
      <c r="SIS32" s="1229"/>
      <c r="SIT32" s="1229"/>
      <c r="SIU32" s="1229"/>
      <c r="SIV32" s="1229"/>
      <c r="SIW32" s="1229"/>
      <c r="SIX32" s="1229"/>
      <c r="SIY32" s="1229"/>
      <c r="SIZ32" s="1229"/>
      <c r="SJA32" s="1229"/>
      <c r="SJB32" s="1229"/>
      <c r="SJC32" s="1229"/>
      <c r="SJD32" s="1229"/>
      <c r="SJE32" s="1229"/>
      <c r="SJF32" s="1229"/>
      <c r="SJG32" s="1229"/>
      <c r="SJH32" s="1229"/>
      <c r="SJI32" s="1229"/>
      <c r="SJJ32" s="1229"/>
      <c r="SJK32" s="1229"/>
      <c r="SJL32" s="1229"/>
      <c r="SJM32" s="1229"/>
      <c r="SJN32" s="1229"/>
      <c r="SJO32" s="1229"/>
      <c r="SJP32" s="1229"/>
      <c r="SJQ32" s="1229"/>
      <c r="SJR32" s="1229"/>
      <c r="SJS32" s="1229"/>
      <c r="SJT32" s="1229"/>
      <c r="SJU32" s="1229"/>
      <c r="SJV32" s="1229"/>
      <c r="SJW32" s="1229"/>
      <c r="SJX32" s="1229"/>
      <c r="SJY32" s="1229"/>
      <c r="SJZ32" s="1229"/>
      <c r="SKA32" s="1229"/>
      <c r="SKB32" s="1229"/>
      <c r="SKC32" s="1229"/>
      <c r="SKD32" s="1229"/>
      <c r="SKE32" s="1229"/>
      <c r="SKF32" s="1229"/>
      <c r="SKG32" s="1229"/>
      <c r="SKH32" s="1229"/>
      <c r="SKI32" s="1229"/>
      <c r="SKJ32" s="1229"/>
      <c r="SKK32" s="1229"/>
      <c r="SKL32" s="1229"/>
      <c r="SKM32" s="1229"/>
      <c r="SKN32" s="1229"/>
      <c r="SKO32" s="1229"/>
      <c r="SKP32" s="1229"/>
      <c r="SKQ32" s="1229"/>
      <c r="SKR32" s="1229"/>
      <c r="SKS32" s="1229"/>
      <c r="SKT32" s="1229"/>
      <c r="SKU32" s="1229"/>
      <c r="SKV32" s="1229"/>
      <c r="SKW32" s="1229"/>
      <c r="SKX32" s="1229"/>
      <c r="SKY32" s="1229"/>
      <c r="SKZ32" s="1229"/>
      <c r="SLA32" s="1229"/>
      <c r="SLB32" s="1229"/>
      <c r="SLC32" s="1229"/>
      <c r="SLD32" s="1229"/>
      <c r="SLE32" s="1229"/>
      <c r="SLF32" s="1229"/>
      <c r="SLG32" s="1229"/>
      <c r="SLH32" s="1229"/>
      <c r="SLI32" s="1229"/>
      <c r="SLJ32" s="1229"/>
      <c r="SLK32" s="1229"/>
      <c r="SLL32" s="1229"/>
      <c r="SLM32" s="1229"/>
      <c r="SLN32" s="1229"/>
      <c r="SLO32" s="1229"/>
      <c r="SLP32" s="1229"/>
      <c r="SLQ32" s="1229"/>
      <c r="SLR32" s="1229"/>
      <c r="SLS32" s="1229"/>
      <c r="SLT32" s="1229"/>
      <c r="SLU32" s="1229"/>
      <c r="SLV32" s="1229"/>
      <c r="SLW32" s="1229"/>
      <c r="SLX32" s="1229"/>
      <c r="SLY32" s="1229"/>
      <c r="SLZ32" s="1229"/>
      <c r="SMA32" s="1229"/>
      <c r="SMB32" s="1229"/>
      <c r="SMC32" s="1229"/>
      <c r="SMD32" s="1229"/>
      <c r="SME32" s="1229"/>
      <c r="SMF32" s="1229"/>
      <c r="SMG32" s="1229"/>
      <c r="SMH32" s="1229"/>
      <c r="SMI32" s="1229"/>
      <c r="SMJ32" s="1229"/>
      <c r="SMK32" s="1229"/>
      <c r="SML32" s="1229"/>
      <c r="SMM32" s="1229"/>
      <c r="SMN32" s="1229"/>
      <c r="SMO32" s="1229"/>
      <c r="SMP32" s="1229"/>
      <c r="SMQ32" s="1229"/>
      <c r="SMR32" s="1229"/>
      <c r="SMS32" s="1229"/>
      <c r="SMT32" s="1229"/>
      <c r="SMU32" s="1229"/>
      <c r="SMV32" s="1229"/>
      <c r="SMW32" s="1229"/>
      <c r="SMX32" s="1229"/>
      <c r="SMY32" s="1229"/>
      <c r="SMZ32" s="1229"/>
      <c r="SNA32" s="1229"/>
      <c r="SNB32" s="1229"/>
      <c r="SNC32" s="1229"/>
      <c r="SND32" s="1229"/>
      <c r="SNE32" s="1229"/>
      <c r="SNF32" s="1229"/>
      <c r="SNG32" s="1229"/>
      <c r="SNH32" s="1229"/>
      <c r="SNI32" s="1229"/>
      <c r="SNJ32" s="1229"/>
      <c r="SNK32" s="1229"/>
      <c r="SNL32" s="1229"/>
      <c r="SNM32" s="1229"/>
      <c r="SNN32" s="1229"/>
      <c r="SNO32" s="1229"/>
      <c r="SNP32" s="1229"/>
      <c r="SNQ32" s="1229"/>
      <c r="SNR32" s="1229"/>
      <c r="SNS32" s="1229"/>
      <c r="SNT32" s="1229"/>
      <c r="SNU32" s="1229"/>
      <c r="SNV32" s="1229"/>
      <c r="SNW32" s="1229"/>
      <c r="SNX32" s="1229"/>
      <c r="SNY32" s="1229"/>
      <c r="SNZ32" s="1229"/>
      <c r="SOA32" s="1229"/>
      <c r="SOB32" s="1229"/>
      <c r="SOC32" s="1229"/>
      <c r="SOD32" s="1229"/>
      <c r="SOE32" s="1229"/>
      <c r="SOF32" s="1229"/>
      <c r="SOG32" s="1229"/>
      <c r="SOH32" s="1229"/>
      <c r="SOI32" s="1229"/>
      <c r="SOJ32" s="1229"/>
      <c r="SOK32" s="1229"/>
      <c r="SOL32" s="1229"/>
      <c r="SOM32" s="1229"/>
      <c r="SON32" s="1229"/>
      <c r="SOO32" s="1229"/>
      <c r="SOP32" s="1229"/>
      <c r="SOQ32" s="1229"/>
      <c r="SOR32" s="1229"/>
      <c r="SOS32" s="1229"/>
      <c r="SOT32" s="1229"/>
      <c r="SOU32" s="1229"/>
      <c r="SOV32" s="1229"/>
      <c r="SOW32" s="1229"/>
      <c r="SOX32" s="1229"/>
      <c r="SOY32" s="1229"/>
      <c r="SOZ32" s="1229"/>
      <c r="SPA32" s="1229"/>
      <c r="SPB32" s="1229"/>
      <c r="SPC32" s="1229"/>
      <c r="SPD32" s="1229"/>
      <c r="SPE32" s="1229"/>
      <c r="SPF32" s="1229"/>
      <c r="SPG32" s="1229"/>
      <c r="SPH32" s="1229"/>
      <c r="SPI32" s="1229"/>
      <c r="SPJ32" s="1229"/>
      <c r="SPK32" s="1229"/>
      <c r="SPL32" s="1229"/>
      <c r="SPM32" s="1229"/>
      <c r="SPN32" s="1229"/>
      <c r="SPO32" s="1229"/>
      <c r="SPP32" s="1229"/>
      <c r="SPQ32" s="1229"/>
      <c r="SPR32" s="1229"/>
      <c r="SPS32" s="1229"/>
      <c r="SPT32" s="1229"/>
      <c r="SPU32" s="1229"/>
      <c r="SPV32" s="1229"/>
      <c r="SPW32" s="1229"/>
      <c r="SPX32" s="1229"/>
      <c r="SPY32" s="1229"/>
      <c r="SPZ32" s="1229"/>
      <c r="SQA32" s="1229"/>
      <c r="SQB32" s="1229"/>
      <c r="SQC32" s="1229"/>
      <c r="SQD32" s="1229"/>
      <c r="SQE32" s="1229"/>
      <c r="SQF32" s="1229"/>
      <c r="SQG32" s="1229"/>
      <c r="SQH32" s="1229"/>
      <c r="SQI32" s="1229"/>
      <c r="SQJ32" s="1229"/>
      <c r="SQK32" s="1229"/>
      <c r="SQL32" s="1229"/>
      <c r="SQM32" s="1229"/>
      <c r="SQN32" s="1229"/>
      <c r="SQO32" s="1229"/>
      <c r="SQP32" s="1229"/>
      <c r="SQQ32" s="1229"/>
      <c r="SQR32" s="1229"/>
      <c r="SQS32" s="1229"/>
      <c r="SQT32" s="1229"/>
      <c r="SQU32" s="1229"/>
      <c r="SQV32" s="1229"/>
      <c r="SQW32" s="1229"/>
      <c r="SQX32" s="1229"/>
      <c r="SQY32" s="1229"/>
      <c r="SQZ32" s="1229"/>
      <c r="SRA32" s="1229"/>
      <c r="SRB32" s="1229"/>
      <c r="SRC32" s="1229"/>
      <c r="SRD32" s="1229"/>
      <c r="SRE32" s="1229"/>
      <c r="SRF32" s="1229"/>
      <c r="SRG32" s="1229"/>
      <c r="SRH32" s="1229"/>
      <c r="SRI32" s="1229"/>
      <c r="SRJ32" s="1229"/>
      <c r="SRK32" s="1229"/>
      <c r="SRL32" s="1229"/>
      <c r="SRM32" s="1229"/>
      <c r="SRN32" s="1229"/>
      <c r="SRO32" s="1229"/>
      <c r="SRP32" s="1229"/>
      <c r="SRQ32" s="1229"/>
      <c r="SRR32" s="1229"/>
      <c r="SRS32" s="1229"/>
      <c r="SRT32" s="1229"/>
      <c r="SRU32" s="1229"/>
      <c r="SRV32" s="1229"/>
      <c r="SRW32" s="1229"/>
      <c r="SRX32" s="1229"/>
      <c r="SRY32" s="1229"/>
      <c r="SRZ32" s="1229"/>
      <c r="SSA32" s="1229"/>
      <c r="SSB32" s="1229"/>
      <c r="SSC32" s="1229"/>
      <c r="SSD32" s="1229"/>
      <c r="SSE32" s="1229"/>
      <c r="SSF32" s="1229"/>
      <c r="SSG32" s="1229"/>
      <c r="SSH32" s="1229"/>
      <c r="SSI32" s="1229"/>
      <c r="SSJ32" s="1229"/>
      <c r="SSK32" s="1229"/>
      <c r="SSL32" s="1229"/>
      <c r="SSM32" s="1229"/>
      <c r="SSN32" s="1229"/>
      <c r="SSO32" s="1229"/>
      <c r="SSP32" s="1229"/>
      <c r="SSQ32" s="1229"/>
      <c r="SSR32" s="1229"/>
      <c r="SSS32" s="1229"/>
      <c r="SST32" s="1229"/>
      <c r="SSU32" s="1229"/>
      <c r="SSV32" s="1229"/>
      <c r="SSW32" s="1229"/>
      <c r="SSX32" s="1229"/>
      <c r="SSY32" s="1229"/>
      <c r="SSZ32" s="1229"/>
      <c r="STA32" s="1229"/>
      <c r="STB32" s="1229"/>
      <c r="STC32" s="1229"/>
      <c r="STD32" s="1229"/>
      <c r="STE32" s="1229"/>
      <c r="STF32" s="1229"/>
      <c r="STG32" s="1229"/>
      <c r="STH32" s="1229"/>
      <c r="STI32" s="1229"/>
      <c r="STJ32" s="1229"/>
      <c r="STK32" s="1229"/>
      <c r="STL32" s="1229"/>
      <c r="STM32" s="1229"/>
      <c r="STN32" s="1229"/>
      <c r="STO32" s="1229"/>
      <c r="STP32" s="1229"/>
      <c r="STQ32" s="1229"/>
      <c r="STR32" s="1229"/>
      <c r="STS32" s="1229"/>
      <c r="STT32" s="1229"/>
      <c r="STU32" s="1229"/>
      <c r="STV32" s="1229"/>
      <c r="STW32" s="1229"/>
      <c r="STX32" s="1229"/>
      <c r="STY32" s="1229"/>
      <c r="STZ32" s="1229"/>
      <c r="SUA32" s="1229"/>
      <c r="SUB32" s="1229"/>
      <c r="SUC32" s="1229"/>
      <c r="SUD32" s="1229"/>
      <c r="SUE32" s="1229"/>
      <c r="SUF32" s="1229"/>
      <c r="SUG32" s="1229"/>
      <c r="SUH32" s="1229"/>
      <c r="SUI32" s="1229"/>
      <c r="SUJ32" s="1229"/>
      <c r="SUK32" s="1229"/>
      <c r="SUL32" s="1229"/>
      <c r="SUM32" s="1229"/>
      <c r="SUN32" s="1229"/>
      <c r="SUO32" s="1229"/>
      <c r="SUP32" s="1229"/>
      <c r="SUQ32" s="1229"/>
      <c r="SUR32" s="1229"/>
      <c r="SUS32" s="1229"/>
      <c r="SUT32" s="1229"/>
      <c r="SUU32" s="1229"/>
      <c r="SUV32" s="1229"/>
      <c r="SUW32" s="1229"/>
      <c r="SUX32" s="1229"/>
      <c r="SUY32" s="1229"/>
      <c r="SUZ32" s="1229"/>
      <c r="SVA32" s="1229"/>
      <c r="SVB32" s="1229"/>
      <c r="SVC32" s="1229"/>
      <c r="SVD32" s="1229"/>
      <c r="SVE32" s="1229"/>
      <c r="SVF32" s="1229"/>
      <c r="SVG32" s="1229"/>
      <c r="SVH32" s="1229"/>
      <c r="SVI32" s="1229"/>
      <c r="SVJ32" s="1229"/>
      <c r="SVK32" s="1229"/>
      <c r="SVL32" s="1229"/>
      <c r="SVM32" s="1229"/>
      <c r="SVN32" s="1229"/>
      <c r="SVO32" s="1229"/>
      <c r="SVP32" s="1229"/>
      <c r="SVQ32" s="1229"/>
      <c r="SVR32" s="1229"/>
      <c r="SVS32" s="1229"/>
      <c r="SVT32" s="1229"/>
      <c r="SVU32" s="1229"/>
      <c r="SVV32" s="1229"/>
      <c r="SVW32" s="1229"/>
      <c r="SVX32" s="1229"/>
      <c r="SVY32" s="1229"/>
      <c r="SVZ32" s="1229"/>
      <c r="SWA32" s="1229"/>
      <c r="SWB32" s="1229"/>
      <c r="SWC32" s="1229"/>
      <c r="SWD32" s="1229"/>
      <c r="SWE32" s="1229"/>
      <c r="SWF32" s="1229"/>
      <c r="SWG32" s="1229"/>
      <c r="SWH32" s="1229"/>
      <c r="SWI32" s="1229"/>
      <c r="SWJ32" s="1229"/>
      <c r="SWK32" s="1229"/>
      <c r="SWL32" s="1229"/>
      <c r="SWM32" s="1229"/>
      <c r="SWN32" s="1229"/>
      <c r="SWO32" s="1229"/>
      <c r="SWP32" s="1229"/>
      <c r="SWQ32" s="1229"/>
      <c r="SWR32" s="1229"/>
      <c r="SWS32" s="1229"/>
      <c r="SWT32" s="1229"/>
      <c r="SWU32" s="1229"/>
      <c r="SWV32" s="1229"/>
      <c r="SWW32" s="1229"/>
      <c r="SWX32" s="1229"/>
      <c r="SWY32" s="1229"/>
      <c r="SWZ32" s="1229"/>
      <c r="SXA32" s="1229"/>
      <c r="SXB32" s="1229"/>
      <c r="SXC32" s="1229"/>
      <c r="SXD32" s="1229"/>
      <c r="SXE32" s="1229"/>
      <c r="SXF32" s="1229"/>
      <c r="SXG32" s="1229"/>
      <c r="SXH32" s="1229"/>
      <c r="SXI32" s="1229"/>
      <c r="SXJ32" s="1229"/>
      <c r="SXK32" s="1229"/>
      <c r="SXL32" s="1229"/>
      <c r="SXM32" s="1229"/>
      <c r="SXN32" s="1229"/>
      <c r="SXO32" s="1229"/>
      <c r="SXP32" s="1229"/>
      <c r="SXQ32" s="1229"/>
      <c r="SXR32" s="1229"/>
      <c r="SXS32" s="1229"/>
      <c r="SXT32" s="1229"/>
      <c r="SXU32" s="1229"/>
      <c r="SXV32" s="1229"/>
      <c r="SXW32" s="1229"/>
      <c r="SXX32" s="1229"/>
      <c r="SXY32" s="1229"/>
      <c r="SXZ32" s="1229"/>
      <c r="SYA32" s="1229"/>
      <c r="SYB32" s="1229"/>
      <c r="SYC32" s="1229"/>
      <c r="SYD32" s="1229"/>
      <c r="SYE32" s="1229"/>
      <c r="SYF32" s="1229"/>
      <c r="SYG32" s="1229"/>
      <c r="SYH32" s="1229"/>
      <c r="SYI32" s="1229"/>
      <c r="SYJ32" s="1229"/>
      <c r="SYK32" s="1229"/>
      <c r="SYL32" s="1229"/>
      <c r="SYM32" s="1229"/>
      <c r="SYN32" s="1229"/>
      <c r="SYO32" s="1229"/>
      <c r="SYP32" s="1229"/>
      <c r="SYQ32" s="1229"/>
      <c r="SYR32" s="1229"/>
      <c r="SYS32" s="1229"/>
      <c r="SYT32" s="1229"/>
      <c r="SYU32" s="1229"/>
      <c r="SYV32" s="1229"/>
      <c r="SYW32" s="1229"/>
      <c r="SYX32" s="1229"/>
      <c r="SYY32" s="1229"/>
      <c r="SYZ32" s="1229"/>
      <c r="SZA32" s="1229"/>
      <c r="SZB32" s="1229"/>
      <c r="SZC32" s="1229"/>
      <c r="SZD32" s="1229"/>
      <c r="SZE32" s="1229"/>
      <c r="SZF32" s="1229"/>
      <c r="SZG32" s="1229"/>
      <c r="SZH32" s="1229"/>
      <c r="SZI32" s="1229"/>
      <c r="SZJ32" s="1229"/>
      <c r="SZK32" s="1229"/>
      <c r="SZL32" s="1229"/>
      <c r="SZM32" s="1229"/>
      <c r="SZN32" s="1229"/>
      <c r="SZO32" s="1229"/>
      <c r="SZP32" s="1229"/>
      <c r="SZQ32" s="1229"/>
      <c r="SZR32" s="1229"/>
      <c r="SZS32" s="1229"/>
      <c r="SZT32" s="1229"/>
      <c r="SZU32" s="1229"/>
      <c r="SZV32" s="1229"/>
      <c r="SZW32" s="1229"/>
      <c r="SZX32" s="1229"/>
      <c r="SZY32" s="1229"/>
      <c r="SZZ32" s="1229"/>
      <c r="TAA32" s="1229"/>
      <c r="TAB32" s="1229"/>
      <c r="TAC32" s="1229"/>
      <c r="TAD32" s="1229"/>
      <c r="TAE32" s="1229"/>
      <c r="TAF32" s="1229"/>
      <c r="TAG32" s="1229"/>
      <c r="TAH32" s="1229"/>
      <c r="TAI32" s="1229"/>
      <c r="TAJ32" s="1229"/>
      <c r="TAK32" s="1229"/>
      <c r="TAL32" s="1229"/>
      <c r="TAM32" s="1229"/>
      <c r="TAN32" s="1229"/>
      <c r="TAO32" s="1229"/>
      <c r="TAP32" s="1229"/>
      <c r="TAQ32" s="1229"/>
      <c r="TAR32" s="1229"/>
      <c r="TAS32" s="1229"/>
      <c r="TAT32" s="1229"/>
      <c r="TAU32" s="1229"/>
      <c r="TAV32" s="1229"/>
      <c r="TAW32" s="1229"/>
      <c r="TAX32" s="1229"/>
      <c r="TAY32" s="1229"/>
      <c r="TAZ32" s="1229"/>
      <c r="TBA32" s="1229"/>
      <c r="TBB32" s="1229"/>
      <c r="TBC32" s="1229"/>
      <c r="TBD32" s="1229"/>
      <c r="TBE32" s="1229"/>
      <c r="TBF32" s="1229"/>
      <c r="TBG32" s="1229"/>
      <c r="TBH32" s="1229"/>
      <c r="TBI32" s="1229"/>
      <c r="TBJ32" s="1229"/>
      <c r="TBK32" s="1229"/>
      <c r="TBL32" s="1229"/>
      <c r="TBM32" s="1229"/>
      <c r="TBN32" s="1229"/>
      <c r="TBO32" s="1229"/>
      <c r="TBP32" s="1229"/>
      <c r="TBQ32" s="1229"/>
      <c r="TBR32" s="1229"/>
      <c r="TBS32" s="1229"/>
      <c r="TBT32" s="1229"/>
      <c r="TBU32" s="1229"/>
      <c r="TBV32" s="1229"/>
      <c r="TBW32" s="1229"/>
      <c r="TBX32" s="1229"/>
      <c r="TBY32" s="1229"/>
      <c r="TBZ32" s="1229"/>
      <c r="TCA32" s="1229"/>
      <c r="TCB32" s="1229"/>
      <c r="TCC32" s="1229"/>
      <c r="TCD32" s="1229"/>
      <c r="TCE32" s="1229"/>
      <c r="TCF32" s="1229"/>
      <c r="TCG32" s="1229"/>
      <c r="TCH32" s="1229"/>
      <c r="TCI32" s="1229"/>
      <c r="TCJ32" s="1229"/>
      <c r="TCK32" s="1229"/>
      <c r="TCL32" s="1229"/>
      <c r="TCM32" s="1229"/>
      <c r="TCN32" s="1229"/>
      <c r="TCO32" s="1229"/>
      <c r="TCP32" s="1229"/>
      <c r="TCQ32" s="1229"/>
      <c r="TCR32" s="1229"/>
      <c r="TCS32" s="1229"/>
      <c r="TCT32" s="1229"/>
      <c r="TCU32" s="1229"/>
      <c r="TCV32" s="1229"/>
      <c r="TCW32" s="1229"/>
      <c r="TCX32" s="1229"/>
      <c r="TCY32" s="1229"/>
      <c r="TCZ32" s="1229"/>
      <c r="TDA32" s="1229"/>
      <c r="TDB32" s="1229"/>
      <c r="TDC32" s="1229"/>
      <c r="TDD32" s="1229"/>
      <c r="TDE32" s="1229"/>
      <c r="TDF32" s="1229"/>
      <c r="TDG32" s="1229"/>
      <c r="TDH32" s="1229"/>
      <c r="TDI32" s="1229"/>
      <c r="TDJ32" s="1229"/>
      <c r="TDK32" s="1229"/>
      <c r="TDL32" s="1229"/>
      <c r="TDM32" s="1229"/>
      <c r="TDN32" s="1229"/>
      <c r="TDO32" s="1229"/>
      <c r="TDP32" s="1229"/>
      <c r="TDQ32" s="1229"/>
      <c r="TDR32" s="1229"/>
      <c r="TDS32" s="1229"/>
      <c r="TDT32" s="1229"/>
      <c r="TDU32" s="1229"/>
      <c r="TDV32" s="1229"/>
      <c r="TDW32" s="1229"/>
      <c r="TDX32" s="1229"/>
      <c r="TDY32" s="1229"/>
      <c r="TDZ32" s="1229"/>
      <c r="TEA32" s="1229"/>
      <c r="TEB32" s="1229"/>
      <c r="TEC32" s="1229"/>
      <c r="TED32" s="1229"/>
      <c r="TEE32" s="1229"/>
      <c r="TEF32" s="1229"/>
      <c r="TEG32" s="1229"/>
      <c r="TEH32" s="1229"/>
      <c r="TEI32" s="1229"/>
      <c r="TEJ32" s="1229"/>
      <c r="TEK32" s="1229"/>
      <c r="TEL32" s="1229"/>
      <c r="TEM32" s="1229"/>
      <c r="TEN32" s="1229"/>
      <c r="TEO32" s="1229"/>
      <c r="TEP32" s="1229"/>
      <c r="TEQ32" s="1229"/>
      <c r="TER32" s="1229"/>
      <c r="TES32" s="1229"/>
      <c r="TET32" s="1229"/>
      <c r="TEU32" s="1229"/>
      <c r="TEV32" s="1229"/>
      <c r="TEW32" s="1229"/>
      <c r="TEX32" s="1229"/>
      <c r="TEY32" s="1229"/>
      <c r="TEZ32" s="1229"/>
      <c r="TFA32" s="1229"/>
      <c r="TFB32" s="1229"/>
      <c r="TFC32" s="1229"/>
      <c r="TFD32" s="1229"/>
      <c r="TFE32" s="1229"/>
      <c r="TFF32" s="1229"/>
      <c r="TFG32" s="1229"/>
      <c r="TFH32" s="1229"/>
      <c r="TFI32" s="1229"/>
      <c r="TFJ32" s="1229"/>
      <c r="TFK32" s="1229"/>
      <c r="TFL32" s="1229"/>
      <c r="TFM32" s="1229"/>
      <c r="TFN32" s="1229"/>
      <c r="TFO32" s="1229"/>
      <c r="TFP32" s="1229"/>
      <c r="TFQ32" s="1229"/>
      <c r="TFR32" s="1229"/>
      <c r="TFS32" s="1229"/>
      <c r="TFT32" s="1229"/>
      <c r="TFU32" s="1229"/>
      <c r="TFV32" s="1229"/>
      <c r="TFW32" s="1229"/>
      <c r="TFX32" s="1229"/>
      <c r="TFY32" s="1229"/>
      <c r="TFZ32" s="1229"/>
      <c r="TGA32" s="1229"/>
      <c r="TGB32" s="1229"/>
      <c r="TGC32" s="1229"/>
      <c r="TGD32" s="1229"/>
      <c r="TGE32" s="1229"/>
      <c r="TGF32" s="1229"/>
      <c r="TGG32" s="1229"/>
      <c r="TGH32" s="1229"/>
      <c r="TGI32" s="1229"/>
      <c r="TGJ32" s="1229"/>
      <c r="TGK32" s="1229"/>
      <c r="TGL32" s="1229"/>
      <c r="TGM32" s="1229"/>
      <c r="TGN32" s="1229"/>
      <c r="TGO32" s="1229"/>
      <c r="TGP32" s="1229"/>
      <c r="TGQ32" s="1229"/>
      <c r="TGR32" s="1229"/>
      <c r="TGS32" s="1229"/>
      <c r="TGT32" s="1229"/>
      <c r="TGU32" s="1229"/>
      <c r="TGV32" s="1229"/>
      <c r="TGW32" s="1229"/>
      <c r="TGX32" s="1229"/>
      <c r="TGY32" s="1229"/>
      <c r="TGZ32" s="1229"/>
      <c r="THA32" s="1229"/>
      <c r="THB32" s="1229"/>
      <c r="THC32" s="1229"/>
      <c r="THD32" s="1229"/>
      <c r="THE32" s="1229"/>
      <c r="THF32" s="1229"/>
      <c r="THG32" s="1229"/>
      <c r="THH32" s="1229"/>
      <c r="THI32" s="1229"/>
      <c r="THJ32" s="1229"/>
      <c r="THK32" s="1229"/>
      <c r="THL32" s="1229"/>
      <c r="THM32" s="1229"/>
      <c r="THN32" s="1229"/>
      <c r="THO32" s="1229"/>
      <c r="THP32" s="1229"/>
      <c r="THQ32" s="1229"/>
      <c r="THR32" s="1229"/>
      <c r="THS32" s="1229"/>
      <c r="THT32" s="1229"/>
      <c r="THU32" s="1229"/>
      <c r="THV32" s="1229"/>
      <c r="THW32" s="1229"/>
      <c r="THX32" s="1229"/>
      <c r="THY32" s="1229"/>
      <c r="THZ32" s="1229"/>
      <c r="TIA32" s="1229"/>
      <c r="TIB32" s="1229"/>
      <c r="TIC32" s="1229"/>
      <c r="TID32" s="1229"/>
      <c r="TIE32" s="1229"/>
      <c r="TIF32" s="1229"/>
      <c r="TIG32" s="1229"/>
      <c r="TIH32" s="1229"/>
      <c r="TII32" s="1229"/>
      <c r="TIJ32" s="1229"/>
      <c r="TIK32" s="1229"/>
      <c r="TIL32" s="1229"/>
      <c r="TIM32" s="1229"/>
      <c r="TIN32" s="1229"/>
      <c r="TIO32" s="1229"/>
      <c r="TIP32" s="1229"/>
      <c r="TIQ32" s="1229"/>
      <c r="TIR32" s="1229"/>
      <c r="TIS32" s="1229"/>
      <c r="TIT32" s="1229"/>
      <c r="TIU32" s="1229"/>
      <c r="TIV32" s="1229"/>
      <c r="TIW32" s="1229"/>
      <c r="TIX32" s="1229"/>
      <c r="TIY32" s="1229"/>
      <c r="TIZ32" s="1229"/>
      <c r="TJA32" s="1229"/>
      <c r="TJB32" s="1229"/>
      <c r="TJC32" s="1229"/>
      <c r="TJD32" s="1229"/>
      <c r="TJE32" s="1229"/>
      <c r="TJF32" s="1229"/>
      <c r="TJG32" s="1229"/>
      <c r="TJH32" s="1229"/>
      <c r="TJI32" s="1229"/>
      <c r="TJJ32" s="1229"/>
      <c r="TJK32" s="1229"/>
      <c r="TJL32" s="1229"/>
      <c r="TJM32" s="1229"/>
      <c r="TJN32" s="1229"/>
      <c r="TJO32" s="1229"/>
      <c r="TJP32" s="1229"/>
      <c r="TJQ32" s="1229"/>
      <c r="TJR32" s="1229"/>
      <c r="TJS32" s="1229"/>
      <c r="TJT32" s="1229"/>
      <c r="TJU32" s="1229"/>
      <c r="TJV32" s="1229"/>
      <c r="TJW32" s="1229"/>
      <c r="TJX32" s="1229"/>
      <c r="TJY32" s="1229"/>
      <c r="TJZ32" s="1229"/>
      <c r="TKA32" s="1229"/>
      <c r="TKB32" s="1229"/>
      <c r="TKC32" s="1229"/>
      <c r="TKD32" s="1229"/>
      <c r="TKE32" s="1229"/>
      <c r="TKF32" s="1229"/>
      <c r="TKG32" s="1229"/>
      <c r="TKH32" s="1229"/>
      <c r="TKI32" s="1229"/>
      <c r="TKJ32" s="1229"/>
      <c r="TKK32" s="1229"/>
      <c r="TKL32" s="1229"/>
      <c r="TKM32" s="1229"/>
      <c r="TKN32" s="1229"/>
      <c r="TKO32" s="1229"/>
      <c r="TKP32" s="1229"/>
      <c r="TKQ32" s="1229"/>
      <c r="TKR32" s="1229"/>
      <c r="TKS32" s="1229"/>
      <c r="TKT32" s="1229"/>
      <c r="TKU32" s="1229"/>
      <c r="TKV32" s="1229"/>
      <c r="TKW32" s="1229"/>
      <c r="TKX32" s="1229"/>
      <c r="TKY32" s="1229"/>
      <c r="TKZ32" s="1229"/>
      <c r="TLA32" s="1229"/>
      <c r="TLB32" s="1229"/>
      <c r="TLC32" s="1229"/>
      <c r="TLD32" s="1229"/>
      <c r="TLE32" s="1229"/>
      <c r="TLF32" s="1229"/>
      <c r="TLG32" s="1229"/>
      <c r="TLH32" s="1229"/>
      <c r="TLI32" s="1229"/>
      <c r="TLJ32" s="1229"/>
      <c r="TLK32" s="1229"/>
      <c r="TLL32" s="1229"/>
      <c r="TLM32" s="1229"/>
      <c r="TLN32" s="1229"/>
      <c r="TLO32" s="1229"/>
      <c r="TLP32" s="1229"/>
      <c r="TLQ32" s="1229"/>
      <c r="TLR32" s="1229"/>
      <c r="TLS32" s="1229"/>
      <c r="TLT32" s="1229"/>
      <c r="TLU32" s="1229"/>
      <c r="TLV32" s="1229"/>
      <c r="TLW32" s="1229"/>
      <c r="TLX32" s="1229"/>
      <c r="TLY32" s="1229"/>
      <c r="TLZ32" s="1229"/>
      <c r="TMA32" s="1229"/>
      <c r="TMB32" s="1229"/>
      <c r="TMC32" s="1229"/>
      <c r="TMD32" s="1229"/>
      <c r="TME32" s="1229"/>
      <c r="TMF32" s="1229"/>
      <c r="TMG32" s="1229"/>
      <c r="TMH32" s="1229"/>
      <c r="TMI32" s="1229"/>
      <c r="TMJ32" s="1229"/>
      <c r="TMK32" s="1229"/>
      <c r="TML32" s="1229"/>
      <c r="TMM32" s="1229"/>
      <c r="TMN32" s="1229"/>
      <c r="TMO32" s="1229"/>
      <c r="TMP32" s="1229"/>
      <c r="TMQ32" s="1229"/>
      <c r="TMR32" s="1229"/>
      <c r="TMS32" s="1229"/>
      <c r="TMT32" s="1229"/>
      <c r="TMU32" s="1229"/>
      <c r="TMV32" s="1229"/>
      <c r="TMW32" s="1229"/>
      <c r="TMX32" s="1229"/>
      <c r="TMY32" s="1229"/>
      <c r="TMZ32" s="1229"/>
      <c r="TNA32" s="1229"/>
      <c r="TNB32" s="1229"/>
      <c r="TNC32" s="1229"/>
      <c r="TND32" s="1229"/>
      <c r="TNE32" s="1229"/>
      <c r="TNF32" s="1229"/>
      <c r="TNG32" s="1229"/>
      <c r="TNH32" s="1229"/>
      <c r="TNI32" s="1229"/>
      <c r="TNJ32" s="1229"/>
      <c r="TNK32" s="1229"/>
      <c r="TNL32" s="1229"/>
      <c r="TNM32" s="1229"/>
      <c r="TNN32" s="1229"/>
      <c r="TNO32" s="1229"/>
      <c r="TNP32" s="1229"/>
      <c r="TNQ32" s="1229"/>
      <c r="TNR32" s="1229"/>
      <c r="TNS32" s="1229"/>
      <c r="TNT32" s="1229"/>
      <c r="TNU32" s="1229"/>
      <c r="TNV32" s="1229"/>
      <c r="TNW32" s="1229"/>
      <c r="TNX32" s="1229"/>
      <c r="TNY32" s="1229"/>
      <c r="TNZ32" s="1229"/>
      <c r="TOA32" s="1229"/>
      <c r="TOB32" s="1229"/>
      <c r="TOC32" s="1229"/>
      <c r="TOD32" s="1229"/>
      <c r="TOE32" s="1229"/>
      <c r="TOF32" s="1229"/>
      <c r="TOG32" s="1229"/>
      <c r="TOH32" s="1229"/>
      <c r="TOI32" s="1229"/>
      <c r="TOJ32" s="1229"/>
      <c r="TOK32" s="1229"/>
      <c r="TOL32" s="1229"/>
      <c r="TOM32" s="1229"/>
      <c r="TON32" s="1229"/>
      <c r="TOO32" s="1229"/>
      <c r="TOP32" s="1229"/>
      <c r="TOQ32" s="1229"/>
      <c r="TOR32" s="1229"/>
      <c r="TOS32" s="1229"/>
      <c r="TOT32" s="1229"/>
      <c r="TOU32" s="1229"/>
      <c r="TOV32" s="1229"/>
      <c r="TOW32" s="1229"/>
      <c r="TOX32" s="1229"/>
      <c r="TOY32" s="1229"/>
      <c r="TOZ32" s="1229"/>
      <c r="TPA32" s="1229"/>
      <c r="TPB32" s="1229"/>
      <c r="TPC32" s="1229"/>
      <c r="TPD32" s="1229"/>
      <c r="TPE32" s="1229"/>
      <c r="TPF32" s="1229"/>
      <c r="TPG32" s="1229"/>
      <c r="TPH32" s="1229"/>
      <c r="TPI32" s="1229"/>
      <c r="TPJ32" s="1229"/>
      <c r="TPK32" s="1229"/>
      <c r="TPL32" s="1229"/>
      <c r="TPM32" s="1229"/>
      <c r="TPN32" s="1229"/>
      <c r="TPO32" s="1229"/>
      <c r="TPP32" s="1229"/>
      <c r="TPQ32" s="1229"/>
      <c r="TPR32" s="1229"/>
      <c r="TPS32" s="1229"/>
      <c r="TPT32" s="1229"/>
      <c r="TPU32" s="1229"/>
      <c r="TPV32" s="1229"/>
      <c r="TPW32" s="1229"/>
      <c r="TPX32" s="1229"/>
      <c r="TPY32" s="1229"/>
      <c r="TPZ32" s="1229"/>
      <c r="TQA32" s="1229"/>
      <c r="TQB32" s="1229"/>
      <c r="TQC32" s="1229"/>
      <c r="TQD32" s="1229"/>
      <c r="TQE32" s="1229"/>
      <c r="TQF32" s="1229"/>
      <c r="TQG32" s="1229"/>
      <c r="TQH32" s="1229"/>
      <c r="TQI32" s="1229"/>
      <c r="TQJ32" s="1229"/>
      <c r="TQK32" s="1229"/>
      <c r="TQL32" s="1229"/>
      <c r="TQM32" s="1229"/>
      <c r="TQN32" s="1229"/>
      <c r="TQO32" s="1229"/>
      <c r="TQP32" s="1229"/>
      <c r="TQQ32" s="1229"/>
      <c r="TQR32" s="1229"/>
      <c r="TQS32" s="1229"/>
      <c r="TQT32" s="1229"/>
      <c r="TQU32" s="1229"/>
      <c r="TQV32" s="1229"/>
      <c r="TQW32" s="1229"/>
      <c r="TQX32" s="1229"/>
      <c r="TQY32" s="1229"/>
      <c r="TQZ32" s="1229"/>
      <c r="TRA32" s="1229"/>
      <c r="TRB32" s="1229"/>
      <c r="TRC32" s="1229"/>
      <c r="TRD32" s="1229"/>
      <c r="TRE32" s="1229"/>
      <c r="TRF32" s="1229"/>
      <c r="TRG32" s="1229"/>
      <c r="TRH32" s="1229"/>
      <c r="TRI32" s="1229"/>
      <c r="TRJ32" s="1229"/>
      <c r="TRK32" s="1229"/>
      <c r="TRL32" s="1229"/>
      <c r="TRM32" s="1229"/>
      <c r="TRN32" s="1229"/>
      <c r="TRO32" s="1229"/>
      <c r="TRP32" s="1229"/>
      <c r="TRQ32" s="1229"/>
      <c r="TRR32" s="1229"/>
      <c r="TRS32" s="1229"/>
      <c r="TRT32" s="1229"/>
      <c r="TRU32" s="1229"/>
      <c r="TRV32" s="1229"/>
      <c r="TRW32" s="1229"/>
      <c r="TRX32" s="1229"/>
      <c r="TRY32" s="1229"/>
      <c r="TRZ32" s="1229"/>
      <c r="TSA32" s="1229"/>
      <c r="TSB32" s="1229"/>
      <c r="TSC32" s="1229"/>
      <c r="TSD32" s="1229"/>
      <c r="TSE32" s="1229"/>
      <c r="TSF32" s="1229"/>
      <c r="TSG32" s="1229"/>
      <c r="TSH32" s="1229"/>
      <c r="TSI32" s="1229"/>
      <c r="TSJ32" s="1229"/>
      <c r="TSK32" s="1229"/>
      <c r="TSL32" s="1229"/>
      <c r="TSM32" s="1229"/>
      <c r="TSN32" s="1229"/>
      <c r="TSO32" s="1229"/>
      <c r="TSP32" s="1229"/>
      <c r="TSQ32" s="1229"/>
      <c r="TSR32" s="1229"/>
      <c r="TSS32" s="1229"/>
      <c r="TST32" s="1229"/>
      <c r="TSU32" s="1229"/>
      <c r="TSV32" s="1229"/>
      <c r="TSW32" s="1229"/>
      <c r="TSX32" s="1229"/>
      <c r="TSY32" s="1229"/>
      <c r="TSZ32" s="1229"/>
      <c r="TTA32" s="1229"/>
      <c r="TTB32" s="1229"/>
      <c r="TTC32" s="1229"/>
      <c r="TTD32" s="1229"/>
      <c r="TTE32" s="1229"/>
      <c r="TTF32" s="1229"/>
      <c r="TTG32" s="1229"/>
      <c r="TTH32" s="1229"/>
      <c r="TTI32" s="1229"/>
      <c r="TTJ32" s="1229"/>
      <c r="TTK32" s="1229"/>
      <c r="TTL32" s="1229"/>
      <c r="TTM32" s="1229"/>
      <c r="TTN32" s="1229"/>
      <c r="TTO32" s="1229"/>
      <c r="TTP32" s="1229"/>
      <c r="TTQ32" s="1229"/>
      <c r="TTR32" s="1229"/>
      <c r="TTS32" s="1229"/>
      <c r="TTT32" s="1229"/>
      <c r="TTU32" s="1229"/>
      <c r="TTV32" s="1229"/>
      <c r="TTW32" s="1229"/>
      <c r="TTX32" s="1229"/>
      <c r="TTY32" s="1229"/>
      <c r="TTZ32" s="1229"/>
      <c r="TUA32" s="1229"/>
      <c r="TUB32" s="1229"/>
      <c r="TUC32" s="1229"/>
      <c r="TUD32" s="1229"/>
      <c r="TUE32" s="1229"/>
      <c r="TUF32" s="1229"/>
      <c r="TUG32" s="1229"/>
      <c r="TUH32" s="1229"/>
      <c r="TUI32" s="1229"/>
      <c r="TUJ32" s="1229"/>
      <c r="TUK32" s="1229"/>
      <c r="TUL32" s="1229"/>
      <c r="TUM32" s="1229"/>
      <c r="TUN32" s="1229"/>
      <c r="TUO32" s="1229"/>
      <c r="TUP32" s="1229"/>
      <c r="TUQ32" s="1229"/>
      <c r="TUR32" s="1229"/>
      <c r="TUS32" s="1229"/>
      <c r="TUT32" s="1229"/>
      <c r="TUU32" s="1229"/>
      <c r="TUV32" s="1229"/>
      <c r="TUW32" s="1229"/>
      <c r="TUX32" s="1229"/>
      <c r="TUY32" s="1229"/>
      <c r="TUZ32" s="1229"/>
      <c r="TVA32" s="1229"/>
      <c r="TVB32" s="1229"/>
      <c r="TVC32" s="1229"/>
      <c r="TVD32" s="1229"/>
      <c r="TVE32" s="1229"/>
      <c r="TVF32" s="1229"/>
      <c r="TVG32" s="1229"/>
      <c r="TVH32" s="1229"/>
      <c r="TVI32" s="1229"/>
      <c r="TVJ32" s="1229"/>
      <c r="TVK32" s="1229"/>
      <c r="TVL32" s="1229"/>
      <c r="TVM32" s="1229"/>
      <c r="TVN32" s="1229"/>
      <c r="TVO32" s="1229"/>
      <c r="TVP32" s="1229"/>
      <c r="TVQ32" s="1229"/>
      <c r="TVR32" s="1229"/>
      <c r="TVS32" s="1229"/>
      <c r="TVT32" s="1229"/>
      <c r="TVU32" s="1229"/>
      <c r="TVV32" s="1229"/>
      <c r="TVW32" s="1229"/>
      <c r="TVX32" s="1229"/>
      <c r="TVY32" s="1229"/>
      <c r="TVZ32" s="1229"/>
      <c r="TWA32" s="1229"/>
      <c r="TWB32" s="1229"/>
      <c r="TWC32" s="1229"/>
      <c r="TWD32" s="1229"/>
      <c r="TWE32" s="1229"/>
      <c r="TWF32" s="1229"/>
      <c r="TWG32" s="1229"/>
      <c r="TWH32" s="1229"/>
      <c r="TWI32" s="1229"/>
      <c r="TWJ32" s="1229"/>
      <c r="TWK32" s="1229"/>
      <c r="TWL32" s="1229"/>
      <c r="TWM32" s="1229"/>
      <c r="TWN32" s="1229"/>
      <c r="TWO32" s="1229"/>
      <c r="TWP32" s="1229"/>
      <c r="TWQ32" s="1229"/>
      <c r="TWR32" s="1229"/>
      <c r="TWS32" s="1229"/>
      <c r="TWT32" s="1229"/>
      <c r="TWU32" s="1229"/>
      <c r="TWV32" s="1229"/>
      <c r="TWW32" s="1229"/>
      <c r="TWX32" s="1229"/>
      <c r="TWY32" s="1229"/>
      <c r="TWZ32" s="1229"/>
      <c r="TXA32" s="1229"/>
      <c r="TXB32" s="1229"/>
      <c r="TXC32" s="1229"/>
      <c r="TXD32" s="1229"/>
      <c r="TXE32" s="1229"/>
      <c r="TXF32" s="1229"/>
      <c r="TXG32" s="1229"/>
      <c r="TXH32" s="1229"/>
      <c r="TXI32" s="1229"/>
      <c r="TXJ32" s="1229"/>
      <c r="TXK32" s="1229"/>
      <c r="TXL32" s="1229"/>
      <c r="TXM32" s="1229"/>
      <c r="TXN32" s="1229"/>
      <c r="TXO32" s="1229"/>
      <c r="TXP32" s="1229"/>
      <c r="TXQ32" s="1229"/>
      <c r="TXR32" s="1229"/>
      <c r="TXS32" s="1229"/>
      <c r="TXT32" s="1229"/>
      <c r="TXU32" s="1229"/>
      <c r="TXV32" s="1229"/>
      <c r="TXW32" s="1229"/>
      <c r="TXX32" s="1229"/>
      <c r="TXY32" s="1229"/>
      <c r="TXZ32" s="1229"/>
      <c r="TYA32" s="1229"/>
      <c r="TYB32" s="1229"/>
      <c r="TYC32" s="1229"/>
      <c r="TYD32" s="1229"/>
      <c r="TYE32" s="1229"/>
      <c r="TYF32" s="1229"/>
      <c r="TYG32" s="1229"/>
      <c r="TYH32" s="1229"/>
      <c r="TYI32" s="1229"/>
      <c r="TYJ32" s="1229"/>
      <c r="TYK32" s="1229"/>
      <c r="TYL32" s="1229"/>
      <c r="TYM32" s="1229"/>
      <c r="TYN32" s="1229"/>
      <c r="TYO32" s="1229"/>
      <c r="TYP32" s="1229"/>
      <c r="TYQ32" s="1229"/>
      <c r="TYR32" s="1229"/>
      <c r="TYS32" s="1229"/>
      <c r="TYT32" s="1229"/>
      <c r="TYU32" s="1229"/>
      <c r="TYV32" s="1229"/>
      <c r="TYW32" s="1229"/>
      <c r="TYX32" s="1229"/>
      <c r="TYY32" s="1229"/>
      <c r="TYZ32" s="1229"/>
      <c r="TZA32" s="1229"/>
      <c r="TZB32" s="1229"/>
      <c r="TZC32" s="1229"/>
      <c r="TZD32" s="1229"/>
      <c r="TZE32" s="1229"/>
      <c r="TZF32" s="1229"/>
      <c r="TZG32" s="1229"/>
      <c r="TZH32" s="1229"/>
      <c r="TZI32" s="1229"/>
      <c r="TZJ32" s="1229"/>
      <c r="TZK32" s="1229"/>
      <c r="TZL32" s="1229"/>
      <c r="TZM32" s="1229"/>
      <c r="TZN32" s="1229"/>
      <c r="TZO32" s="1229"/>
      <c r="TZP32" s="1229"/>
      <c r="TZQ32" s="1229"/>
      <c r="TZR32" s="1229"/>
      <c r="TZS32" s="1229"/>
      <c r="TZT32" s="1229"/>
      <c r="TZU32" s="1229"/>
      <c r="TZV32" s="1229"/>
      <c r="TZW32" s="1229"/>
      <c r="TZX32" s="1229"/>
      <c r="TZY32" s="1229"/>
      <c r="TZZ32" s="1229"/>
      <c r="UAA32" s="1229"/>
      <c r="UAB32" s="1229"/>
      <c r="UAC32" s="1229"/>
      <c r="UAD32" s="1229"/>
      <c r="UAE32" s="1229"/>
      <c r="UAF32" s="1229"/>
      <c r="UAG32" s="1229"/>
      <c r="UAH32" s="1229"/>
      <c r="UAI32" s="1229"/>
      <c r="UAJ32" s="1229"/>
      <c r="UAK32" s="1229"/>
      <c r="UAL32" s="1229"/>
      <c r="UAM32" s="1229"/>
      <c r="UAN32" s="1229"/>
      <c r="UAO32" s="1229"/>
      <c r="UAP32" s="1229"/>
      <c r="UAQ32" s="1229"/>
      <c r="UAR32" s="1229"/>
      <c r="UAS32" s="1229"/>
      <c r="UAT32" s="1229"/>
      <c r="UAU32" s="1229"/>
      <c r="UAV32" s="1229"/>
      <c r="UAW32" s="1229"/>
      <c r="UAX32" s="1229"/>
      <c r="UAY32" s="1229"/>
      <c r="UAZ32" s="1229"/>
      <c r="UBA32" s="1229"/>
      <c r="UBB32" s="1229"/>
      <c r="UBC32" s="1229"/>
      <c r="UBD32" s="1229"/>
      <c r="UBE32" s="1229"/>
      <c r="UBF32" s="1229"/>
      <c r="UBG32" s="1229"/>
      <c r="UBH32" s="1229"/>
      <c r="UBI32" s="1229"/>
      <c r="UBJ32" s="1229"/>
      <c r="UBK32" s="1229"/>
      <c r="UBL32" s="1229"/>
      <c r="UBM32" s="1229"/>
      <c r="UBN32" s="1229"/>
      <c r="UBO32" s="1229"/>
      <c r="UBP32" s="1229"/>
      <c r="UBQ32" s="1229"/>
      <c r="UBR32" s="1229"/>
      <c r="UBS32" s="1229"/>
      <c r="UBT32" s="1229"/>
      <c r="UBU32" s="1229"/>
      <c r="UBV32" s="1229"/>
      <c r="UBW32" s="1229"/>
      <c r="UBX32" s="1229"/>
      <c r="UBY32" s="1229"/>
      <c r="UBZ32" s="1229"/>
      <c r="UCA32" s="1229"/>
      <c r="UCB32" s="1229"/>
      <c r="UCC32" s="1229"/>
      <c r="UCD32" s="1229"/>
      <c r="UCE32" s="1229"/>
      <c r="UCF32" s="1229"/>
      <c r="UCG32" s="1229"/>
      <c r="UCH32" s="1229"/>
      <c r="UCI32" s="1229"/>
      <c r="UCJ32" s="1229"/>
      <c r="UCK32" s="1229"/>
      <c r="UCL32" s="1229"/>
      <c r="UCM32" s="1229"/>
      <c r="UCN32" s="1229"/>
      <c r="UCO32" s="1229"/>
      <c r="UCP32" s="1229"/>
      <c r="UCQ32" s="1229"/>
      <c r="UCR32" s="1229"/>
      <c r="UCS32" s="1229"/>
      <c r="UCT32" s="1229"/>
      <c r="UCU32" s="1229"/>
      <c r="UCV32" s="1229"/>
      <c r="UCW32" s="1229"/>
      <c r="UCX32" s="1229"/>
      <c r="UCY32" s="1229"/>
      <c r="UCZ32" s="1229"/>
      <c r="UDA32" s="1229"/>
      <c r="UDB32" s="1229"/>
      <c r="UDC32" s="1229"/>
      <c r="UDD32" s="1229"/>
      <c r="UDE32" s="1229"/>
      <c r="UDF32" s="1229"/>
      <c r="UDG32" s="1229"/>
      <c r="UDH32" s="1229"/>
      <c r="UDI32" s="1229"/>
      <c r="UDJ32" s="1229"/>
      <c r="UDK32" s="1229"/>
      <c r="UDL32" s="1229"/>
      <c r="UDM32" s="1229"/>
      <c r="UDN32" s="1229"/>
      <c r="UDO32" s="1229"/>
      <c r="UDP32" s="1229"/>
      <c r="UDQ32" s="1229"/>
      <c r="UDR32" s="1229"/>
      <c r="UDS32" s="1229"/>
      <c r="UDT32" s="1229"/>
      <c r="UDU32" s="1229"/>
      <c r="UDV32" s="1229"/>
      <c r="UDW32" s="1229"/>
      <c r="UDX32" s="1229"/>
      <c r="UDY32" s="1229"/>
      <c r="UDZ32" s="1229"/>
      <c r="UEA32" s="1229"/>
      <c r="UEB32" s="1229"/>
      <c r="UEC32" s="1229"/>
      <c r="UED32" s="1229"/>
      <c r="UEE32" s="1229"/>
      <c r="UEF32" s="1229"/>
      <c r="UEG32" s="1229"/>
      <c r="UEH32" s="1229"/>
      <c r="UEI32" s="1229"/>
      <c r="UEJ32" s="1229"/>
      <c r="UEK32" s="1229"/>
      <c r="UEL32" s="1229"/>
      <c r="UEM32" s="1229"/>
      <c r="UEN32" s="1229"/>
      <c r="UEO32" s="1229"/>
      <c r="UEP32" s="1229"/>
      <c r="UEQ32" s="1229"/>
      <c r="UER32" s="1229"/>
      <c r="UES32" s="1229"/>
      <c r="UET32" s="1229"/>
      <c r="UEU32" s="1229"/>
      <c r="UEV32" s="1229"/>
      <c r="UEW32" s="1229"/>
      <c r="UEX32" s="1229"/>
      <c r="UEY32" s="1229"/>
      <c r="UEZ32" s="1229"/>
      <c r="UFA32" s="1229"/>
      <c r="UFB32" s="1229"/>
      <c r="UFC32" s="1229"/>
      <c r="UFD32" s="1229"/>
      <c r="UFE32" s="1229"/>
      <c r="UFF32" s="1229"/>
      <c r="UFG32" s="1229"/>
      <c r="UFH32" s="1229"/>
      <c r="UFI32" s="1229"/>
      <c r="UFJ32" s="1229"/>
      <c r="UFK32" s="1229"/>
      <c r="UFL32" s="1229"/>
      <c r="UFM32" s="1229"/>
      <c r="UFN32" s="1229"/>
      <c r="UFO32" s="1229"/>
      <c r="UFP32" s="1229"/>
      <c r="UFQ32" s="1229"/>
      <c r="UFR32" s="1229"/>
      <c r="UFS32" s="1229"/>
      <c r="UFT32" s="1229"/>
      <c r="UFU32" s="1229"/>
      <c r="UFV32" s="1229"/>
      <c r="UFW32" s="1229"/>
      <c r="UFX32" s="1229"/>
      <c r="UFY32" s="1229"/>
      <c r="UFZ32" s="1229"/>
      <c r="UGA32" s="1229"/>
      <c r="UGB32" s="1229"/>
      <c r="UGC32" s="1229"/>
      <c r="UGD32" s="1229"/>
      <c r="UGE32" s="1229"/>
      <c r="UGF32" s="1229"/>
      <c r="UGG32" s="1229"/>
      <c r="UGH32" s="1229"/>
      <c r="UGI32" s="1229"/>
      <c r="UGJ32" s="1229"/>
      <c r="UGK32" s="1229"/>
      <c r="UGL32" s="1229"/>
      <c r="UGM32" s="1229"/>
      <c r="UGN32" s="1229"/>
      <c r="UGO32" s="1229"/>
      <c r="UGP32" s="1229"/>
      <c r="UGQ32" s="1229"/>
      <c r="UGR32" s="1229"/>
      <c r="UGS32" s="1229"/>
      <c r="UGT32" s="1229"/>
      <c r="UGU32" s="1229"/>
      <c r="UGV32" s="1229"/>
      <c r="UGW32" s="1229"/>
      <c r="UGX32" s="1229"/>
      <c r="UGY32" s="1229"/>
      <c r="UGZ32" s="1229"/>
      <c r="UHA32" s="1229"/>
      <c r="UHB32" s="1229"/>
      <c r="UHC32" s="1229"/>
      <c r="UHD32" s="1229"/>
      <c r="UHE32" s="1229"/>
      <c r="UHF32" s="1229"/>
      <c r="UHG32" s="1229"/>
      <c r="UHH32" s="1229"/>
      <c r="UHI32" s="1229"/>
      <c r="UHJ32" s="1229"/>
      <c r="UHK32" s="1229"/>
      <c r="UHL32" s="1229"/>
      <c r="UHM32" s="1229"/>
      <c r="UHN32" s="1229"/>
      <c r="UHO32" s="1229"/>
      <c r="UHP32" s="1229"/>
      <c r="UHQ32" s="1229"/>
      <c r="UHR32" s="1229"/>
      <c r="UHS32" s="1229"/>
      <c r="UHT32" s="1229"/>
      <c r="UHU32" s="1229"/>
      <c r="UHV32" s="1229"/>
      <c r="UHW32" s="1229"/>
      <c r="UHX32" s="1229"/>
      <c r="UHY32" s="1229"/>
      <c r="UHZ32" s="1229"/>
      <c r="UIA32" s="1229"/>
      <c r="UIB32" s="1229"/>
      <c r="UIC32" s="1229"/>
      <c r="UID32" s="1229"/>
      <c r="UIE32" s="1229"/>
      <c r="UIF32" s="1229"/>
      <c r="UIG32" s="1229"/>
      <c r="UIH32" s="1229"/>
      <c r="UII32" s="1229"/>
      <c r="UIJ32" s="1229"/>
      <c r="UIK32" s="1229"/>
      <c r="UIL32" s="1229"/>
      <c r="UIM32" s="1229"/>
      <c r="UIN32" s="1229"/>
      <c r="UIO32" s="1229"/>
      <c r="UIP32" s="1229"/>
      <c r="UIQ32" s="1229"/>
      <c r="UIR32" s="1229"/>
      <c r="UIS32" s="1229"/>
      <c r="UIT32" s="1229"/>
      <c r="UIU32" s="1229"/>
      <c r="UIV32" s="1229"/>
      <c r="UIW32" s="1229"/>
      <c r="UIX32" s="1229"/>
      <c r="UIY32" s="1229"/>
      <c r="UIZ32" s="1229"/>
      <c r="UJA32" s="1229"/>
      <c r="UJB32" s="1229"/>
      <c r="UJC32" s="1229"/>
      <c r="UJD32" s="1229"/>
      <c r="UJE32" s="1229"/>
      <c r="UJF32" s="1229"/>
      <c r="UJG32" s="1229"/>
      <c r="UJH32" s="1229"/>
      <c r="UJI32" s="1229"/>
      <c r="UJJ32" s="1229"/>
      <c r="UJK32" s="1229"/>
      <c r="UJL32" s="1229"/>
      <c r="UJM32" s="1229"/>
      <c r="UJN32" s="1229"/>
      <c r="UJO32" s="1229"/>
      <c r="UJP32" s="1229"/>
      <c r="UJQ32" s="1229"/>
      <c r="UJR32" s="1229"/>
      <c r="UJS32" s="1229"/>
      <c r="UJT32" s="1229"/>
      <c r="UJU32" s="1229"/>
      <c r="UJV32" s="1229"/>
      <c r="UJW32" s="1229"/>
      <c r="UJX32" s="1229"/>
      <c r="UJY32" s="1229"/>
      <c r="UJZ32" s="1229"/>
      <c r="UKA32" s="1229"/>
      <c r="UKB32" s="1229"/>
      <c r="UKC32" s="1229"/>
      <c r="UKD32" s="1229"/>
      <c r="UKE32" s="1229"/>
      <c r="UKF32" s="1229"/>
      <c r="UKG32" s="1229"/>
      <c r="UKH32" s="1229"/>
      <c r="UKI32" s="1229"/>
      <c r="UKJ32" s="1229"/>
      <c r="UKK32" s="1229"/>
      <c r="UKL32" s="1229"/>
      <c r="UKM32" s="1229"/>
      <c r="UKN32" s="1229"/>
      <c r="UKO32" s="1229"/>
      <c r="UKP32" s="1229"/>
      <c r="UKQ32" s="1229"/>
      <c r="UKR32" s="1229"/>
      <c r="UKS32" s="1229"/>
      <c r="UKT32" s="1229"/>
      <c r="UKU32" s="1229"/>
      <c r="UKV32" s="1229"/>
      <c r="UKW32" s="1229"/>
      <c r="UKX32" s="1229"/>
      <c r="UKY32" s="1229"/>
      <c r="UKZ32" s="1229"/>
      <c r="ULA32" s="1229"/>
      <c r="ULB32" s="1229"/>
      <c r="ULC32" s="1229"/>
      <c r="ULD32" s="1229"/>
      <c r="ULE32" s="1229"/>
      <c r="ULF32" s="1229"/>
      <c r="ULG32" s="1229"/>
      <c r="ULH32" s="1229"/>
      <c r="ULI32" s="1229"/>
      <c r="ULJ32" s="1229"/>
      <c r="ULK32" s="1229"/>
      <c r="ULL32" s="1229"/>
      <c r="ULM32" s="1229"/>
      <c r="ULN32" s="1229"/>
      <c r="ULO32" s="1229"/>
      <c r="ULP32" s="1229"/>
      <c r="ULQ32" s="1229"/>
      <c r="ULR32" s="1229"/>
      <c r="ULS32" s="1229"/>
      <c r="ULT32" s="1229"/>
      <c r="ULU32" s="1229"/>
      <c r="ULV32" s="1229"/>
      <c r="ULW32" s="1229"/>
      <c r="ULX32" s="1229"/>
      <c r="ULY32" s="1229"/>
      <c r="ULZ32" s="1229"/>
      <c r="UMA32" s="1229"/>
      <c r="UMB32" s="1229"/>
      <c r="UMC32" s="1229"/>
      <c r="UMD32" s="1229"/>
      <c r="UME32" s="1229"/>
      <c r="UMF32" s="1229"/>
      <c r="UMG32" s="1229"/>
      <c r="UMH32" s="1229"/>
      <c r="UMI32" s="1229"/>
      <c r="UMJ32" s="1229"/>
      <c r="UMK32" s="1229"/>
      <c r="UML32" s="1229"/>
      <c r="UMM32" s="1229"/>
      <c r="UMN32" s="1229"/>
      <c r="UMO32" s="1229"/>
      <c r="UMP32" s="1229"/>
      <c r="UMQ32" s="1229"/>
      <c r="UMR32" s="1229"/>
      <c r="UMS32" s="1229"/>
      <c r="UMT32" s="1229"/>
      <c r="UMU32" s="1229"/>
      <c r="UMV32" s="1229"/>
      <c r="UMW32" s="1229"/>
      <c r="UMX32" s="1229"/>
      <c r="UMY32" s="1229"/>
      <c r="UMZ32" s="1229"/>
      <c r="UNA32" s="1229"/>
      <c r="UNB32" s="1229"/>
      <c r="UNC32" s="1229"/>
      <c r="UND32" s="1229"/>
      <c r="UNE32" s="1229"/>
      <c r="UNF32" s="1229"/>
      <c r="UNG32" s="1229"/>
      <c r="UNH32" s="1229"/>
      <c r="UNI32" s="1229"/>
      <c r="UNJ32" s="1229"/>
      <c r="UNK32" s="1229"/>
      <c r="UNL32" s="1229"/>
      <c r="UNM32" s="1229"/>
      <c r="UNN32" s="1229"/>
      <c r="UNO32" s="1229"/>
      <c r="UNP32" s="1229"/>
      <c r="UNQ32" s="1229"/>
      <c r="UNR32" s="1229"/>
      <c r="UNS32" s="1229"/>
      <c r="UNT32" s="1229"/>
      <c r="UNU32" s="1229"/>
      <c r="UNV32" s="1229"/>
      <c r="UNW32" s="1229"/>
      <c r="UNX32" s="1229"/>
      <c r="UNY32" s="1229"/>
      <c r="UNZ32" s="1229"/>
      <c r="UOA32" s="1229"/>
      <c r="UOB32" s="1229"/>
      <c r="UOC32" s="1229"/>
      <c r="UOD32" s="1229"/>
      <c r="UOE32" s="1229"/>
      <c r="UOF32" s="1229"/>
      <c r="UOG32" s="1229"/>
      <c r="UOH32" s="1229"/>
      <c r="UOI32" s="1229"/>
      <c r="UOJ32" s="1229"/>
      <c r="UOK32" s="1229"/>
      <c r="UOL32" s="1229"/>
      <c r="UOM32" s="1229"/>
      <c r="UON32" s="1229"/>
      <c r="UOO32" s="1229"/>
      <c r="UOP32" s="1229"/>
      <c r="UOQ32" s="1229"/>
      <c r="UOR32" s="1229"/>
      <c r="UOS32" s="1229"/>
      <c r="UOT32" s="1229"/>
      <c r="UOU32" s="1229"/>
      <c r="UOV32" s="1229"/>
      <c r="UOW32" s="1229"/>
      <c r="UOX32" s="1229"/>
      <c r="UOY32" s="1229"/>
      <c r="UOZ32" s="1229"/>
      <c r="UPA32" s="1229"/>
      <c r="UPB32" s="1229"/>
      <c r="UPC32" s="1229"/>
      <c r="UPD32" s="1229"/>
      <c r="UPE32" s="1229"/>
      <c r="UPF32" s="1229"/>
      <c r="UPG32" s="1229"/>
      <c r="UPH32" s="1229"/>
      <c r="UPI32" s="1229"/>
      <c r="UPJ32" s="1229"/>
      <c r="UPK32" s="1229"/>
      <c r="UPL32" s="1229"/>
      <c r="UPM32" s="1229"/>
      <c r="UPN32" s="1229"/>
      <c r="UPO32" s="1229"/>
      <c r="UPP32" s="1229"/>
      <c r="UPQ32" s="1229"/>
      <c r="UPR32" s="1229"/>
      <c r="UPS32" s="1229"/>
      <c r="UPT32" s="1229"/>
      <c r="UPU32" s="1229"/>
      <c r="UPV32" s="1229"/>
      <c r="UPW32" s="1229"/>
      <c r="UPX32" s="1229"/>
      <c r="UPY32" s="1229"/>
      <c r="UPZ32" s="1229"/>
      <c r="UQA32" s="1229"/>
      <c r="UQB32" s="1229"/>
      <c r="UQC32" s="1229"/>
      <c r="UQD32" s="1229"/>
      <c r="UQE32" s="1229"/>
      <c r="UQF32" s="1229"/>
      <c r="UQG32" s="1229"/>
      <c r="UQH32" s="1229"/>
      <c r="UQI32" s="1229"/>
      <c r="UQJ32" s="1229"/>
      <c r="UQK32" s="1229"/>
      <c r="UQL32" s="1229"/>
      <c r="UQM32" s="1229"/>
      <c r="UQN32" s="1229"/>
      <c r="UQO32" s="1229"/>
      <c r="UQP32" s="1229"/>
      <c r="UQQ32" s="1229"/>
      <c r="UQR32" s="1229"/>
      <c r="UQS32" s="1229"/>
      <c r="UQT32" s="1229"/>
      <c r="UQU32" s="1229"/>
      <c r="UQV32" s="1229"/>
      <c r="UQW32" s="1229"/>
      <c r="UQX32" s="1229"/>
      <c r="UQY32" s="1229"/>
      <c r="UQZ32" s="1229"/>
      <c r="URA32" s="1229"/>
      <c r="URB32" s="1229"/>
      <c r="URC32" s="1229"/>
      <c r="URD32" s="1229"/>
      <c r="URE32" s="1229"/>
      <c r="URF32" s="1229"/>
      <c r="URG32" s="1229"/>
      <c r="URH32" s="1229"/>
      <c r="URI32" s="1229"/>
      <c r="URJ32" s="1229"/>
      <c r="URK32" s="1229"/>
      <c r="URL32" s="1229"/>
      <c r="URM32" s="1229"/>
      <c r="URN32" s="1229"/>
      <c r="URO32" s="1229"/>
      <c r="URP32" s="1229"/>
      <c r="URQ32" s="1229"/>
      <c r="URR32" s="1229"/>
      <c r="URS32" s="1229"/>
      <c r="URT32" s="1229"/>
      <c r="URU32" s="1229"/>
      <c r="URV32" s="1229"/>
      <c r="URW32" s="1229"/>
      <c r="URX32" s="1229"/>
      <c r="URY32" s="1229"/>
      <c r="URZ32" s="1229"/>
      <c r="USA32" s="1229"/>
      <c r="USB32" s="1229"/>
      <c r="USC32" s="1229"/>
      <c r="USD32" s="1229"/>
      <c r="USE32" s="1229"/>
      <c r="USF32" s="1229"/>
      <c r="USG32" s="1229"/>
      <c r="USH32" s="1229"/>
      <c r="USI32" s="1229"/>
      <c r="USJ32" s="1229"/>
      <c r="USK32" s="1229"/>
      <c r="USL32" s="1229"/>
      <c r="USM32" s="1229"/>
      <c r="USN32" s="1229"/>
      <c r="USO32" s="1229"/>
      <c r="USP32" s="1229"/>
      <c r="USQ32" s="1229"/>
      <c r="USR32" s="1229"/>
      <c r="USS32" s="1229"/>
      <c r="UST32" s="1229"/>
      <c r="USU32" s="1229"/>
      <c r="USV32" s="1229"/>
      <c r="USW32" s="1229"/>
      <c r="USX32" s="1229"/>
      <c r="USY32" s="1229"/>
      <c r="USZ32" s="1229"/>
      <c r="UTA32" s="1229"/>
      <c r="UTB32" s="1229"/>
      <c r="UTC32" s="1229"/>
      <c r="UTD32" s="1229"/>
      <c r="UTE32" s="1229"/>
      <c r="UTF32" s="1229"/>
      <c r="UTG32" s="1229"/>
      <c r="UTH32" s="1229"/>
      <c r="UTI32" s="1229"/>
      <c r="UTJ32" s="1229"/>
      <c r="UTK32" s="1229"/>
      <c r="UTL32" s="1229"/>
      <c r="UTM32" s="1229"/>
      <c r="UTN32" s="1229"/>
      <c r="UTO32" s="1229"/>
      <c r="UTP32" s="1229"/>
      <c r="UTQ32" s="1229"/>
      <c r="UTR32" s="1229"/>
      <c r="UTS32" s="1229"/>
      <c r="UTT32" s="1229"/>
      <c r="UTU32" s="1229"/>
      <c r="UTV32" s="1229"/>
      <c r="UTW32" s="1229"/>
      <c r="UTX32" s="1229"/>
      <c r="UTY32" s="1229"/>
      <c r="UTZ32" s="1229"/>
      <c r="UUA32" s="1229"/>
      <c r="UUB32" s="1229"/>
      <c r="UUC32" s="1229"/>
      <c r="UUD32" s="1229"/>
      <c r="UUE32" s="1229"/>
      <c r="UUF32" s="1229"/>
      <c r="UUG32" s="1229"/>
      <c r="UUH32" s="1229"/>
      <c r="UUI32" s="1229"/>
      <c r="UUJ32" s="1229"/>
      <c r="UUK32" s="1229"/>
      <c r="UUL32" s="1229"/>
      <c r="UUM32" s="1229"/>
      <c r="UUN32" s="1229"/>
      <c r="UUO32" s="1229"/>
      <c r="UUP32" s="1229"/>
      <c r="UUQ32" s="1229"/>
      <c r="UUR32" s="1229"/>
      <c r="UUS32" s="1229"/>
      <c r="UUT32" s="1229"/>
      <c r="UUU32" s="1229"/>
      <c r="UUV32" s="1229"/>
      <c r="UUW32" s="1229"/>
      <c r="UUX32" s="1229"/>
      <c r="UUY32" s="1229"/>
      <c r="UUZ32" s="1229"/>
      <c r="UVA32" s="1229"/>
      <c r="UVB32" s="1229"/>
      <c r="UVC32" s="1229"/>
      <c r="UVD32" s="1229"/>
      <c r="UVE32" s="1229"/>
      <c r="UVF32" s="1229"/>
      <c r="UVG32" s="1229"/>
      <c r="UVH32" s="1229"/>
      <c r="UVI32" s="1229"/>
      <c r="UVJ32" s="1229"/>
      <c r="UVK32" s="1229"/>
      <c r="UVL32" s="1229"/>
      <c r="UVM32" s="1229"/>
      <c r="UVN32" s="1229"/>
      <c r="UVO32" s="1229"/>
      <c r="UVP32" s="1229"/>
      <c r="UVQ32" s="1229"/>
      <c r="UVR32" s="1229"/>
      <c r="UVS32" s="1229"/>
      <c r="UVT32" s="1229"/>
      <c r="UVU32" s="1229"/>
      <c r="UVV32" s="1229"/>
      <c r="UVW32" s="1229"/>
      <c r="UVX32" s="1229"/>
      <c r="UVY32" s="1229"/>
      <c r="UVZ32" s="1229"/>
      <c r="UWA32" s="1229"/>
      <c r="UWB32" s="1229"/>
      <c r="UWC32" s="1229"/>
      <c r="UWD32" s="1229"/>
      <c r="UWE32" s="1229"/>
      <c r="UWF32" s="1229"/>
      <c r="UWG32" s="1229"/>
      <c r="UWH32" s="1229"/>
      <c r="UWI32" s="1229"/>
      <c r="UWJ32" s="1229"/>
      <c r="UWK32" s="1229"/>
      <c r="UWL32" s="1229"/>
      <c r="UWM32" s="1229"/>
      <c r="UWN32" s="1229"/>
      <c r="UWO32" s="1229"/>
      <c r="UWP32" s="1229"/>
      <c r="UWQ32" s="1229"/>
      <c r="UWR32" s="1229"/>
      <c r="UWS32" s="1229"/>
      <c r="UWT32" s="1229"/>
      <c r="UWU32" s="1229"/>
      <c r="UWV32" s="1229"/>
      <c r="UWW32" s="1229"/>
      <c r="UWX32" s="1229"/>
      <c r="UWY32" s="1229"/>
      <c r="UWZ32" s="1229"/>
      <c r="UXA32" s="1229"/>
      <c r="UXB32" s="1229"/>
      <c r="UXC32" s="1229"/>
      <c r="UXD32" s="1229"/>
      <c r="UXE32" s="1229"/>
      <c r="UXF32" s="1229"/>
      <c r="UXG32" s="1229"/>
      <c r="UXH32" s="1229"/>
      <c r="UXI32" s="1229"/>
      <c r="UXJ32" s="1229"/>
      <c r="UXK32" s="1229"/>
      <c r="UXL32" s="1229"/>
      <c r="UXM32" s="1229"/>
      <c r="UXN32" s="1229"/>
      <c r="UXO32" s="1229"/>
      <c r="UXP32" s="1229"/>
      <c r="UXQ32" s="1229"/>
      <c r="UXR32" s="1229"/>
      <c r="UXS32" s="1229"/>
      <c r="UXT32" s="1229"/>
      <c r="UXU32" s="1229"/>
      <c r="UXV32" s="1229"/>
      <c r="UXW32" s="1229"/>
      <c r="UXX32" s="1229"/>
      <c r="UXY32" s="1229"/>
      <c r="UXZ32" s="1229"/>
      <c r="UYA32" s="1229"/>
      <c r="UYB32" s="1229"/>
      <c r="UYC32" s="1229"/>
      <c r="UYD32" s="1229"/>
      <c r="UYE32" s="1229"/>
      <c r="UYF32" s="1229"/>
      <c r="UYG32" s="1229"/>
      <c r="UYH32" s="1229"/>
      <c r="UYI32" s="1229"/>
      <c r="UYJ32" s="1229"/>
      <c r="UYK32" s="1229"/>
      <c r="UYL32" s="1229"/>
      <c r="UYM32" s="1229"/>
      <c r="UYN32" s="1229"/>
      <c r="UYO32" s="1229"/>
      <c r="UYP32" s="1229"/>
      <c r="UYQ32" s="1229"/>
      <c r="UYR32" s="1229"/>
      <c r="UYS32" s="1229"/>
      <c r="UYT32" s="1229"/>
      <c r="UYU32" s="1229"/>
      <c r="UYV32" s="1229"/>
      <c r="UYW32" s="1229"/>
      <c r="UYX32" s="1229"/>
      <c r="UYY32" s="1229"/>
      <c r="UYZ32" s="1229"/>
      <c r="UZA32" s="1229"/>
      <c r="UZB32" s="1229"/>
      <c r="UZC32" s="1229"/>
      <c r="UZD32" s="1229"/>
      <c r="UZE32" s="1229"/>
      <c r="UZF32" s="1229"/>
      <c r="UZG32" s="1229"/>
      <c r="UZH32" s="1229"/>
      <c r="UZI32" s="1229"/>
      <c r="UZJ32" s="1229"/>
      <c r="UZK32" s="1229"/>
      <c r="UZL32" s="1229"/>
      <c r="UZM32" s="1229"/>
      <c r="UZN32" s="1229"/>
      <c r="UZO32" s="1229"/>
      <c r="UZP32" s="1229"/>
      <c r="UZQ32" s="1229"/>
      <c r="UZR32" s="1229"/>
      <c r="UZS32" s="1229"/>
      <c r="UZT32" s="1229"/>
      <c r="UZU32" s="1229"/>
      <c r="UZV32" s="1229"/>
      <c r="UZW32" s="1229"/>
      <c r="UZX32" s="1229"/>
      <c r="UZY32" s="1229"/>
      <c r="UZZ32" s="1229"/>
      <c r="VAA32" s="1229"/>
      <c r="VAB32" s="1229"/>
      <c r="VAC32" s="1229"/>
      <c r="VAD32" s="1229"/>
      <c r="VAE32" s="1229"/>
      <c r="VAF32" s="1229"/>
      <c r="VAG32" s="1229"/>
      <c r="VAH32" s="1229"/>
      <c r="VAI32" s="1229"/>
      <c r="VAJ32" s="1229"/>
      <c r="VAK32" s="1229"/>
      <c r="VAL32" s="1229"/>
      <c r="VAM32" s="1229"/>
      <c r="VAN32" s="1229"/>
      <c r="VAO32" s="1229"/>
      <c r="VAP32" s="1229"/>
      <c r="VAQ32" s="1229"/>
      <c r="VAR32" s="1229"/>
      <c r="VAS32" s="1229"/>
      <c r="VAT32" s="1229"/>
      <c r="VAU32" s="1229"/>
      <c r="VAV32" s="1229"/>
      <c r="VAW32" s="1229"/>
      <c r="VAX32" s="1229"/>
      <c r="VAY32" s="1229"/>
      <c r="VAZ32" s="1229"/>
      <c r="VBA32" s="1229"/>
      <c r="VBB32" s="1229"/>
      <c r="VBC32" s="1229"/>
      <c r="VBD32" s="1229"/>
      <c r="VBE32" s="1229"/>
      <c r="VBF32" s="1229"/>
      <c r="VBG32" s="1229"/>
      <c r="VBH32" s="1229"/>
      <c r="VBI32" s="1229"/>
      <c r="VBJ32" s="1229"/>
      <c r="VBK32" s="1229"/>
      <c r="VBL32" s="1229"/>
      <c r="VBM32" s="1229"/>
      <c r="VBN32" s="1229"/>
      <c r="VBO32" s="1229"/>
      <c r="VBP32" s="1229"/>
      <c r="VBQ32" s="1229"/>
      <c r="VBR32" s="1229"/>
      <c r="VBS32" s="1229"/>
      <c r="VBT32" s="1229"/>
      <c r="VBU32" s="1229"/>
      <c r="VBV32" s="1229"/>
      <c r="VBW32" s="1229"/>
      <c r="VBX32" s="1229"/>
      <c r="VBY32" s="1229"/>
      <c r="VBZ32" s="1229"/>
      <c r="VCA32" s="1229"/>
      <c r="VCB32" s="1229"/>
      <c r="VCC32" s="1229"/>
      <c r="VCD32" s="1229"/>
      <c r="VCE32" s="1229"/>
      <c r="VCF32" s="1229"/>
      <c r="VCG32" s="1229"/>
      <c r="VCH32" s="1229"/>
      <c r="VCI32" s="1229"/>
      <c r="VCJ32" s="1229"/>
      <c r="VCK32" s="1229"/>
      <c r="VCL32" s="1229"/>
      <c r="VCM32" s="1229"/>
      <c r="VCN32" s="1229"/>
      <c r="VCO32" s="1229"/>
      <c r="VCP32" s="1229"/>
      <c r="VCQ32" s="1229"/>
      <c r="VCR32" s="1229"/>
      <c r="VCS32" s="1229"/>
      <c r="VCT32" s="1229"/>
      <c r="VCU32" s="1229"/>
      <c r="VCV32" s="1229"/>
      <c r="VCW32" s="1229"/>
      <c r="VCX32" s="1229"/>
      <c r="VCY32" s="1229"/>
      <c r="VCZ32" s="1229"/>
      <c r="VDA32" s="1229"/>
      <c r="VDB32" s="1229"/>
      <c r="VDC32" s="1229"/>
      <c r="VDD32" s="1229"/>
      <c r="VDE32" s="1229"/>
      <c r="VDF32" s="1229"/>
      <c r="VDG32" s="1229"/>
      <c r="VDH32" s="1229"/>
      <c r="VDI32" s="1229"/>
      <c r="VDJ32" s="1229"/>
      <c r="VDK32" s="1229"/>
      <c r="VDL32" s="1229"/>
      <c r="VDM32" s="1229"/>
      <c r="VDN32" s="1229"/>
      <c r="VDO32" s="1229"/>
      <c r="VDP32" s="1229"/>
      <c r="VDQ32" s="1229"/>
      <c r="VDR32" s="1229"/>
      <c r="VDS32" s="1229"/>
      <c r="VDT32" s="1229"/>
      <c r="VDU32" s="1229"/>
      <c r="VDV32" s="1229"/>
      <c r="VDW32" s="1229"/>
      <c r="VDX32" s="1229"/>
      <c r="VDY32" s="1229"/>
      <c r="VDZ32" s="1229"/>
      <c r="VEA32" s="1229"/>
      <c r="VEB32" s="1229"/>
      <c r="VEC32" s="1229"/>
      <c r="VED32" s="1229"/>
      <c r="VEE32" s="1229"/>
      <c r="VEF32" s="1229"/>
      <c r="VEG32" s="1229"/>
      <c r="VEH32" s="1229"/>
      <c r="VEI32" s="1229"/>
      <c r="VEJ32" s="1229"/>
      <c r="VEK32" s="1229"/>
      <c r="VEL32" s="1229"/>
      <c r="VEM32" s="1229"/>
      <c r="VEN32" s="1229"/>
      <c r="VEO32" s="1229"/>
      <c r="VEP32" s="1229"/>
      <c r="VEQ32" s="1229"/>
      <c r="VER32" s="1229"/>
      <c r="VES32" s="1229"/>
      <c r="VET32" s="1229"/>
      <c r="VEU32" s="1229"/>
      <c r="VEV32" s="1229"/>
      <c r="VEW32" s="1229"/>
      <c r="VEX32" s="1229"/>
      <c r="VEY32" s="1229"/>
      <c r="VEZ32" s="1229"/>
      <c r="VFA32" s="1229"/>
      <c r="VFB32" s="1229"/>
      <c r="VFC32" s="1229"/>
      <c r="VFD32" s="1229"/>
      <c r="VFE32" s="1229"/>
      <c r="VFF32" s="1229"/>
      <c r="VFG32" s="1229"/>
      <c r="VFH32" s="1229"/>
      <c r="VFI32" s="1229"/>
      <c r="VFJ32" s="1229"/>
      <c r="VFK32" s="1229"/>
      <c r="VFL32" s="1229"/>
      <c r="VFM32" s="1229"/>
      <c r="VFN32" s="1229"/>
      <c r="VFO32" s="1229"/>
      <c r="VFP32" s="1229"/>
      <c r="VFQ32" s="1229"/>
      <c r="VFR32" s="1229"/>
      <c r="VFS32" s="1229"/>
      <c r="VFT32" s="1229"/>
      <c r="VFU32" s="1229"/>
      <c r="VFV32" s="1229"/>
      <c r="VFW32" s="1229"/>
      <c r="VFX32" s="1229"/>
      <c r="VFY32" s="1229"/>
      <c r="VFZ32" s="1229"/>
      <c r="VGA32" s="1229"/>
      <c r="VGB32" s="1229"/>
      <c r="VGC32" s="1229"/>
      <c r="VGD32" s="1229"/>
      <c r="VGE32" s="1229"/>
      <c r="VGF32" s="1229"/>
      <c r="VGG32" s="1229"/>
      <c r="VGH32" s="1229"/>
      <c r="VGI32" s="1229"/>
      <c r="VGJ32" s="1229"/>
      <c r="VGK32" s="1229"/>
      <c r="VGL32" s="1229"/>
      <c r="VGM32" s="1229"/>
      <c r="VGN32" s="1229"/>
      <c r="VGO32" s="1229"/>
      <c r="VGP32" s="1229"/>
      <c r="VGQ32" s="1229"/>
      <c r="VGR32" s="1229"/>
      <c r="VGS32" s="1229"/>
      <c r="VGT32" s="1229"/>
      <c r="VGU32" s="1229"/>
      <c r="VGV32" s="1229"/>
      <c r="VGW32" s="1229"/>
      <c r="VGX32" s="1229"/>
      <c r="VGY32" s="1229"/>
      <c r="VGZ32" s="1229"/>
      <c r="VHA32" s="1229"/>
      <c r="VHB32" s="1229"/>
      <c r="VHC32" s="1229"/>
      <c r="VHD32" s="1229"/>
      <c r="VHE32" s="1229"/>
      <c r="VHF32" s="1229"/>
      <c r="VHG32" s="1229"/>
      <c r="VHH32" s="1229"/>
      <c r="VHI32" s="1229"/>
      <c r="VHJ32" s="1229"/>
      <c r="VHK32" s="1229"/>
      <c r="VHL32" s="1229"/>
      <c r="VHM32" s="1229"/>
      <c r="VHN32" s="1229"/>
      <c r="VHO32" s="1229"/>
      <c r="VHP32" s="1229"/>
      <c r="VHQ32" s="1229"/>
      <c r="VHR32" s="1229"/>
      <c r="VHS32" s="1229"/>
      <c r="VHT32" s="1229"/>
      <c r="VHU32" s="1229"/>
      <c r="VHV32" s="1229"/>
      <c r="VHW32" s="1229"/>
      <c r="VHX32" s="1229"/>
      <c r="VHY32" s="1229"/>
      <c r="VHZ32" s="1229"/>
      <c r="VIA32" s="1229"/>
      <c r="VIB32" s="1229"/>
      <c r="VIC32" s="1229"/>
      <c r="VID32" s="1229"/>
      <c r="VIE32" s="1229"/>
      <c r="VIF32" s="1229"/>
      <c r="VIG32" s="1229"/>
      <c r="VIH32" s="1229"/>
      <c r="VII32" s="1229"/>
      <c r="VIJ32" s="1229"/>
      <c r="VIK32" s="1229"/>
      <c r="VIL32" s="1229"/>
      <c r="VIM32" s="1229"/>
      <c r="VIN32" s="1229"/>
      <c r="VIO32" s="1229"/>
      <c r="VIP32" s="1229"/>
      <c r="VIQ32" s="1229"/>
      <c r="VIR32" s="1229"/>
      <c r="VIS32" s="1229"/>
      <c r="VIT32" s="1229"/>
      <c r="VIU32" s="1229"/>
      <c r="VIV32" s="1229"/>
      <c r="VIW32" s="1229"/>
      <c r="VIX32" s="1229"/>
      <c r="VIY32" s="1229"/>
      <c r="VIZ32" s="1229"/>
      <c r="VJA32" s="1229"/>
      <c r="VJB32" s="1229"/>
      <c r="VJC32" s="1229"/>
      <c r="VJD32" s="1229"/>
      <c r="VJE32" s="1229"/>
      <c r="VJF32" s="1229"/>
      <c r="VJG32" s="1229"/>
      <c r="VJH32" s="1229"/>
      <c r="VJI32" s="1229"/>
      <c r="VJJ32" s="1229"/>
      <c r="VJK32" s="1229"/>
      <c r="VJL32" s="1229"/>
      <c r="VJM32" s="1229"/>
      <c r="VJN32" s="1229"/>
      <c r="VJO32" s="1229"/>
      <c r="VJP32" s="1229"/>
      <c r="VJQ32" s="1229"/>
      <c r="VJR32" s="1229"/>
      <c r="VJS32" s="1229"/>
      <c r="VJT32" s="1229"/>
      <c r="VJU32" s="1229"/>
      <c r="VJV32" s="1229"/>
      <c r="VJW32" s="1229"/>
      <c r="VJX32" s="1229"/>
      <c r="VJY32" s="1229"/>
      <c r="VJZ32" s="1229"/>
      <c r="VKA32" s="1229"/>
      <c r="VKB32" s="1229"/>
      <c r="VKC32" s="1229"/>
      <c r="VKD32" s="1229"/>
      <c r="VKE32" s="1229"/>
      <c r="VKF32" s="1229"/>
      <c r="VKG32" s="1229"/>
      <c r="VKH32" s="1229"/>
      <c r="VKI32" s="1229"/>
      <c r="VKJ32" s="1229"/>
      <c r="VKK32" s="1229"/>
      <c r="VKL32" s="1229"/>
      <c r="VKM32" s="1229"/>
      <c r="VKN32" s="1229"/>
      <c r="VKO32" s="1229"/>
      <c r="VKP32" s="1229"/>
      <c r="VKQ32" s="1229"/>
      <c r="VKR32" s="1229"/>
      <c r="VKS32" s="1229"/>
      <c r="VKT32" s="1229"/>
      <c r="VKU32" s="1229"/>
      <c r="VKV32" s="1229"/>
      <c r="VKW32" s="1229"/>
      <c r="VKX32" s="1229"/>
      <c r="VKY32" s="1229"/>
      <c r="VKZ32" s="1229"/>
      <c r="VLA32" s="1229"/>
      <c r="VLB32" s="1229"/>
      <c r="VLC32" s="1229"/>
      <c r="VLD32" s="1229"/>
      <c r="VLE32" s="1229"/>
      <c r="VLF32" s="1229"/>
      <c r="VLG32" s="1229"/>
      <c r="VLH32" s="1229"/>
      <c r="VLI32" s="1229"/>
      <c r="VLJ32" s="1229"/>
      <c r="VLK32" s="1229"/>
      <c r="VLL32" s="1229"/>
      <c r="VLM32" s="1229"/>
      <c r="VLN32" s="1229"/>
      <c r="VLO32" s="1229"/>
      <c r="VLP32" s="1229"/>
      <c r="VLQ32" s="1229"/>
      <c r="VLR32" s="1229"/>
      <c r="VLS32" s="1229"/>
      <c r="VLT32" s="1229"/>
      <c r="VLU32" s="1229"/>
      <c r="VLV32" s="1229"/>
      <c r="VLW32" s="1229"/>
      <c r="VLX32" s="1229"/>
      <c r="VLY32" s="1229"/>
      <c r="VLZ32" s="1229"/>
      <c r="VMA32" s="1229"/>
      <c r="VMB32" s="1229"/>
      <c r="VMC32" s="1229"/>
      <c r="VMD32" s="1229"/>
      <c r="VME32" s="1229"/>
      <c r="VMF32" s="1229"/>
      <c r="VMG32" s="1229"/>
      <c r="VMH32" s="1229"/>
      <c r="VMI32" s="1229"/>
      <c r="VMJ32" s="1229"/>
      <c r="VMK32" s="1229"/>
      <c r="VML32" s="1229"/>
      <c r="VMM32" s="1229"/>
      <c r="VMN32" s="1229"/>
      <c r="VMO32" s="1229"/>
      <c r="VMP32" s="1229"/>
      <c r="VMQ32" s="1229"/>
      <c r="VMR32" s="1229"/>
      <c r="VMS32" s="1229"/>
      <c r="VMT32" s="1229"/>
      <c r="VMU32" s="1229"/>
      <c r="VMV32" s="1229"/>
      <c r="VMW32" s="1229"/>
      <c r="VMX32" s="1229"/>
      <c r="VMY32" s="1229"/>
      <c r="VMZ32" s="1229"/>
      <c r="VNA32" s="1229"/>
      <c r="VNB32" s="1229"/>
      <c r="VNC32" s="1229"/>
      <c r="VND32" s="1229"/>
      <c r="VNE32" s="1229"/>
      <c r="VNF32" s="1229"/>
      <c r="VNG32" s="1229"/>
      <c r="VNH32" s="1229"/>
      <c r="VNI32" s="1229"/>
      <c r="VNJ32" s="1229"/>
      <c r="VNK32" s="1229"/>
      <c r="VNL32" s="1229"/>
      <c r="VNM32" s="1229"/>
      <c r="VNN32" s="1229"/>
      <c r="VNO32" s="1229"/>
      <c r="VNP32" s="1229"/>
      <c r="VNQ32" s="1229"/>
      <c r="VNR32" s="1229"/>
      <c r="VNS32" s="1229"/>
      <c r="VNT32" s="1229"/>
      <c r="VNU32" s="1229"/>
      <c r="VNV32" s="1229"/>
      <c r="VNW32" s="1229"/>
      <c r="VNX32" s="1229"/>
      <c r="VNY32" s="1229"/>
      <c r="VNZ32" s="1229"/>
      <c r="VOA32" s="1229"/>
      <c r="VOB32" s="1229"/>
      <c r="VOC32" s="1229"/>
      <c r="VOD32" s="1229"/>
      <c r="VOE32" s="1229"/>
      <c r="VOF32" s="1229"/>
      <c r="VOG32" s="1229"/>
      <c r="VOH32" s="1229"/>
      <c r="VOI32" s="1229"/>
      <c r="VOJ32" s="1229"/>
      <c r="VOK32" s="1229"/>
      <c r="VOL32" s="1229"/>
      <c r="VOM32" s="1229"/>
      <c r="VON32" s="1229"/>
      <c r="VOO32" s="1229"/>
      <c r="VOP32" s="1229"/>
      <c r="VOQ32" s="1229"/>
      <c r="VOR32" s="1229"/>
      <c r="VOS32" s="1229"/>
      <c r="VOT32" s="1229"/>
      <c r="VOU32" s="1229"/>
      <c r="VOV32" s="1229"/>
      <c r="VOW32" s="1229"/>
      <c r="VOX32" s="1229"/>
      <c r="VOY32" s="1229"/>
      <c r="VOZ32" s="1229"/>
      <c r="VPA32" s="1229"/>
      <c r="VPB32" s="1229"/>
      <c r="VPC32" s="1229"/>
      <c r="VPD32" s="1229"/>
      <c r="VPE32" s="1229"/>
      <c r="VPF32" s="1229"/>
      <c r="VPG32" s="1229"/>
      <c r="VPH32" s="1229"/>
      <c r="VPI32" s="1229"/>
      <c r="VPJ32" s="1229"/>
      <c r="VPK32" s="1229"/>
      <c r="VPL32" s="1229"/>
      <c r="VPM32" s="1229"/>
      <c r="VPN32" s="1229"/>
      <c r="VPO32" s="1229"/>
      <c r="VPP32" s="1229"/>
      <c r="VPQ32" s="1229"/>
      <c r="VPR32" s="1229"/>
      <c r="VPS32" s="1229"/>
      <c r="VPT32" s="1229"/>
      <c r="VPU32" s="1229"/>
      <c r="VPV32" s="1229"/>
      <c r="VPW32" s="1229"/>
      <c r="VPX32" s="1229"/>
      <c r="VPY32" s="1229"/>
      <c r="VPZ32" s="1229"/>
      <c r="VQA32" s="1229"/>
      <c r="VQB32" s="1229"/>
      <c r="VQC32" s="1229"/>
      <c r="VQD32" s="1229"/>
      <c r="VQE32" s="1229"/>
      <c r="VQF32" s="1229"/>
      <c r="VQG32" s="1229"/>
      <c r="VQH32" s="1229"/>
      <c r="VQI32" s="1229"/>
      <c r="VQJ32" s="1229"/>
      <c r="VQK32" s="1229"/>
      <c r="VQL32" s="1229"/>
      <c r="VQM32" s="1229"/>
      <c r="VQN32" s="1229"/>
      <c r="VQO32" s="1229"/>
      <c r="VQP32" s="1229"/>
      <c r="VQQ32" s="1229"/>
      <c r="VQR32" s="1229"/>
      <c r="VQS32" s="1229"/>
      <c r="VQT32" s="1229"/>
      <c r="VQU32" s="1229"/>
      <c r="VQV32" s="1229"/>
      <c r="VQW32" s="1229"/>
      <c r="VQX32" s="1229"/>
      <c r="VQY32" s="1229"/>
      <c r="VQZ32" s="1229"/>
      <c r="VRA32" s="1229"/>
      <c r="VRB32" s="1229"/>
      <c r="VRC32" s="1229"/>
      <c r="VRD32" s="1229"/>
      <c r="VRE32" s="1229"/>
      <c r="VRF32" s="1229"/>
      <c r="VRG32" s="1229"/>
      <c r="VRH32" s="1229"/>
      <c r="VRI32" s="1229"/>
      <c r="VRJ32" s="1229"/>
      <c r="VRK32" s="1229"/>
      <c r="VRL32" s="1229"/>
      <c r="VRM32" s="1229"/>
      <c r="VRN32" s="1229"/>
      <c r="VRO32" s="1229"/>
      <c r="VRP32" s="1229"/>
      <c r="VRQ32" s="1229"/>
      <c r="VRR32" s="1229"/>
      <c r="VRS32" s="1229"/>
      <c r="VRT32" s="1229"/>
      <c r="VRU32" s="1229"/>
      <c r="VRV32" s="1229"/>
      <c r="VRW32" s="1229"/>
      <c r="VRX32" s="1229"/>
      <c r="VRY32" s="1229"/>
      <c r="VRZ32" s="1229"/>
      <c r="VSA32" s="1229"/>
      <c r="VSB32" s="1229"/>
      <c r="VSC32" s="1229"/>
      <c r="VSD32" s="1229"/>
      <c r="VSE32" s="1229"/>
      <c r="VSF32" s="1229"/>
      <c r="VSG32" s="1229"/>
      <c r="VSH32" s="1229"/>
      <c r="VSI32" s="1229"/>
      <c r="VSJ32" s="1229"/>
      <c r="VSK32" s="1229"/>
      <c r="VSL32" s="1229"/>
      <c r="VSM32" s="1229"/>
      <c r="VSN32" s="1229"/>
      <c r="VSO32" s="1229"/>
      <c r="VSP32" s="1229"/>
      <c r="VSQ32" s="1229"/>
      <c r="VSR32" s="1229"/>
      <c r="VSS32" s="1229"/>
      <c r="VST32" s="1229"/>
      <c r="VSU32" s="1229"/>
      <c r="VSV32" s="1229"/>
      <c r="VSW32" s="1229"/>
      <c r="VSX32" s="1229"/>
      <c r="VSY32" s="1229"/>
      <c r="VSZ32" s="1229"/>
      <c r="VTA32" s="1229"/>
      <c r="VTB32" s="1229"/>
      <c r="VTC32" s="1229"/>
      <c r="VTD32" s="1229"/>
      <c r="VTE32" s="1229"/>
      <c r="VTF32" s="1229"/>
      <c r="VTG32" s="1229"/>
      <c r="VTH32" s="1229"/>
      <c r="VTI32" s="1229"/>
      <c r="VTJ32" s="1229"/>
      <c r="VTK32" s="1229"/>
      <c r="VTL32" s="1229"/>
      <c r="VTM32" s="1229"/>
      <c r="VTN32" s="1229"/>
      <c r="VTO32" s="1229"/>
      <c r="VTP32" s="1229"/>
      <c r="VTQ32" s="1229"/>
      <c r="VTR32" s="1229"/>
      <c r="VTS32" s="1229"/>
      <c r="VTT32" s="1229"/>
      <c r="VTU32" s="1229"/>
      <c r="VTV32" s="1229"/>
      <c r="VTW32" s="1229"/>
      <c r="VTX32" s="1229"/>
      <c r="VTY32" s="1229"/>
      <c r="VTZ32" s="1229"/>
      <c r="VUA32" s="1229"/>
      <c r="VUB32" s="1229"/>
      <c r="VUC32" s="1229"/>
      <c r="VUD32" s="1229"/>
      <c r="VUE32" s="1229"/>
      <c r="VUF32" s="1229"/>
      <c r="VUG32" s="1229"/>
      <c r="VUH32" s="1229"/>
      <c r="VUI32" s="1229"/>
      <c r="VUJ32" s="1229"/>
      <c r="VUK32" s="1229"/>
      <c r="VUL32" s="1229"/>
      <c r="VUM32" s="1229"/>
      <c r="VUN32" s="1229"/>
      <c r="VUO32" s="1229"/>
      <c r="VUP32" s="1229"/>
      <c r="VUQ32" s="1229"/>
      <c r="VUR32" s="1229"/>
      <c r="VUS32" s="1229"/>
      <c r="VUT32" s="1229"/>
      <c r="VUU32" s="1229"/>
      <c r="VUV32" s="1229"/>
      <c r="VUW32" s="1229"/>
      <c r="VUX32" s="1229"/>
      <c r="VUY32" s="1229"/>
      <c r="VUZ32" s="1229"/>
      <c r="VVA32" s="1229"/>
      <c r="VVB32" s="1229"/>
      <c r="VVC32" s="1229"/>
      <c r="VVD32" s="1229"/>
      <c r="VVE32" s="1229"/>
      <c r="VVF32" s="1229"/>
      <c r="VVG32" s="1229"/>
      <c r="VVH32" s="1229"/>
      <c r="VVI32" s="1229"/>
      <c r="VVJ32" s="1229"/>
      <c r="VVK32" s="1229"/>
      <c r="VVL32" s="1229"/>
      <c r="VVM32" s="1229"/>
      <c r="VVN32" s="1229"/>
      <c r="VVO32" s="1229"/>
      <c r="VVP32" s="1229"/>
      <c r="VVQ32" s="1229"/>
      <c r="VVR32" s="1229"/>
      <c r="VVS32" s="1229"/>
      <c r="VVT32" s="1229"/>
      <c r="VVU32" s="1229"/>
      <c r="VVV32" s="1229"/>
      <c r="VVW32" s="1229"/>
      <c r="VVX32" s="1229"/>
      <c r="VVY32" s="1229"/>
      <c r="VVZ32" s="1229"/>
      <c r="VWA32" s="1229"/>
      <c r="VWB32" s="1229"/>
      <c r="VWC32" s="1229"/>
      <c r="VWD32" s="1229"/>
      <c r="VWE32" s="1229"/>
      <c r="VWF32" s="1229"/>
      <c r="VWG32" s="1229"/>
      <c r="VWH32" s="1229"/>
      <c r="VWI32" s="1229"/>
      <c r="VWJ32" s="1229"/>
      <c r="VWK32" s="1229"/>
      <c r="VWL32" s="1229"/>
      <c r="VWM32" s="1229"/>
      <c r="VWN32" s="1229"/>
      <c r="VWO32" s="1229"/>
      <c r="VWP32" s="1229"/>
      <c r="VWQ32" s="1229"/>
      <c r="VWR32" s="1229"/>
      <c r="VWS32" s="1229"/>
      <c r="VWT32" s="1229"/>
      <c r="VWU32" s="1229"/>
      <c r="VWV32" s="1229"/>
      <c r="VWW32" s="1229"/>
      <c r="VWX32" s="1229"/>
      <c r="VWY32" s="1229"/>
      <c r="VWZ32" s="1229"/>
      <c r="VXA32" s="1229"/>
      <c r="VXB32" s="1229"/>
      <c r="VXC32" s="1229"/>
      <c r="VXD32" s="1229"/>
      <c r="VXE32" s="1229"/>
      <c r="VXF32" s="1229"/>
      <c r="VXG32" s="1229"/>
      <c r="VXH32" s="1229"/>
      <c r="VXI32" s="1229"/>
      <c r="VXJ32" s="1229"/>
      <c r="VXK32" s="1229"/>
      <c r="VXL32" s="1229"/>
      <c r="VXM32" s="1229"/>
      <c r="VXN32" s="1229"/>
      <c r="VXO32" s="1229"/>
      <c r="VXP32" s="1229"/>
      <c r="VXQ32" s="1229"/>
      <c r="VXR32" s="1229"/>
      <c r="VXS32" s="1229"/>
      <c r="VXT32" s="1229"/>
      <c r="VXU32" s="1229"/>
      <c r="VXV32" s="1229"/>
      <c r="VXW32" s="1229"/>
      <c r="VXX32" s="1229"/>
      <c r="VXY32" s="1229"/>
      <c r="VXZ32" s="1229"/>
      <c r="VYA32" s="1229"/>
      <c r="VYB32" s="1229"/>
      <c r="VYC32" s="1229"/>
      <c r="VYD32" s="1229"/>
      <c r="VYE32" s="1229"/>
      <c r="VYF32" s="1229"/>
      <c r="VYG32" s="1229"/>
      <c r="VYH32" s="1229"/>
      <c r="VYI32" s="1229"/>
      <c r="VYJ32" s="1229"/>
      <c r="VYK32" s="1229"/>
      <c r="VYL32" s="1229"/>
      <c r="VYM32" s="1229"/>
      <c r="VYN32" s="1229"/>
      <c r="VYO32" s="1229"/>
      <c r="VYP32" s="1229"/>
      <c r="VYQ32" s="1229"/>
      <c r="VYR32" s="1229"/>
      <c r="VYS32" s="1229"/>
      <c r="VYT32" s="1229"/>
      <c r="VYU32" s="1229"/>
      <c r="VYV32" s="1229"/>
      <c r="VYW32" s="1229"/>
      <c r="VYX32" s="1229"/>
      <c r="VYY32" s="1229"/>
      <c r="VYZ32" s="1229"/>
      <c r="VZA32" s="1229"/>
      <c r="VZB32" s="1229"/>
      <c r="VZC32" s="1229"/>
      <c r="VZD32" s="1229"/>
      <c r="VZE32" s="1229"/>
      <c r="VZF32" s="1229"/>
      <c r="VZG32" s="1229"/>
      <c r="VZH32" s="1229"/>
      <c r="VZI32" s="1229"/>
      <c r="VZJ32" s="1229"/>
      <c r="VZK32" s="1229"/>
      <c r="VZL32" s="1229"/>
      <c r="VZM32" s="1229"/>
      <c r="VZN32" s="1229"/>
      <c r="VZO32" s="1229"/>
      <c r="VZP32" s="1229"/>
      <c r="VZQ32" s="1229"/>
      <c r="VZR32" s="1229"/>
      <c r="VZS32" s="1229"/>
      <c r="VZT32" s="1229"/>
      <c r="VZU32" s="1229"/>
      <c r="VZV32" s="1229"/>
      <c r="VZW32" s="1229"/>
      <c r="VZX32" s="1229"/>
      <c r="VZY32" s="1229"/>
      <c r="VZZ32" s="1229"/>
      <c r="WAA32" s="1229"/>
      <c r="WAB32" s="1229"/>
      <c r="WAC32" s="1229"/>
      <c r="WAD32" s="1229"/>
      <c r="WAE32" s="1229"/>
      <c r="WAF32" s="1229"/>
      <c r="WAG32" s="1229"/>
      <c r="WAH32" s="1229"/>
      <c r="WAI32" s="1229"/>
      <c r="WAJ32" s="1229"/>
      <c r="WAK32" s="1229"/>
      <c r="WAL32" s="1229"/>
      <c r="WAM32" s="1229"/>
      <c r="WAN32" s="1229"/>
      <c r="WAO32" s="1229"/>
      <c r="WAP32" s="1229"/>
      <c r="WAQ32" s="1229"/>
      <c r="WAR32" s="1229"/>
      <c r="WAS32" s="1229"/>
      <c r="WAT32" s="1229"/>
      <c r="WAU32" s="1229"/>
      <c r="WAV32" s="1229"/>
      <c r="WAW32" s="1229"/>
      <c r="WAX32" s="1229"/>
      <c r="WAY32" s="1229"/>
      <c r="WAZ32" s="1229"/>
      <c r="WBA32" s="1229"/>
      <c r="WBB32" s="1229"/>
      <c r="WBC32" s="1229"/>
      <c r="WBD32" s="1229"/>
      <c r="WBE32" s="1229"/>
      <c r="WBF32" s="1229"/>
      <c r="WBG32" s="1229"/>
      <c r="WBH32" s="1229"/>
      <c r="WBI32" s="1229"/>
      <c r="WBJ32" s="1229"/>
      <c r="WBK32" s="1229"/>
      <c r="WBL32" s="1229"/>
      <c r="WBM32" s="1229"/>
      <c r="WBN32" s="1229"/>
      <c r="WBO32" s="1229"/>
      <c r="WBP32" s="1229"/>
      <c r="WBQ32" s="1229"/>
      <c r="WBR32" s="1229"/>
      <c r="WBS32" s="1229"/>
      <c r="WBT32" s="1229"/>
      <c r="WBU32" s="1229"/>
      <c r="WBV32" s="1229"/>
      <c r="WBW32" s="1229"/>
      <c r="WBX32" s="1229"/>
      <c r="WBY32" s="1229"/>
      <c r="WBZ32" s="1229"/>
      <c r="WCA32" s="1229"/>
      <c r="WCB32" s="1229"/>
      <c r="WCC32" s="1229"/>
      <c r="WCD32" s="1229"/>
      <c r="WCE32" s="1229"/>
      <c r="WCF32" s="1229"/>
      <c r="WCG32" s="1229"/>
      <c r="WCH32" s="1229"/>
      <c r="WCI32" s="1229"/>
      <c r="WCJ32" s="1229"/>
      <c r="WCK32" s="1229"/>
      <c r="WCL32" s="1229"/>
      <c r="WCM32" s="1229"/>
      <c r="WCN32" s="1229"/>
      <c r="WCO32" s="1229"/>
      <c r="WCP32" s="1229"/>
      <c r="WCQ32" s="1229"/>
      <c r="WCR32" s="1229"/>
      <c r="WCS32" s="1229"/>
      <c r="WCT32" s="1229"/>
      <c r="WCU32" s="1229"/>
      <c r="WCV32" s="1229"/>
      <c r="WCW32" s="1229"/>
      <c r="WCX32" s="1229"/>
      <c r="WCY32" s="1229"/>
      <c r="WCZ32" s="1229"/>
      <c r="WDA32" s="1229"/>
      <c r="WDB32" s="1229"/>
      <c r="WDC32" s="1229"/>
      <c r="WDD32" s="1229"/>
      <c r="WDE32" s="1229"/>
      <c r="WDF32" s="1229"/>
      <c r="WDG32" s="1229"/>
      <c r="WDH32" s="1229"/>
      <c r="WDI32" s="1229"/>
      <c r="WDJ32" s="1229"/>
      <c r="WDK32" s="1229"/>
      <c r="WDL32" s="1229"/>
      <c r="WDM32" s="1229"/>
      <c r="WDN32" s="1229"/>
      <c r="WDO32" s="1229"/>
      <c r="WDP32" s="1229"/>
      <c r="WDQ32" s="1229"/>
      <c r="WDR32" s="1229"/>
      <c r="WDS32" s="1229"/>
      <c r="WDT32" s="1229"/>
      <c r="WDU32" s="1229"/>
      <c r="WDV32" s="1229"/>
      <c r="WDW32" s="1229"/>
      <c r="WDX32" s="1229"/>
      <c r="WDY32" s="1229"/>
      <c r="WDZ32" s="1229"/>
      <c r="WEA32" s="1229"/>
      <c r="WEB32" s="1229"/>
      <c r="WEC32" s="1229"/>
      <c r="WED32" s="1229"/>
      <c r="WEE32" s="1229"/>
      <c r="WEF32" s="1229"/>
      <c r="WEG32" s="1229"/>
      <c r="WEH32" s="1229"/>
      <c r="WEI32" s="1229"/>
      <c r="WEJ32" s="1229"/>
      <c r="WEK32" s="1229"/>
      <c r="WEL32" s="1229"/>
      <c r="WEM32" s="1229"/>
      <c r="WEN32" s="1229"/>
      <c r="WEO32" s="1229"/>
      <c r="WEP32" s="1229"/>
      <c r="WEQ32" s="1229"/>
      <c r="WER32" s="1229"/>
      <c r="WES32" s="1229"/>
      <c r="WET32" s="1229"/>
      <c r="WEU32" s="1229"/>
      <c r="WEV32" s="1229"/>
      <c r="WEW32" s="1229"/>
      <c r="WEX32" s="1229"/>
      <c r="WEY32" s="1229"/>
      <c r="WEZ32" s="1229"/>
      <c r="WFA32" s="1229"/>
      <c r="WFB32" s="1229"/>
      <c r="WFC32" s="1229"/>
      <c r="WFD32" s="1229"/>
      <c r="WFE32" s="1229"/>
      <c r="WFF32" s="1229"/>
      <c r="WFG32" s="1229"/>
      <c r="WFH32" s="1229"/>
      <c r="WFI32" s="1229"/>
      <c r="WFJ32" s="1229"/>
      <c r="WFK32" s="1229"/>
      <c r="WFL32" s="1229"/>
      <c r="WFM32" s="1229"/>
      <c r="WFN32" s="1229"/>
      <c r="WFO32" s="1229"/>
      <c r="WFP32" s="1229"/>
      <c r="WFQ32" s="1229"/>
      <c r="WFR32" s="1229"/>
      <c r="WFS32" s="1229"/>
      <c r="WFT32" s="1229"/>
      <c r="WFU32" s="1229"/>
      <c r="WFV32" s="1229"/>
      <c r="WFW32" s="1229"/>
      <c r="WFX32" s="1229"/>
      <c r="WFY32" s="1229"/>
      <c r="WFZ32" s="1229"/>
      <c r="WGA32" s="1229"/>
      <c r="WGB32" s="1229"/>
      <c r="WGC32" s="1229"/>
      <c r="WGD32" s="1229"/>
      <c r="WGE32" s="1229"/>
      <c r="WGF32" s="1229"/>
      <c r="WGG32" s="1229"/>
      <c r="WGH32" s="1229"/>
      <c r="WGI32" s="1229"/>
      <c r="WGJ32" s="1229"/>
      <c r="WGK32" s="1229"/>
      <c r="WGL32" s="1229"/>
      <c r="WGM32" s="1229"/>
      <c r="WGN32" s="1229"/>
      <c r="WGO32" s="1229"/>
      <c r="WGP32" s="1229"/>
      <c r="WGQ32" s="1229"/>
      <c r="WGR32" s="1229"/>
      <c r="WGS32" s="1229"/>
      <c r="WGT32" s="1229"/>
      <c r="WGU32" s="1229"/>
      <c r="WGV32" s="1229"/>
      <c r="WGW32" s="1229"/>
      <c r="WGX32" s="1229"/>
      <c r="WGY32" s="1229"/>
      <c r="WGZ32" s="1229"/>
      <c r="WHA32" s="1229"/>
      <c r="WHB32" s="1229"/>
      <c r="WHC32" s="1229"/>
      <c r="WHD32" s="1229"/>
      <c r="WHE32" s="1229"/>
      <c r="WHF32" s="1229"/>
      <c r="WHG32" s="1229"/>
      <c r="WHH32" s="1229"/>
      <c r="WHI32" s="1229"/>
      <c r="WHJ32" s="1229"/>
      <c r="WHK32" s="1229"/>
      <c r="WHL32" s="1229"/>
      <c r="WHM32" s="1229"/>
      <c r="WHN32" s="1229"/>
      <c r="WHO32" s="1229"/>
      <c r="WHP32" s="1229"/>
      <c r="WHQ32" s="1229"/>
      <c r="WHR32" s="1229"/>
      <c r="WHS32" s="1229"/>
      <c r="WHT32" s="1229"/>
      <c r="WHU32" s="1229"/>
      <c r="WHV32" s="1229"/>
      <c r="WHW32" s="1229"/>
      <c r="WHX32" s="1229"/>
      <c r="WHY32" s="1229"/>
      <c r="WHZ32" s="1229"/>
      <c r="WIA32" s="1229"/>
      <c r="WIB32" s="1229"/>
      <c r="WIC32" s="1229"/>
      <c r="WID32" s="1229"/>
      <c r="WIE32" s="1229"/>
      <c r="WIF32" s="1229"/>
      <c r="WIG32" s="1229"/>
      <c r="WIH32" s="1229"/>
      <c r="WII32" s="1229"/>
      <c r="WIJ32" s="1229"/>
      <c r="WIK32" s="1229"/>
      <c r="WIL32" s="1229"/>
      <c r="WIM32" s="1229"/>
      <c r="WIN32" s="1229"/>
      <c r="WIO32" s="1229"/>
      <c r="WIP32" s="1229"/>
      <c r="WIQ32" s="1229"/>
      <c r="WIR32" s="1229"/>
      <c r="WIS32" s="1229"/>
      <c r="WIT32" s="1229"/>
      <c r="WIU32" s="1229"/>
      <c r="WIV32" s="1229"/>
      <c r="WIW32" s="1229"/>
      <c r="WIX32" s="1229"/>
      <c r="WIY32" s="1229"/>
      <c r="WIZ32" s="1229"/>
      <c r="WJA32" s="1229"/>
      <c r="WJB32" s="1229"/>
      <c r="WJC32" s="1229"/>
      <c r="WJD32" s="1229"/>
      <c r="WJE32" s="1229"/>
      <c r="WJF32" s="1229"/>
      <c r="WJG32" s="1229"/>
      <c r="WJH32" s="1229"/>
      <c r="WJI32" s="1229"/>
      <c r="WJJ32" s="1229"/>
      <c r="WJK32" s="1229"/>
      <c r="WJL32" s="1229"/>
      <c r="WJM32" s="1229"/>
      <c r="WJN32" s="1229"/>
      <c r="WJO32" s="1229"/>
      <c r="WJP32" s="1229"/>
      <c r="WJQ32" s="1229"/>
      <c r="WJR32" s="1229"/>
      <c r="WJS32" s="1229"/>
      <c r="WJT32" s="1229"/>
      <c r="WJU32" s="1229"/>
      <c r="WJV32" s="1229"/>
      <c r="WJW32" s="1229"/>
      <c r="WJX32" s="1229"/>
      <c r="WJY32" s="1229"/>
      <c r="WJZ32" s="1229"/>
      <c r="WKA32" s="1229"/>
      <c r="WKB32" s="1229"/>
      <c r="WKC32" s="1229"/>
      <c r="WKD32" s="1229"/>
      <c r="WKE32" s="1229"/>
      <c r="WKF32" s="1229"/>
      <c r="WKG32" s="1229"/>
      <c r="WKH32" s="1229"/>
      <c r="WKI32" s="1229"/>
      <c r="WKJ32" s="1229"/>
      <c r="WKK32" s="1229"/>
      <c r="WKL32" s="1229"/>
      <c r="WKM32" s="1229"/>
      <c r="WKN32" s="1229"/>
      <c r="WKO32" s="1229"/>
      <c r="WKP32" s="1229"/>
      <c r="WKQ32" s="1229"/>
      <c r="WKR32" s="1229"/>
      <c r="WKS32" s="1229"/>
      <c r="WKT32" s="1229"/>
      <c r="WKU32" s="1229"/>
      <c r="WKV32" s="1229"/>
      <c r="WKW32" s="1229"/>
      <c r="WKX32" s="1229"/>
      <c r="WKY32" s="1229"/>
      <c r="WKZ32" s="1229"/>
      <c r="WLA32" s="1229"/>
      <c r="WLB32" s="1229"/>
      <c r="WLC32" s="1229"/>
      <c r="WLD32" s="1229"/>
      <c r="WLE32" s="1229"/>
      <c r="WLF32" s="1229"/>
      <c r="WLG32" s="1229"/>
      <c r="WLH32" s="1229"/>
      <c r="WLI32" s="1229"/>
      <c r="WLJ32" s="1229"/>
      <c r="WLK32" s="1229"/>
      <c r="WLL32" s="1229"/>
      <c r="WLM32" s="1229"/>
      <c r="WLN32" s="1229"/>
      <c r="WLO32" s="1229"/>
      <c r="WLP32" s="1229"/>
      <c r="WLQ32" s="1229"/>
      <c r="WLR32" s="1229"/>
      <c r="WLS32" s="1229"/>
      <c r="WLT32" s="1229"/>
      <c r="WLU32" s="1229"/>
      <c r="WLV32" s="1229"/>
      <c r="WLW32" s="1229"/>
      <c r="WLX32" s="1229"/>
      <c r="WLY32" s="1229"/>
      <c r="WLZ32" s="1229"/>
      <c r="WMA32" s="1229"/>
      <c r="WMB32" s="1229"/>
      <c r="WMC32" s="1229"/>
      <c r="WMD32" s="1229"/>
      <c r="WME32" s="1229"/>
      <c r="WMF32" s="1229"/>
      <c r="WMG32" s="1229"/>
      <c r="WMH32" s="1229"/>
      <c r="WMI32" s="1229"/>
      <c r="WMJ32" s="1229"/>
      <c r="WMK32" s="1229"/>
      <c r="WML32" s="1229"/>
      <c r="WMM32" s="1229"/>
      <c r="WMN32" s="1229"/>
      <c r="WMO32" s="1229"/>
      <c r="WMP32" s="1229"/>
      <c r="WMQ32" s="1229"/>
      <c r="WMR32" s="1229"/>
      <c r="WMS32" s="1229"/>
      <c r="WMT32" s="1229"/>
      <c r="WMU32" s="1229"/>
      <c r="WMV32" s="1229"/>
      <c r="WMW32" s="1229"/>
      <c r="WMX32" s="1229"/>
      <c r="WMY32" s="1229"/>
      <c r="WMZ32" s="1229"/>
      <c r="WNA32" s="1229"/>
      <c r="WNB32" s="1229"/>
      <c r="WNC32" s="1229"/>
      <c r="WND32" s="1229"/>
      <c r="WNE32" s="1229"/>
      <c r="WNF32" s="1229"/>
      <c r="WNG32" s="1229"/>
      <c r="WNH32" s="1229"/>
      <c r="WNI32" s="1229"/>
      <c r="WNJ32" s="1229"/>
      <c r="WNK32" s="1229"/>
      <c r="WNL32" s="1229"/>
      <c r="WNM32" s="1229"/>
      <c r="WNN32" s="1229"/>
      <c r="WNO32" s="1229"/>
      <c r="WNP32" s="1229"/>
      <c r="WNQ32" s="1229"/>
      <c r="WNR32" s="1229"/>
      <c r="WNS32" s="1229"/>
      <c r="WNT32" s="1229"/>
      <c r="WNU32" s="1229"/>
      <c r="WNV32" s="1229"/>
      <c r="WNW32" s="1229"/>
      <c r="WNX32" s="1229"/>
      <c r="WNY32" s="1229"/>
      <c r="WNZ32" s="1229"/>
      <c r="WOA32" s="1229"/>
      <c r="WOB32" s="1229"/>
      <c r="WOC32" s="1229"/>
      <c r="WOD32" s="1229"/>
      <c r="WOE32" s="1229"/>
      <c r="WOF32" s="1229"/>
      <c r="WOG32" s="1229"/>
      <c r="WOH32" s="1229"/>
      <c r="WOI32" s="1229"/>
      <c r="WOJ32" s="1229"/>
      <c r="WOK32" s="1229"/>
      <c r="WOL32" s="1229"/>
      <c r="WOM32" s="1229"/>
      <c r="WON32" s="1229"/>
      <c r="WOO32" s="1229"/>
      <c r="WOP32" s="1229"/>
      <c r="WOQ32" s="1229"/>
      <c r="WOR32" s="1229"/>
      <c r="WOS32" s="1229"/>
      <c r="WOT32" s="1229"/>
      <c r="WOU32" s="1229"/>
      <c r="WOV32" s="1229"/>
      <c r="WOW32" s="1229"/>
      <c r="WOX32" s="1229"/>
      <c r="WOY32" s="1229"/>
      <c r="WOZ32" s="1229"/>
      <c r="WPA32" s="1229"/>
      <c r="WPB32" s="1229"/>
      <c r="WPC32" s="1229"/>
      <c r="WPD32" s="1229"/>
      <c r="WPE32" s="1229"/>
      <c r="WPF32" s="1229"/>
      <c r="WPG32" s="1229"/>
      <c r="WPH32" s="1229"/>
      <c r="WPI32" s="1229"/>
      <c r="WPJ32" s="1229"/>
      <c r="WPK32" s="1229"/>
      <c r="WPL32" s="1229"/>
      <c r="WPM32" s="1229"/>
      <c r="WPN32" s="1229"/>
      <c r="WPO32" s="1229"/>
      <c r="WPP32" s="1229"/>
      <c r="WPQ32" s="1229"/>
      <c r="WPR32" s="1229"/>
      <c r="WPS32" s="1229"/>
      <c r="WPT32" s="1229"/>
      <c r="WPU32" s="1229"/>
      <c r="WPV32" s="1229"/>
      <c r="WPW32" s="1229"/>
      <c r="WPX32" s="1229"/>
      <c r="WPY32" s="1229"/>
      <c r="WPZ32" s="1229"/>
      <c r="WQA32" s="1229"/>
      <c r="WQB32" s="1229"/>
      <c r="WQC32" s="1229"/>
      <c r="WQD32" s="1229"/>
      <c r="WQE32" s="1229"/>
      <c r="WQF32" s="1229"/>
      <c r="WQG32" s="1229"/>
      <c r="WQH32" s="1229"/>
      <c r="WQI32" s="1229"/>
      <c r="WQJ32" s="1229"/>
      <c r="WQK32" s="1229"/>
      <c r="WQL32" s="1229"/>
      <c r="WQM32" s="1229"/>
      <c r="WQN32" s="1229"/>
      <c r="WQO32" s="1229"/>
      <c r="WQP32" s="1229"/>
      <c r="WQQ32" s="1229"/>
      <c r="WQR32" s="1229"/>
      <c r="WQS32" s="1229"/>
      <c r="WQT32" s="1229"/>
      <c r="WQU32" s="1229"/>
      <c r="WQV32" s="1229"/>
      <c r="WQW32" s="1229"/>
      <c r="WQX32" s="1229"/>
      <c r="WQY32" s="1229"/>
      <c r="WQZ32" s="1229"/>
      <c r="WRA32" s="1229"/>
      <c r="WRB32" s="1229"/>
      <c r="WRC32" s="1229"/>
      <c r="WRD32" s="1229"/>
      <c r="WRE32" s="1229"/>
      <c r="WRF32" s="1229"/>
      <c r="WRG32" s="1229"/>
      <c r="WRH32" s="1229"/>
      <c r="WRI32" s="1229"/>
      <c r="WRJ32" s="1229"/>
      <c r="WRK32" s="1229"/>
      <c r="WRL32" s="1229"/>
      <c r="WRM32" s="1229"/>
      <c r="WRN32" s="1229"/>
      <c r="WRO32" s="1229"/>
      <c r="WRP32" s="1229"/>
      <c r="WRQ32" s="1229"/>
      <c r="WRR32" s="1229"/>
      <c r="WRS32" s="1229"/>
      <c r="WRT32" s="1229"/>
      <c r="WRU32" s="1229"/>
      <c r="WRV32" s="1229"/>
      <c r="WRW32" s="1229"/>
      <c r="WRX32" s="1229"/>
      <c r="WRY32" s="1229"/>
      <c r="WRZ32" s="1229"/>
      <c r="WSA32" s="1229"/>
      <c r="WSB32" s="1229"/>
      <c r="WSC32" s="1229"/>
      <c r="WSD32" s="1229"/>
      <c r="WSE32" s="1229"/>
      <c r="WSF32" s="1229"/>
      <c r="WSG32" s="1229"/>
      <c r="WSH32" s="1229"/>
      <c r="WSI32" s="1229"/>
      <c r="WSJ32" s="1229"/>
      <c r="WSK32" s="1229"/>
      <c r="WSL32" s="1229"/>
      <c r="WSM32" s="1229"/>
      <c r="WSN32" s="1229"/>
      <c r="WSO32" s="1229"/>
      <c r="WSP32" s="1229"/>
      <c r="WSQ32" s="1229"/>
      <c r="WSR32" s="1229"/>
      <c r="WSS32" s="1229"/>
      <c r="WST32" s="1229"/>
      <c r="WSU32" s="1229"/>
      <c r="WSV32" s="1229"/>
      <c r="WSW32" s="1229"/>
      <c r="WSX32" s="1229"/>
      <c r="WSY32" s="1229"/>
      <c r="WSZ32" s="1229"/>
      <c r="WTA32" s="1229"/>
      <c r="WTB32" s="1229"/>
      <c r="WTC32" s="1229"/>
      <c r="WTD32" s="1229"/>
      <c r="WTE32" s="1229"/>
      <c r="WTF32" s="1229"/>
      <c r="WTG32" s="1229"/>
      <c r="WTH32" s="1229"/>
      <c r="WTI32" s="1229"/>
      <c r="WTJ32" s="1229"/>
      <c r="WTK32" s="1229"/>
      <c r="WTL32" s="1229"/>
      <c r="WTM32" s="1229"/>
      <c r="WTN32" s="1229"/>
      <c r="WTO32" s="1229"/>
      <c r="WTP32" s="1229"/>
      <c r="WTQ32" s="1229"/>
      <c r="WTR32" s="1229"/>
      <c r="WTS32" s="1229"/>
      <c r="WTT32" s="1229"/>
      <c r="WTU32" s="1229"/>
      <c r="WTV32" s="1229"/>
      <c r="WTW32" s="1229"/>
      <c r="WTX32" s="1229"/>
      <c r="WTY32" s="1229"/>
      <c r="WTZ32" s="1229"/>
      <c r="WUA32" s="1229"/>
      <c r="WUB32" s="1229"/>
      <c r="WUC32" s="1229"/>
      <c r="WUD32" s="1229"/>
      <c r="WUE32" s="1229"/>
      <c r="WUF32" s="1229"/>
      <c r="WUG32" s="1229"/>
      <c r="WUH32" s="1229"/>
      <c r="WUI32" s="1229"/>
      <c r="WUJ32" s="1229"/>
      <c r="WUK32" s="1229"/>
      <c r="WUL32" s="1229"/>
      <c r="WUM32" s="1229"/>
      <c r="WUN32" s="1229"/>
      <c r="WUO32" s="1229"/>
      <c r="WUP32" s="1229"/>
      <c r="WUQ32" s="1229"/>
      <c r="WUR32" s="1229"/>
      <c r="WUS32" s="1229"/>
      <c r="WUT32" s="1229"/>
      <c r="WUU32" s="1229"/>
      <c r="WUV32" s="1229"/>
      <c r="WUW32" s="1229"/>
      <c r="WUX32" s="1229"/>
      <c r="WUY32" s="1229"/>
      <c r="WUZ32" s="1229"/>
      <c r="WVA32" s="1229"/>
      <c r="WVB32" s="1229"/>
      <c r="WVC32" s="1229"/>
      <c r="WVD32" s="1229"/>
      <c r="WVE32" s="1229"/>
      <c r="WVF32" s="1229"/>
      <c r="WVG32" s="1229"/>
      <c r="WVH32" s="1229"/>
      <c r="WVI32" s="1229"/>
      <c r="WVJ32" s="1229"/>
      <c r="WVK32" s="1229"/>
      <c r="WVL32" s="1229"/>
      <c r="WVM32" s="1229"/>
      <c r="WVN32" s="1229"/>
      <c r="WVO32" s="1229"/>
      <c r="WVP32" s="1229"/>
      <c r="WVQ32" s="1229"/>
      <c r="WVR32" s="1229"/>
      <c r="WVS32" s="1229"/>
      <c r="WVT32" s="1229"/>
      <c r="WVU32" s="1229"/>
      <c r="WVV32" s="1229"/>
      <c r="WVW32" s="1229"/>
      <c r="WVX32" s="1229"/>
      <c r="WVY32" s="1229"/>
      <c r="WVZ32" s="1229"/>
      <c r="WWA32" s="1229"/>
      <c r="WWB32" s="1229"/>
      <c r="WWC32" s="1229"/>
      <c r="WWD32" s="1229"/>
      <c r="WWE32" s="1229"/>
      <c r="WWF32" s="1229"/>
      <c r="WWG32" s="1229"/>
      <c r="WWH32" s="1229"/>
      <c r="WWI32" s="1229"/>
      <c r="WWJ32" s="1229"/>
      <c r="WWK32" s="1229"/>
      <c r="WWL32" s="1229"/>
      <c r="WWM32" s="1229"/>
      <c r="WWN32" s="1229"/>
      <c r="WWO32" s="1229"/>
      <c r="WWP32" s="1229"/>
      <c r="WWQ32" s="1229"/>
      <c r="WWR32" s="1229"/>
      <c r="WWS32" s="1229"/>
      <c r="WWT32" s="1229"/>
      <c r="WWU32" s="1229"/>
      <c r="WWV32" s="1229"/>
      <c r="WWW32" s="1229"/>
      <c r="WWX32" s="1229"/>
      <c r="WWY32" s="1229"/>
      <c r="WWZ32" s="1229"/>
      <c r="WXA32" s="1229"/>
      <c r="WXB32" s="1229"/>
      <c r="WXC32" s="1229"/>
      <c r="WXD32" s="1229"/>
      <c r="WXE32" s="1229"/>
      <c r="WXF32" s="1229"/>
      <c r="WXG32" s="1229"/>
      <c r="WXH32" s="1229"/>
      <c r="WXI32" s="1229"/>
      <c r="WXJ32" s="1229"/>
      <c r="WXK32" s="1229"/>
      <c r="WXL32" s="1229"/>
      <c r="WXM32" s="1229"/>
      <c r="WXN32" s="1229"/>
      <c r="WXO32" s="1229"/>
      <c r="WXP32" s="1229"/>
      <c r="WXQ32" s="1229"/>
      <c r="WXR32" s="1229"/>
      <c r="WXS32" s="1229"/>
      <c r="WXT32" s="1229"/>
      <c r="WXU32" s="1229"/>
      <c r="WXV32" s="1229"/>
      <c r="WXW32" s="1229"/>
      <c r="WXX32" s="1229"/>
      <c r="WXY32" s="1229"/>
      <c r="WXZ32" s="1229"/>
      <c r="WYA32" s="1229"/>
      <c r="WYB32" s="1229"/>
      <c r="WYC32" s="1229"/>
      <c r="WYD32" s="1229"/>
      <c r="WYE32" s="1229"/>
      <c r="WYF32" s="1229"/>
      <c r="WYG32" s="1229"/>
      <c r="WYH32" s="1229"/>
      <c r="WYI32" s="1229"/>
      <c r="WYJ32" s="1229"/>
      <c r="WYK32" s="1229"/>
      <c r="WYL32" s="1229"/>
      <c r="WYM32" s="1229"/>
      <c r="WYN32" s="1229"/>
      <c r="WYO32" s="1229"/>
      <c r="WYP32" s="1229"/>
      <c r="WYQ32" s="1229"/>
      <c r="WYR32" s="1229"/>
      <c r="WYS32" s="1229"/>
      <c r="WYT32" s="1229"/>
      <c r="WYU32" s="1229"/>
      <c r="WYV32" s="1229"/>
      <c r="WYW32" s="1229"/>
      <c r="WYX32" s="1229"/>
      <c r="WYY32" s="1229"/>
      <c r="WYZ32" s="1229"/>
      <c r="WZA32" s="1229"/>
      <c r="WZB32" s="1229"/>
      <c r="WZC32" s="1229"/>
      <c r="WZD32" s="1229"/>
      <c r="WZE32" s="1229"/>
      <c r="WZF32" s="1229"/>
      <c r="WZG32" s="1229"/>
      <c r="WZH32" s="1229"/>
      <c r="WZI32" s="1229"/>
      <c r="WZJ32" s="1229"/>
      <c r="WZK32" s="1229"/>
      <c r="WZL32" s="1229"/>
      <c r="WZM32" s="1229"/>
      <c r="WZN32" s="1229"/>
      <c r="WZO32" s="1229"/>
      <c r="WZP32" s="1229"/>
      <c r="WZQ32" s="1229"/>
      <c r="WZR32" s="1229"/>
      <c r="WZS32" s="1229"/>
      <c r="WZT32" s="1229"/>
      <c r="WZU32" s="1229"/>
      <c r="WZV32" s="1229"/>
      <c r="WZW32" s="1229"/>
      <c r="WZX32" s="1229"/>
      <c r="WZY32" s="1229"/>
      <c r="WZZ32" s="1229"/>
      <c r="XAA32" s="1229"/>
      <c r="XAB32" s="1229"/>
      <c r="XAC32" s="1229"/>
      <c r="XAD32" s="1229"/>
      <c r="XAE32" s="1229"/>
      <c r="XAF32" s="1229"/>
      <c r="XAG32" s="1229"/>
      <c r="XAH32" s="1229"/>
      <c r="XAI32" s="1229"/>
      <c r="XAJ32" s="1229"/>
      <c r="XAK32" s="1229"/>
      <c r="XAL32" s="1229"/>
      <c r="XAM32" s="1229"/>
      <c r="XAN32" s="1229"/>
      <c r="XAO32" s="1229"/>
      <c r="XAP32" s="1229"/>
      <c r="XAQ32" s="1229"/>
      <c r="XAR32" s="1229"/>
      <c r="XAS32" s="1229"/>
      <c r="XAT32" s="1229"/>
      <c r="XAU32" s="1229"/>
      <c r="XAV32" s="1229"/>
      <c r="XAW32" s="1229"/>
      <c r="XAX32" s="1229"/>
      <c r="XAY32" s="1229"/>
      <c r="XAZ32" s="1229"/>
      <c r="XBA32" s="1229"/>
      <c r="XBB32" s="1229"/>
      <c r="XBC32" s="1229"/>
      <c r="XBD32" s="1229"/>
      <c r="XBE32" s="1229"/>
      <c r="XBF32" s="1229"/>
      <c r="XBG32" s="1229"/>
      <c r="XBH32" s="1229"/>
      <c r="XBI32" s="1229"/>
      <c r="XBJ32" s="1229"/>
      <c r="XBK32" s="1229"/>
      <c r="XBL32" s="1229"/>
      <c r="XBM32" s="1229"/>
      <c r="XBN32" s="1229"/>
      <c r="XBO32" s="1229"/>
      <c r="XBP32" s="1229"/>
      <c r="XBQ32" s="1229"/>
      <c r="XBR32" s="1229"/>
      <c r="XBS32" s="1229"/>
      <c r="XBT32" s="1229"/>
      <c r="XBU32" s="1229"/>
      <c r="XBV32" s="1229"/>
      <c r="XBW32" s="1229"/>
      <c r="XBX32" s="1229"/>
      <c r="XBY32" s="1229"/>
      <c r="XBZ32" s="1229"/>
      <c r="XCA32" s="1229"/>
      <c r="XCB32" s="1229"/>
      <c r="XCC32" s="1229"/>
      <c r="XCD32" s="1229"/>
      <c r="XCE32" s="1229"/>
      <c r="XCF32" s="1229"/>
      <c r="XCG32" s="1229"/>
      <c r="XCH32" s="1229"/>
      <c r="XCI32" s="1229"/>
      <c r="XCJ32" s="1229"/>
      <c r="XCK32" s="1229"/>
      <c r="XCL32" s="1229"/>
      <c r="XCM32" s="1229"/>
      <c r="XCN32" s="1229"/>
      <c r="XCO32" s="1229"/>
      <c r="XCP32" s="1229"/>
      <c r="XCQ32" s="1229"/>
      <c r="XCR32" s="1229"/>
      <c r="XCS32" s="1229"/>
      <c r="XCT32" s="1229"/>
      <c r="XCU32" s="1229"/>
      <c r="XCV32" s="1229"/>
      <c r="XCW32" s="1229"/>
      <c r="XCX32" s="1229"/>
      <c r="XCY32" s="1229"/>
      <c r="XCZ32" s="1229"/>
      <c r="XDA32" s="1229"/>
      <c r="XDB32" s="1229"/>
      <c r="XDC32" s="1229"/>
      <c r="XDD32" s="1229"/>
      <c r="XDE32" s="1229"/>
      <c r="XDF32" s="1229"/>
      <c r="XDG32" s="1229"/>
      <c r="XDH32" s="1229"/>
      <c r="XDI32" s="1229"/>
      <c r="XDJ32" s="1229"/>
      <c r="XDK32" s="1229"/>
      <c r="XDL32" s="1229"/>
      <c r="XDM32" s="1229"/>
      <c r="XDN32" s="1229"/>
      <c r="XDO32" s="1229"/>
      <c r="XDP32" s="1229"/>
      <c r="XDQ32" s="1229"/>
      <c r="XDR32" s="1229"/>
      <c r="XDS32" s="1229"/>
      <c r="XDT32" s="1229"/>
      <c r="XDU32" s="1229"/>
      <c r="XDV32" s="1229"/>
      <c r="XDW32" s="1229"/>
      <c r="XDX32" s="1229"/>
      <c r="XDY32" s="1229"/>
      <c r="XDZ32" s="1229"/>
      <c r="XEA32" s="1229"/>
      <c r="XEB32" s="1229"/>
      <c r="XEC32" s="1229"/>
      <c r="XED32" s="1229"/>
      <c r="XEE32" s="1229"/>
      <c r="XEF32" s="1229"/>
      <c r="XEG32" s="1229"/>
      <c r="XEH32" s="1229"/>
      <c r="XEI32" s="1229"/>
      <c r="XEJ32" s="1229"/>
      <c r="XEK32" s="1229"/>
      <c r="XEL32" s="1229"/>
      <c r="XEM32" s="1229"/>
      <c r="XEN32" s="1229"/>
      <c r="XEO32" s="1229"/>
      <c r="XEP32" s="1229"/>
      <c r="XEQ32" s="1229"/>
      <c r="XER32" s="1229"/>
      <c r="XES32" s="1229"/>
      <c r="XET32" s="1229"/>
      <c r="XEU32" s="1229"/>
      <c r="XEV32" s="1229"/>
      <c r="XEW32" s="1229"/>
      <c r="XEX32" s="1229"/>
      <c r="XEY32" s="1229"/>
      <c r="XEZ32" s="1229"/>
      <c r="XFA32" s="1229"/>
      <c r="XFB32" s="1229"/>
      <c r="XFC32" s="1229"/>
    </row>
    <row r="33" spans="1:21" ht="14.25" customHeight="1" x14ac:dyDescent="0.25">
      <c r="A33" s="773"/>
      <c r="B33" s="773"/>
      <c r="C33" s="773"/>
      <c r="D33" s="773"/>
      <c r="E33" s="773"/>
      <c r="F33" s="773"/>
      <c r="G33" s="773"/>
      <c r="H33" s="773"/>
      <c r="I33" s="772"/>
      <c r="J33" s="772"/>
      <c r="K33" s="772"/>
      <c r="L33" s="772"/>
      <c r="M33" s="772"/>
      <c r="N33" s="772"/>
    </row>
    <row r="34" spans="1:21" ht="14.25" customHeight="1" x14ac:dyDescent="0.25">
      <c r="A34" s="773"/>
      <c r="B34" s="773"/>
      <c r="C34" s="773"/>
      <c r="D34" s="773"/>
      <c r="E34" s="773"/>
      <c r="F34" s="773"/>
      <c r="G34" s="773"/>
      <c r="H34" s="773"/>
      <c r="I34" s="772"/>
      <c r="J34" s="772"/>
      <c r="K34" s="772"/>
      <c r="L34" s="772"/>
      <c r="M34" s="772"/>
      <c r="N34" s="772"/>
    </row>
    <row r="35" spans="1:21" ht="14.25" customHeight="1" x14ac:dyDescent="0.25">
      <c r="A35" s="773"/>
      <c r="B35" s="773"/>
      <c r="C35" s="773"/>
      <c r="D35" s="773"/>
      <c r="E35" s="773"/>
      <c r="F35" s="773"/>
      <c r="G35" s="773"/>
      <c r="H35" s="773"/>
      <c r="I35" s="772"/>
      <c r="J35" s="772"/>
      <c r="K35" s="772"/>
      <c r="L35" s="772"/>
      <c r="M35" s="772"/>
      <c r="N35" s="772"/>
    </row>
    <row r="36" spans="1:21" ht="14.25" customHeight="1" x14ac:dyDescent="0.25">
      <c r="A36" s="773"/>
      <c r="B36" s="773"/>
      <c r="C36" s="773"/>
      <c r="D36" s="773"/>
      <c r="E36" s="773"/>
      <c r="F36" s="773"/>
      <c r="G36" s="773"/>
      <c r="H36" s="773"/>
      <c r="I36" s="772"/>
      <c r="J36" s="772"/>
      <c r="K36" s="772"/>
      <c r="L36" s="772"/>
      <c r="M36" s="772"/>
      <c r="N36" s="772"/>
    </row>
    <row r="37" spans="1:21" ht="14.25" customHeight="1" x14ac:dyDescent="0.25">
      <c r="A37" s="773"/>
      <c r="B37" s="773"/>
      <c r="C37" s="773"/>
      <c r="D37" s="773"/>
      <c r="E37" s="773"/>
      <c r="F37" s="773"/>
      <c r="G37" s="773"/>
      <c r="H37" s="773"/>
      <c r="I37" s="772"/>
      <c r="J37" s="772"/>
      <c r="K37" s="772"/>
      <c r="L37" s="772"/>
      <c r="M37" s="772"/>
      <c r="N37" s="772"/>
    </row>
    <row r="38" spans="1:21" ht="14.25" customHeight="1" x14ac:dyDescent="0.25">
      <c r="A38" s="773"/>
      <c r="B38" s="773"/>
      <c r="C38" s="773"/>
      <c r="D38" s="773"/>
      <c r="E38" s="773"/>
      <c r="F38" s="773"/>
      <c r="G38" s="773"/>
      <c r="H38" s="773"/>
      <c r="I38" s="772"/>
      <c r="J38" s="772"/>
      <c r="K38" s="772"/>
      <c r="L38" s="772"/>
      <c r="M38" s="772"/>
      <c r="N38" s="772"/>
    </row>
    <row r="39" spans="1:21" ht="14.25" customHeight="1" x14ac:dyDescent="0.25">
      <c r="A39" s="773"/>
      <c r="B39" s="773"/>
      <c r="C39" s="773"/>
      <c r="D39" s="773"/>
      <c r="E39" s="773"/>
      <c r="F39" s="773"/>
      <c r="G39" s="773"/>
      <c r="H39" s="773"/>
      <c r="I39" s="772"/>
      <c r="J39" s="772"/>
      <c r="K39" s="772"/>
      <c r="L39" s="772"/>
      <c r="M39" s="772"/>
      <c r="N39" s="772"/>
    </row>
    <row r="40" spans="1:21" ht="14.25" customHeight="1" x14ac:dyDescent="0.25">
      <c r="A40" s="774" t="s">
        <v>1773</v>
      </c>
      <c r="B40" s="774" t="s">
        <v>1773</v>
      </c>
      <c r="C40" s="774" t="s">
        <v>1773</v>
      </c>
      <c r="D40" s="774" t="s">
        <v>1773</v>
      </c>
      <c r="E40" s="774" t="s">
        <v>1773</v>
      </c>
      <c r="F40" s="773"/>
      <c r="G40" s="773"/>
      <c r="H40" s="773"/>
      <c r="I40" s="772"/>
      <c r="J40" s="772"/>
      <c r="K40" s="772"/>
      <c r="L40" s="772"/>
      <c r="M40" s="772"/>
      <c r="N40" s="772"/>
    </row>
    <row r="41" spans="1:21" ht="14.25" customHeight="1" thickBot="1" x14ac:dyDescent="0.3">
      <c r="A41" s="773"/>
      <c r="B41" s="773"/>
      <c r="C41" s="773"/>
      <c r="D41" s="773"/>
      <c r="E41" s="773"/>
      <c r="F41" s="773"/>
      <c r="G41" s="1235" t="s">
        <v>1798</v>
      </c>
      <c r="H41" s="1235"/>
      <c r="I41" s="1235"/>
      <c r="J41" s="772"/>
      <c r="K41" s="772"/>
      <c r="L41" s="772"/>
      <c r="M41" s="772"/>
      <c r="N41" s="772"/>
    </row>
    <row r="42" spans="1:21" ht="30" customHeight="1" thickBot="1" x14ac:dyDescent="0.3">
      <c r="A42" s="1236" t="s">
        <v>12</v>
      </c>
      <c r="B42" s="1237"/>
      <c r="C42" s="1237" t="s">
        <v>1797</v>
      </c>
      <c r="D42" s="1237"/>
      <c r="E42" s="1230" t="s">
        <v>177</v>
      </c>
      <c r="F42" s="1231"/>
      <c r="G42" s="1231"/>
      <c r="H42" s="1231"/>
      <c r="I42" s="1231"/>
      <c r="J42" s="1231"/>
      <c r="K42" s="1231"/>
      <c r="L42" s="1232"/>
      <c r="M42" s="787" t="s">
        <v>302</v>
      </c>
      <c r="N42" s="781" t="s">
        <v>17</v>
      </c>
      <c r="P42" s="1246" t="s">
        <v>2121</v>
      </c>
      <c r="Q42" s="1247"/>
      <c r="R42" s="1247"/>
      <c r="S42" s="1247"/>
      <c r="T42" s="1247"/>
      <c r="U42" s="1248"/>
    </row>
    <row r="43" spans="1:21" ht="15" customHeight="1" x14ac:dyDescent="0.25">
      <c r="A43" s="1212" t="s">
        <v>1790</v>
      </c>
      <c r="B43" s="1213"/>
      <c r="C43" s="1213" t="s">
        <v>303</v>
      </c>
      <c r="D43" s="1213"/>
      <c r="E43" s="1178" t="s">
        <v>1754</v>
      </c>
      <c r="F43" s="1179"/>
      <c r="G43" s="1179"/>
      <c r="H43" s="1179"/>
      <c r="I43" s="1179"/>
      <c r="J43" s="1179"/>
      <c r="K43" s="1179"/>
      <c r="L43" s="1180"/>
      <c r="M43" s="771">
        <v>8898.3517950000005</v>
      </c>
      <c r="N43" s="981">
        <f>M43*1.0526</f>
        <v>9366.4050994170011</v>
      </c>
      <c r="P43" s="989" t="s">
        <v>2120</v>
      </c>
      <c r="Q43" s="990" t="s">
        <v>1795</v>
      </c>
      <c r="R43" s="990" t="s">
        <v>1794</v>
      </c>
      <c r="S43" s="990" t="s">
        <v>1793</v>
      </c>
      <c r="T43" s="990" t="s">
        <v>1792</v>
      </c>
      <c r="U43" s="991" t="s">
        <v>1791</v>
      </c>
    </row>
    <row r="44" spans="1:21" ht="23.25" customHeight="1" x14ac:dyDescent="0.25">
      <c r="A44" s="1212"/>
      <c r="B44" s="1213"/>
      <c r="C44" s="1213" t="s">
        <v>1774</v>
      </c>
      <c r="D44" s="1213"/>
      <c r="E44" s="1181"/>
      <c r="F44" s="1182"/>
      <c r="G44" s="1182"/>
      <c r="H44" s="1182"/>
      <c r="I44" s="1182"/>
      <c r="J44" s="1182"/>
      <c r="K44" s="1182"/>
      <c r="L44" s="1183"/>
      <c r="M44" s="771">
        <v>9423.9747000000007</v>
      </c>
      <c r="N44" s="981">
        <f t="shared" ref="N44:N68" si="0">M44*1.0526</f>
        <v>9919.6757692200008</v>
      </c>
      <c r="P44" s="992"/>
      <c r="Q44" s="993"/>
      <c r="R44" s="993"/>
      <c r="S44" s="993"/>
      <c r="T44" s="993"/>
      <c r="U44" s="994"/>
    </row>
    <row r="45" spans="1:21" ht="15" customHeight="1" x14ac:dyDescent="0.25">
      <c r="A45" s="1212" t="s">
        <v>1790</v>
      </c>
      <c r="B45" s="1213"/>
      <c r="C45" s="1213" t="s">
        <v>303</v>
      </c>
      <c r="D45" s="1213"/>
      <c r="E45" s="1178" t="s">
        <v>1752</v>
      </c>
      <c r="F45" s="1179"/>
      <c r="G45" s="1179"/>
      <c r="H45" s="1179"/>
      <c r="I45" s="1179"/>
      <c r="J45" s="1179"/>
      <c r="K45" s="1179"/>
      <c r="L45" s="1180"/>
      <c r="M45" s="771">
        <v>10677.162825000001</v>
      </c>
      <c r="N45" s="981">
        <f t="shared" si="0"/>
        <v>11238.781589595001</v>
      </c>
      <c r="P45" s="992" t="s">
        <v>2112</v>
      </c>
      <c r="Q45" s="993" t="s">
        <v>97</v>
      </c>
      <c r="R45" s="993" t="s">
        <v>97</v>
      </c>
      <c r="S45" s="995">
        <v>0.2</v>
      </c>
      <c r="T45" s="995">
        <v>0.2</v>
      </c>
      <c r="U45" s="996">
        <v>0.3</v>
      </c>
    </row>
    <row r="46" spans="1:21" x14ac:dyDescent="0.25">
      <c r="A46" s="1212"/>
      <c r="B46" s="1213"/>
      <c r="C46" s="1213" t="s">
        <v>1774</v>
      </c>
      <c r="D46" s="1213"/>
      <c r="E46" s="1181"/>
      <c r="F46" s="1182"/>
      <c r="G46" s="1182"/>
      <c r="H46" s="1182"/>
      <c r="I46" s="1182"/>
      <c r="J46" s="1182"/>
      <c r="K46" s="1182"/>
      <c r="L46" s="1183"/>
      <c r="M46" s="771">
        <v>11204.217945000002</v>
      </c>
      <c r="N46" s="981">
        <f t="shared" si="0"/>
        <v>11793.559808907003</v>
      </c>
      <c r="P46" s="992" t="s">
        <v>1786</v>
      </c>
      <c r="Q46" s="993" t="s">
        <v>97</v>
      </c>
      <c r="R46" s="993" t="s">
        <v>30</v>
      </c>
      <c r="S46" s="993" t="s">
        <v>30</v>
      </c>
      <c r="T46" s="993" t="s">
        <v>30</v>
      </c>
      <c r="U46" s="994" t="s">
        <v>30</v>
      </c>
    </row>
    <row r="47" spans="1:21" x14ac:dyDescent="0.25">
      <c r="A47" s="1238" t="s">
        <v>1783</v>
      </c>
      <c r="B47" s="1239"/>
      <c r="C47" s="1213" t="s">
        <v>303</v>
      </c>
      <c r="D47" s="1213"/>
      <c r="E47" s="1178" t="s">
        <v>1754</v>
      </c>
      <c r="F47" s="1179"/>
      <c r="G47" s="1179"/>
      <c r="H47" s="1179"/>
      <c r="I47" s="1179"/>
      <c r="J47" s="1179"/>
      <c r="K47" s="1179"/>
      <c r="L47" s="1180"/>
      <c r="M47" s="771">
        <v>9343.7706600000001</v>
      </c>
      <c r="N47" s="981">
        <f t="shared" si="0"/>
        <v>9835.2529967160008</v>
      </c>
      <c r="P47" s="1004" t="s">
        <v>1785</v>
      </c>
      <c r="Q47" s="993" t="s">
        <v>97</v>
      </c>
      <c r="R47" s="993" t="s">
        <v>97</v>
      </c>
      <c r="S47" s="1005">
        <v>0.2</v>
      </c>
      <c r="T47" s="1005">
        <v>0.2</v>
      </c>
      <c r="U47" s="1006">
        <v>0.3</v>
      </c>
    </row>
    <row r="48" spans="1:21" x14ac:dyDescent="0.25">
      <c r="A48" s="1238"/>
      <c r="B48" s="1239"/>
      <c r="C48" s="1239" t="s">
        <v>1774</v>
      </c>
      <c r="D48" s="1239"/>
      <c r="E48" s="1181"/>
      <c r="F48" s="1182"/>
      <c r="G48" s="1182"/>
      <c r="H48" s="1182"/>
      <c r="I48" s="1182"/>
      <c r="J48" s="1182"/>
      <c r="K48" s="1182"/>
      <c r="L48" s="1183"/>
      <c r="M48" s="771">
        <v>9869.3935650000021</v>
      </c>
      <c r="N48" s="981">
        <f t="shared" si="0"/>
        <v>10388.523666519002</v>
      </c>
      <c r="P48" s="1004" t="s">
        <v>1784</v>
      </c>
      <c r="Q48" s="993" t="s">
        <v>97</v>
      </c>
      <c r="R48" s="993" t="s">
        <v>97</v>
      </c>
      <c r="S48" s="1005">
        <v>0.2</v>
      </c>
      <c r="T48" s="1005">
        <v>0.2</v>
      </c>
      <c r="U48" s="1006">
        <v>0.3</v>
      </c>
    </row>
    <row r="49" spans="1:29" ht="15" customHeight="1" x14ac:dyDescent="0.25">
      <c r="A49" s="1212" t="s">
        <v>1783</v>
      </c>
      <c r="B49" s="1213"/>
      <c r="C49" s="1213" t="s">
        <v>303</v>
      </c>
      <c r="D49" s="1213"/>
      <c r="E49" s="1178" t="s">
        <v>1752</v>
      </c>
      <c r="F49" s="1179"/>
      <c r="G49" s="1179"/>
      <c r="H49" s="1179"/>
      <c r="I49" s="1179"/>
      <c r="J49" s="1179"/>
      <c r="K49" s="1179"/>
      <c r="L49" s="1180"/>
      <c r="M49" s="771">
        <v>11211.379020000002</v>
      </c>
      <c r="N49" s="981">
        <f t="shared" si="0"/>
        <v>11801.097556452001</v>
      </c>
      <c r="P49" s="1004" t="s">
        <v>1782</v>
      </c>
      <c r="Q49" s="993" t="s">
        <v>97</v>
      </c>
      <c r="R49" s="993" t="s">
        <v>97</v>
      </c>
      <c r="S49" s="1005">
        <v>0.2</v>
      </c>
      <c r="T49" s="1005">
        <v>0.2</v>
      </c>
      <c r="U49" s="1006">
        <v>0.3</v>
      </c>
    </row>
    <row r="50" spans="1:29" x14ac:dyDescent="0.25">
      <c r="A50" s="1212"/>
      <c r="B50" s="1213"/>
      <c r="C50" s="1213" t="s">
        <v>1774</v>
      </c>
      <c r="D50" s="1213"/>
      <c r="E50" s="1181"/>
      <c r="F50" s="1182"/>
      <c r="G50" s="1182"/>
      <c r="H50" s="1182"/>
      <c r="I50" s="1182"/>
      <c r="J50" s="1182"/>
      <c r="K50" s="1182"/>
      <c r="L50" s="1183"/>
      <c r="M50" s="771">
        <v>11737.001925000002</v>
      </c>
      <c r="N50" s="981">
        <f t="shared" si="0"/>
        <v>12354.368226255003</v>
      </c>
      <c r="P50" s="1004" t="s">
        <v>1781</v>
      </c>
      <c r="Q50" s="993" t="s">
        <v>97</v>
      </c>
      <c r="R50" s="993" t="s">
        <v>97</v>
      </c>
      <c r="S50" s="1005">
        <v>0.2</v>
      </c>
      <c r="T50" s="1005">
        <v>0.2</v>
      </c>
      <c r="U50" s="1006">
        <v>0.3</v>
      </c>
    </row>
    <row r="51" spans="1:29" ht="15.75" thickBot="1" x14ac:dyDescent="0.3">
      <c r="A51" s="1212" t="s">
        <v>1778</v>
      </c>
      <c r="B51" s="1213"/>
      <c r="C51" s="1213" t="s">
        <v>303</v>
      </c>
      <c r="D51" s="1213"/>
      <c r="E51" s="1178" t="s">
        <v>1754</v>
      </c>
      <c r="F51" s="1179"/>
      <c r="G51" s="1179"/>
      <c r="H51" s="1179"/>
      <c r="I51" s="1179"/>
      <c r="J51" s="1179"/>
      <c r="K51" s="1179"/>
      <c r="L51" s="1180"/>
      <c r="M51" s="771">
        <v>8898.3517950000005</v>
      </c>
      <c r="N51" s="981">
        <f t="shared" si="0"/>
        <v>9366.4050994170011</v>
      </c>
      <c r="P51" s="1007" t="s">
        <v>2113</v>
      </c>
      <c r="Q51" s="1008">
        <v>0.1</v>
      </c>
      <c r="R51" s="1008">
        <v>0.1</v>
      </c>
      <c r="S51" s="1008">
        <v>0.2</v>
      </c>
      <c r="T51" s="1008">
        <v>0.2</v>
      </c>
      <c r="U51" s="1009">
        <v>0.3</v>
      </c>
    </row>
    <row r="52" spans="1:29" ht="15.75" thickBot="1" x14ac:dyDescent="0.3">
      <c r="A52" s="1212"/>
      <c r="B52" s="1213"/>
      <c r="C52" s="1213" t="s">
        <v>1774</v>
      </c>
      <c r="D52" s="1213"/>
      <c r="E52" s="1181"/>
      <c r="F52" s="1182"/>
      <c r="G52" s="1182"/>
      <c r="H52" s="1182"/>
      <c r="I52" s="1182"/>
      <c r="J52" s="1182"/>
      <c r="K52" s="1182"/>
      <c r="L52" s="1183"/>
      <c r="M52" s="771">
        <v>9423.9747000000007</v>
      </c>
      <c r="N52" s="981">
        <f t="shared" si="0"/>
        <v>9919.6757692200008</v>
      </c>
    </row>
    <row r="53" spans="1:29" ht="15" customHeight="1" thickBot="1" x14ac:dyDescent="0.3">
      <c r="A53" s="1212" t="s">
        <v>1778</v>
      </c>
      <c r="B53" s="1213"/>
      <c r="C53" s="1213" t="s">
        <v>303</v>
      </c>
      <c r="D53" s="1213"/>
      <c r="E53" s="1178" t="s">
        <v>1752</v>
      </c>
      <c r="F53" s="1179"/>
      <c r="G53" s="1179"/>
      <c r="H53" s="1179"/>
      <c r="I53" s="1179"/>
      <c r="J53" s="1179"/>
      <c r="K53" s="1179"/>
      <c r="L53" s="1180"/>
      <c r="M53" s="771">
        <v>10677.162825000001</v>
      </c>
      <c r="N53" s="981">
        <f t="shared" si="0"/>
        <v>11238.781589595001</v>
      </c>
      <c r="P53" s="1251" t="s">
        <v>2115</v>
      </c>
      <c r="Q53" s="1252"/>
      <c r="R53" s="1252"/>
      <c r="S53" s="1252"/>
      <c r="T53" s="1252"/>
      <c r="U53" s="1253"/>
    </row>
    <row r="54" spans="1:29" ht="15.75" x14ac:dyDescent="0.25">
      <c r="A54" s="1212"/>
      <c r="B54" s="1213"/>
      <c r="C54" s="1213" t="s">
        <v>1774</v>
      </c>
      <c r="D54" s="1213"/>
      <c r="E54" s="1181"/>
      <c r="F54" s="1182"/>
      <c r="G54" s="1182"/>
      <c r="H54" s="1182"/>
      <c r="I54" s="1182"/>
      <c r="J54" s="1182"/>
      <c r="K54" s="1182"/>
      <c r="L54" s="1183"/>
      <c r="M54" s="771">
        <v>11204.217945000002</v>
      </c>
      <c r="N54" s="981">
        <f t="shared" si="0"/>
        <v>11793.559808907003</v>
      </c>
      <c r="P54" s="1136" t="s">
        <v>2119</v>
      </c>
      <c r="Q54" s="1138" t="s">
        <v>2122</v>
      </c>
      <c r="R54" s="1138" t="s">
        <v>2123</v>
      </c>
      <c r="S54" s="1164" t="s">
        <v>2116</v>
      </c>
      <c r="T54" s="1164" t="s">
        <v>2117</v>
      </c>
      <c r="U54" s="1166" t="s">
        <v>2118</v>
      </c>
      <c r="X54" s="1249"/>
      <c r="Y54" s="1249"/>
      <c r="Z54" s="1249"/>
      <c r="AA54" s="1249"/>
      <c r="AB54" s="1249"/>
      <c r="AC54" s="1249"/>
    </row>
    <row r="55" spans="1:29" x14ac:dyDescent="0.25">
      <c r="A55" s="1238" t="s">
        <v>1777</v>
      </c>
      <c r="B55" s="1239"/>
      <c r="C55" s="1213" t="s">
        <v>303</v>
      </c>
      <c r="D55" s="1213"/>
      <c r="E55" s="1178" t="s">
        <v>1754</v>
      </c>
      <c r="F55" s="1179"/>
      <c r="G55" s="1179"/>
      <c r="H55" s="1179"/>
      <c r="I55" s="1179"/>
      <c r="J55" s="1179"/>
      <c r="K55" s="1179"/>
      <c r="L55" s="1180"/>
      <c r="M55" s="771">
        <v>9343.7706600000001</v>
      </c>
      <c r="N55" s="981">
        <f t="shared" si="0"/>
        <v>9835.2529967160008</v>
      </c>
      <c r="P55" s="1137"/>
      <c r="Q55" s="1139"/>
      <c r="R55" s="1139"/>
      <c r="S55" s="1165"/>
      <c r="T55" s="1165"/>
      <c r="U55" s="1167"/>
      <c r="X55" s="1242"/>
      <c r="Y55" s="1242"/>
      <c r="Z55" s="1242"/>
      <c r="AA55" s="1250"/>
      <c r="AB55" s="1250"/>
      <c r="AC55" s="1250"/>
    </row>
    <row r="56" spans="1:29" x14ac:dyDescent="0.25">
      <c r="A56" s="1238"/>
      <c r="B56" s="1239"/>
      <c r="C56" s="1239" t="s">
        <v>1774</v>
      </c>
      <c r="D56" s="1239"/>
      <c r="E56" s="1181"/>
      <c r="F56" s="1182"/>
      <c r="G56" s="1182"/>
      <c r="H56" s="1182"/>
      <c r="I56" s="1182"/>
      <c r="J56" s="1182"/>
      <c r="K56" s="1182"/>
      <c r="L56" s="1183"/>
      <c r="M56" s="771">
        <v>9869.3935650000021</v>
      </c>
      <c r="N56" s="981">
        <f t="shared" si="0"/>
        <v>10388.523666519002</v>
      </c>
      <c r="P56" s="1137" t="s">
        <v>2124</v>
      </c>
      <c r="Q56" s="997">
        <v>2100</v>
      </c>
      <c r="R56" s="997">
        <v>2300</v>
      </c>
      <c r="S56" s="998">
        <v>2400</v>
      </c>
      <c r="T56" s="998">
        <v>2700</v>
      </c>
      <c r="U56" s="999">
        <v>2700</v>
      </c>
      <c r="X56" s="1242"/>
      <c r="Y56" s="1242"/>
      <c r="Z56" s="1242"/>
      <c r="AA56" s="1250"/>
      <c r="AB56" s="1250"/>
      <c r="AC56" s="1250"/>
    </row>
    <row r="57" spans="1:29" ht="15" customHeight="1" x14ac:dyDescent="0.25">
      <c r="A57" s="1212" t="s">
        <v>1777</v>
      </c>
      <c r="B57" s="1213"/>
      <c r="C57" s="1213" t="s">
        <v>303</v>
      </c>
      <c r="D57" s="1213"/>
      <c r="E57" s="1178" t="s">
        <v>1752</v>
      </c>
      <c r="F57" s="1179"/>
      <c r="G57" s="1179"/>
      <c r="H57" s="1179"/>
      <c r="I57" s="1179"/>
      <c r="J57" s="1179"/>
      <c r="K57" s="1179"/>
      <c r="L57" s="1180"/>
      <c r="M57" s="771">
        <v>11211.379020000002</v>
      </c>
      <c r="N57" s="981">
        <f t="shared" si="0"/>
        <v>11801.097556452001</v>
      </c>
      <c r="P57" s="1137"/>
      <c r="Q57" s="1000" t="s">
        <v>2114</v>
      </c>
      <c r="R57" s="1001">
        <v>0.2</v>
      </c>
      <c r="S57" s="1002">
        <v>0.3</v>
      </c>
      <c r="T57" s="1002">
        <v>0.4</v>
      </c>
      <c r="U57" s="1003">
        <v>0.4</v>
      </c>
      <c r="X57" s="1242"/>
      <c r="Y57" s="1017"/>
      <c r="Z57" s="1017"/>
      <c r="AA57" s="1018"/>
      <c r="AB57" s="1018"/>
      <c r="AC57" s="1018"/>
    </row>
    <row r="58" spans="1:29" x14ac:dyDescent="0.25">
      <c r="A58" s="1212"/>
      <c r="B58" s="1213"/>
      <c r="C58" s="1213" t="s">
        <v>1774</v>
      </c>
      <c r="D58" s="1213"/>
      <c r="E58" s="1181"/>
      <c r="F58" s="1182"/>
      <c r="G58" s="1182"/>
      <c r="H58" s="1182"/>
      <c r="I58" s="1182"/>
      <c r="J58" s="1182"/>
      <c r="K58" s="1182"/>
      <c r="L58" s="1183"/>
      <c r="M58" s="771">
        <v>11737.001925000002</v>
      </c>
      <c r="N58" s="981">
        <f t="shared" si="0"/>
        <v>12354.368226255003</v>
      </c>
      <c r="P58" s="1137" t="s">
        <v>2125</v>
      </c>
      <c r="Q58" s="997">
        <v>2140</v>
      </c>
      <c r="R58" s="997">
        <v>2440</v>
      </c>
      <c r="S58" s="998">
        <v>2440</v>
      </c>
      <c r="T58" s="998">
        <v>2550</v>
      </c>
      <c r="U58" s="999">
        <v>2800</v>
      </c>
      <c r="X58" s="1242"/>
      <c r="Y58" s="1010"/>
      <c r="Z58" s="1011"/>
      <c r="AA58" s="1012"/>
      <c r="AB58" s="1012"/>
      <c r="AC58" s="1012"/>
    </row>
    <row r="59" spans="1:29" x14ac:dyDescent="0.25">
      <c r="A59" s="1212" t="s">
        <v>1776</v>
      </c>
      <c r="B59" s="1213"/>
      <c r="C59" s="1213" t="s">
        <v>303</v>
      </c>
      <c r="D59" s="1213"/>
      <c r="E59" s="1178" t="s">
        <v>1754</v>
      </c>
      <c r="F59" s="1179"/>
      <c r="G59" s="1179"/>
      <c r="H59" s="1179"/>
      <c r="I59" s="1179"/>
      <c r="J59" s="1179"/>
      <c r="K59" s="1179"/>
      <c r="L59" s="1180"/>
      <c r="M59" s="771">
        <v>8898.3517950000005</v>
      </c>
      <c r="N59" s="981">
        <f t="shared" si="0"/>
        <v>9366.4050994170011</v>
      </c>
      <c r="P59" s="1137"/>
      <c r="Q59" s="1000" t="s">
        <v>2114</v>
      </c>
      <c r="R59" s="1001">
        <v>0.2</v>
      </c>
      <c r="S59" s="1002">
        <v>0.2</v>
      </c>
      <c r="T59" s="1002">
        <v>0.3</v>
      </c>
      <c r="U59" s="1003">
        <v>0.4</v>
      </c>
      <c r="X59" s="1242"/>
      <c r="Y59" s="1017"/>
      <c r="Z59" s="1017"/>
      <c r="AA59" s="1018"/>
      <c r="AB59" s="1018"/>
      <c r="AC59" s="1018"/>
    </row>
    <row r="60" spans="1:29" x14ac:dyDescent="0.25">
      <c r="A60" s="1212"/>
      <c r="B60" s="1213"/>
      <c r="C60" s="1213" t="s">
        <v>1774</v>
      </c>
      <c r="D60" s="1213"/>
      <c r="E60" s="1181"/>
      <c r="F60" s="1182"/>
      <c r="G60" s="1182"/>
      <c r="H60" s="1182"/>
      <c r="I60" s="1182"/>
      <c r="J60" s="1182"/>
      <c r="K60" s="1182"/>
      <c r="L60" s="1183"/>
      <c r="M60" s="771">
        <v>9423.9747000000007</v>
      </c>
      <c r="N60" s="981">
        <f t="shared" si="0"/>
        <v>9919.6757692200008</v>
      </c>
      <c r="P60" s="1137" t="s">
        <v>2126</v>
      </c>
      <c r="Q60" s="997">
        <v>2070</v>
      </c>
      <c r="R60" s="997">
        <v>2300</v>
      </c>
      <c r="S60" s="998">
        <v>2400</v>
      </c>
      <c r="T60" s="998">
        <v>2800</v>
      </c>
      <c r="U60" s="999">
        <v>2800</v>
      </c>
      <c r="X60" s="1242"/>
      <c r="Y60" s="1010"/>
      <c r="Z60" s="1011"/>
      <c r="AA60" s="1012"/>
      <c r="AB60" s="1012"/>
      <c r="AC60" s="1012"/>
    </row>
    <row r="61" spans="1:29" ht="15" customHeight="1" x14ac:dyDescent="0.25">
      <c r="A61" s="1212" t="s">
        <v>1776</v>
      </c>
      <c r="B61" s="1213"/>
      <c r="C61" s="1213" t="s">
        <v>303</v>
      </c>
      <c r="D61" s="1213"/>
      <c r="E61" s="1178" t="s">
        <v>1752</v>
      </c>
      <c r="F61" s="1179"/>
      <c r="G61" s="1179"/>
      <c r="H61" s="1179"/>
      <c r="I61" s="1179"/>
      <c r="J61" s="1179"/>
      <c r="K61" s="1179"/>
      <c r="L61" s="1180"/>
      <c r="M61" s="771">
        <v>10677.162825000001</v>
      </c>
      <c r="N61" s="981">
        <f t="shared" si="0"/>
        <v>11238.781589595001</v>
      </c>
      <c r="P61" s="1137"/>
      <c r="Q61" s="1173" t="s">
        <v>2114</v>
      </c>
      <c r="R61" s="1175">
        <v>0.2</v>
      </c>
      <c r="S61" s="1168">
        <v>0.3</v>
      </c>
      <c r="T61" s="1168">
        <v>0.4</v>
      </c>
      <c r="U61" s="1170">
        <v>0.4</v>
      </c>
      <c r="X61" s="1242"/>
      <c r="Y61" s="1017"/>
      <c r="Z61" s="1017"/>
      <c r="AA61" s="1018"/>
      <c r="AB61" s="1018"/>
      <c r="AC61" s="1018"/>
    </row>
    <row r="62" spans="1:29" ht="15.75" thickBot="1" x14ac:dyDescent="0.3">
      <c r="A62" s="1212"/>
      <c r="B62" s="1213"/>
      <c r="C62" s="1213" t="s">
        <v>1774</v>
      </c>
      <c r="D62" s="1213"/>
      <c r="E62" s="1181"/>
      <c r="F62" s="1182"/>
      <c r="G62" s="1182"/>
      <c r="H62" s="1182"/>
      <c r="I62" s="1182"/>
      <c r="J62" s="1182"/>
      <c r="K62" s="1182"/>
      <c r="L62" s="1183"/>
      <c r="M62" s="771">
        <v>11204.217945000002</v>
      </c>
      <c r="N62" s="981">
        <f t="shared" si="0"/>
        <v>11793.559808907003</v>
      </c>
      <c r="P62" s="1172"/>
      <c r="Q62" s="1174"/>
      <c r="R62" s="1176"/>
      <c r="S62" s="1169"/>
      <c r="T62" s="1169"/>
      <c r="U62" s="1171"/>
      <c r="X62" s="1242"/>
      <c r="Y62" s="1243"/>
      <c r="Z62" s="1244"/>
      <c r="AA62" s="1245"/>
      <c r="AB62" s="1245"/>
      <c r="AC62" s="1245"/>
    </row>
    <row r="63" spans="1:29" x14ac:dyDescent="0.25">
      <c r="A63" s="1212" t="s">
        <v>1775</v>
      </c>
      <c r="B63" s="1213"/>
      <c r="C63" s="1213" t="s">
        <v>303</v>
      </c>
      <c r="D63" s="1213"/>
      <c r="E63" s="1178" t="s">
        <v>1754</v>
      </c>
      <c r="F63" s="1179"/>
      <c r="G63" s="1179"/>
      <c r="H63" s="1179"/>
      <c r="I63" s="1179"/>
      <c r="J63" s="1179"/>
      <c r="K63" s="1179"/>
      <c r="L63" s="1180"/>
      <c r="M63" s="771">
        <v>9343.7706600000001</v>
      </c>
      <c r="N63" s="981">
        <f t="shared" si="0"/>
        <v>9835.2529967160008</v>
      </c>
      <c r="P63" s="1019"/>
      <c r="Q63" s="1020"/>
      <c r="R63" s="1020"/>
      <c r="S63" s="1020"/>
      <c r="T63" s="1020"/>
      <c r="U63" s="1021"/>
      <c r="X63" s="1242"/>
      <c r="Y63" s="1243"/>
      <c r="Z63" s="1244"/>
      <c r="AA63" s="1245"/>
      <c r="AB63" s="1245"/>
      <c r="AC63" s="1245"/>
    </row>
    <row r="64" spans="1:29" x14ac:dyDescent="0.25">
      <c r="A64" s="1212"/>
      <c r="B64" s="1213"/>
      <c r="C64" s="1213" t="s">
        <v>1774</v>
      </c>
      <c r="D64" s="1213"/>
      <c r="E64" s="1181"/>
      <c r="F64" s="1182"/>
      <c r="G64" s="1182"/>
      <c r="H64" s="1182"/>
      <c r="I64" s="1182"/>
      <c r="J64" s="1182"/>
      <c r="K64" s="1182"/>
      <c r="L64" s="1183"/>
      <c r="M64" s="771">
        <v>9869.3935650000021</v>
      </c>
      <c r="N64" s="981">
        <f t="shared" si="0"/>
        <v>10388.523666519002</v>
      </c>
    </row>
    <row r="65" spans="1:21" ht="15" customHeight="1" x14ac:dyDescent="0.25">
      <c r="A65" s="1212" t="s">
        <v>1775</v>
      </c>
      <c r="B65" s="1213"/>
      <c r="C65" s="1213" t="s">
        <v>303</v>
      </c>
      <c r="D65" s="1213"/>
      <c r="E65" s="1178" t="s">
        <v>1752</v>
      </c>
      <c r="F65" s="1179"/>
      <c r="G65" s="1179"/>
      <c r="H65" s="1179"/>
      <c r="I65" s="1179"/>
      <c r="J65" s="1179"/>
      <c r="K65" s="1179"/>
      <c r="L65" s="1180"/>
      <c r="M65" s="771">
        <v>11211.379020000002</v>
      </c>
      <c r="N65" s="981">
        <f t="shared" si="0"/>
        <v>11801.097556452001</v>
      </c>
      <c r="P65" s="1249"/>
      <c r="Q65" s="1249"/>
      <c r="R65" s="1249"/>
      <c r="S65" s="1249"/>
      <c r="T65" s="1249"/>
      <c r="U65" s="1249"/>
    </row>
    <row r="66" spans="1:21" x14ac:dyDescent="0.25">
      <c r="A66" s="1212"/>
      <c r="B66" s="1213"/>
      <c r="C66" s="1213" t="s">
        <v>1774</v>
      </c>
      <c r="D66" s="1213"/>
      <c r="E66" s="1181"/>
      <c r="F66" s="1182"/>
      <c r="G66" s="1182"/>
      <c r="H66" s="1182"/>
      <c r="I66" s="1182"/>
      <c r="J66" s="1182"/>
      <c r="K66" s="1182"/>
      <c r="L66" s="1183"/>
      <c r="M66" s="771">
        <v>11737.001925000002</v>
      </c>
      <c r="N66" s="981">
        <f t="shared" si="0"/>
        <v>12354.368226255003</v>
      </c>
      <c r="P66" s="1242"/>
      <c r="Q66" s="1242"/>
      <c r="R66" s="1242"/>
      <c r="S66" s="1250"/>
      <c r="T66" s="1250"/>
      <c r="U66" s="1250"/>
    </row>
    <row r="67" spans="1:21" ht="23.25" customHeight="1" x14ac:dyDescent="0.25">
      <c r="A67" s="1214" t="s">
        <v>1773</v>
      </c>
      <c r="B67" s="1215"/>
      <c r="C67" s="1215" t="s">
        <v>1772</v>
      </c>
      <c r="D67" s="1215"/>
      <c r="E67" s="1184" t="s">
        <v>1754</v>
      </c>
      <c r="F67" s="1185"/>
      <c r="G67" s="1185"/>
      <c r="H67" s="1185"/>
      <c r="I67" s="1185"/>
      <c r="J67" s="1185"/>
      <c r="K67" s="1185"/>
      <c r="L67" s="1186"/>
      <c r="M67" s="771">
        <v>9650.2646700000005</v>
      </c>
      <c r="N67" s="981">
        <f t="shared" si="0"/>
        <v>10157.868591642</v>
      </c>
      <c r="P67" s="1242"/>
      <c r="Q67" s="1242"/>
      <c r="R67" s="1242"/>
      <c r="S67" s="1250"/>
      <c r="T67" s="1250"/>
      <c r="U67" s="1250"/>
    </row>
    <row r="68" spans="1:21" ht="27" customHeight="1" thickBot="1" x14ac:dyDescent="0.3">
      <c r="A68" s="1216" t="s">
        <v>1773</v>
      </c>
      <c r="B68" s="1217"/>
      <c r="C68" s="1217" t="s">
        <v>1772</v>
      </c>
      <c r="D68" s="1217"/>
      <c r="E68" s="1187" t="s">
        <v>1752</v>
      </c>
      <c r="F68" s="1188"/>
      <c r="G68" s="1188"/>
      <c r="H68" s="1188"/>
      <c r="I68" s="1188"/>
      <c r="J68" s="1188"/>
      <c r="K68" s="1188"/>
      <c r="L68" s="1189"/>
      <c r="M68" s="982">
        <v>11579.458275000005</v>
      </c>
      <c r="N68" s="983">
        <f t="shared" si="0"/>
        <v>12188.537780265004</v>
      </c>
      <c r="P68" s="1242"/>
      <c r="Q68" s="1017"/>
      <c r="R68" s="1017"/>
      <c r="S68" s="1018"/>
      <c r="T68" s="1018"/>
      <c r="U68" s="1018"/>
    </row>
    <row r="69" spans="1:21" ht="15.75" thickBot="1" x14ac:dyDescent="0.3">
      <c r="A69" s="1194"/>
      <c r="B69" s="1195"/>
      <c r="C69" s="1195"/>
      <c r="D69" s="1195"/>
      <c r="E69" s="1195"/>
      <c r="F69" s="1195"/>
      <c r="G69" s="1195"/>
      <c r="H69" s="1195"/>
      <c r="I69" s="1195"/>
      <c r="J69" s="1195"/>
      <c r="K69" s="1195"/>
      <c r="L69" s="1195"/>
      <c r="M69" s="1195"/>
      <c r="N69" s="1195"/>
      <c r="P69" s="1242"/>
      <c r="Q69" s="1010"/>
      <c r="R69" s="1011"/>
      <c r="S69" s="1012"/>
      <c r="T69" s="1012"/>
      <c r="U69" s="1012"/>
    </row>
    <row r="70" spans="1:21" ht="30" x14ac:dyDescent="0.25">
      <c r="A70" s="1208" t="s">
        <v>1771</v>
      </c>
      <c r="B70" s="1209"/>
      <c r="C70" s="1209"/>
      <c r="D70" s="1209"/>
      <c r="E70" s="1209"/>
      <c r="F70" s="1209"/>
      <c r="G70" s="1209"/>
      <c r="H70" s="1209"/>
      <c r="I70" s="1209"/>
      <c r="J70" s="1209"/>
      <c r="K70" s="1209"/>
      <c r="L70" s="1210"/>
      <c r="M70" s="787" t="s">
        <v>302</v>
      </c>
      <c r="N70" s="781" t="s">
        <v>17</v>
      </c>
      <c r="P70" s="1242"/>
      <c r="Q70" s="1017"/>
      <c r="R70" s="1017"/>
      <c r="S70" s="1018"/>
      <c r="T70" s="1018"/>
      <c r="U70" s="1018"/>
    </row>
    <row r="71" spans="1:21" x14ac:dyDescent="0.25">
      <c r="A71" s="1220" t="s">
        <v>1770</v>
      </c>
      <c r="B71" s="1221"/>
      <c r="C71" s="1221"/>
      <c r="D71" s="1221"/>
      <c r="E71" s="1199" t="s">
        <v>1754</v>
      </c>
      <c r="F71" s="1200"/>
      <c r="G71" s="1200"/>
      <c r="H71" s="1200"/>
      <c r="I71" s="1200"/>
      <c r="J71" s="1200"/>
      <c r="K71" s="1200"/>
      <c r="L71" s="1201"/>
      <c r="M71" s="771">
        <v>679.94059500000014</v>
      </c>
      <c r="N71" s="984">
        <f>M71*1.0526</f>
        <v>715.70547029700015</v>
      </c>
      <c r="P71" s="1242"/>
      <c r="Q71" s="1010"/>
      <c r="R71" s="1011"/>
      <c r="S71" s="1012"/>
      <c r="T71" s="1012"/>
      <c r="U71" s="1012"/>
    </row>
    <row r="72" spans="1:21" x14ac:dyDescent="0.25">
      <c r="A72" s="1220" t="s">
        <v>1769</v>
      </c>
      <c r="B72" s="1221"/>
      <c r="C72" s="1221"/>
      <c r="D72" s="1221"/>
      <c r="E72" s="1202"/>
      <c r="F72" s="1203"/>
      <c r="G72" s="1203"/>
      <c r="H72" s="1203"/>
      <c r="I72" s="1203"/>
      <c r="J72" s="1203"/>
      <c r="K72" s="1203"/>
      <c r="L72" s="1204"/>
      <c r="M72" s="771">
        <v>782.60121000000004</v>
      </c>
      <c r="N72" s="984">
        <f t="shared" ref="N72:N82" si="1">M72*1.0526</f>
        <v>823.76603364599998</v>
      </c>
      <c r="P72" s="1242"/>
      <c r="Q72" s="1017"/>
      <c r="R72" s="1017"/>
      <c r="S72" s="1018"/>
      <c r="T72" s="1018"/>
      <c r="U72" s="1018"/>
    </row>
    <row r="73" spans="1:21" x14ac:dyDescent="0.25">
      <c r="A73" s="1220" t="s">
        <v>1768</v>
      </c>
      <c r="B73" s="1221"/>
      <c r="C73" s="1221"/>
      <c r="D73" s="1221"/>
      <c r="E73" s="1202"/>
      <c r="F73" s="1203"/>
      <c r="G73" s="1203"/>
      <c r="H73" s="1203"/>
      <c r="I73" s="1203"/>
      <c r="J73" s="1203"/>
      <c r="K73" s="1203"/>
      <c r="L73" s="1204"/>
      <c r="M73" s="771">
        <v>425.5208100000001</v>
      </c>
      <c r="N73" s="984">
        <f t="shared" si="1"/>
        <v>447.90320460600009</v>
      </c>
      <c r="P73" s="1242"/>
      <c r="Q73" s="1243"/>
      <c r="R73" s="1244"/>
      <c r="S73" s="1245"/>
      <c r="T73" s="1245"/>
      <c r="U73" s="1245"/>
    </row>
    <row r="74" spans="1:21" x14ac:dyDescent="0.25">
      <c r="A74" s="1233" t="s">
        <v>1767</v>
      </c>
      <c r="B74" s="1234"/>
      <c r="C74" s="1234"/>
      <c r="D74" s="1234"/>
      <c r="E74" s="1202"/>
      <c r="F74" s="1203"/>
      <c r="G74" s="1203"/>
      <c r="H74" s="1203"/>
      <c r="I74" s="1203"/>
      <c r="J74" s="1203"/>
      <c r="K74" s="1203"/>
      <c r="L74" s="1204"/>
      <c r="M74" s="771">
        <v>553.47462000000007</v>
      </c>
      <c r="N74" s="984">
        <f t="shared" si="1"/>
        <v>582.58738501200003</v>
      </c>
      <c r="P74" s="1242"/>
      <c r="Q74" s="1243"/>
      <c r="R74" s="1244"/>
      <c r="S74" s="1245"/>
      <c r="T74" s="1245"/>
      <c r="U74" s="1245"/>
    </row>
    <row r="75" spans="1:21" x14ac:dyDescent="0.25">
      <c r="A75" s="1220" t="s">
        <v>1766</v>
      </c>
      <c r="B75" s="1221"/>
      <c r="C75" s="1221"/>
      <c r="D75" s="1221"/>
      <c r="E75" s="1202"/>
      <c r="F75" s="1203"/>
      <c r="G75" s="1203"/>
      <c r="H75" s="1203"/>
      <c r="I75" s="1203"/>
      <c r="J75" s="1203"/>
      <c r="K75" s="1203"/>
      <c r="L75" s="1204"/>
      <c r="M75" s="771">
        <v>573.97368000000006</v>
      </c>
      <c r="N75" s="984">
        <f t="shared" si="1"/>
        <v>604.16469556800007</v>
      </c>
    </row>
    <row r="76" spans="1:21" x14ac:dyDescent="0.25">
      <c r="A76" s="1233" t="s">
        <v>1765</v>
      </c>
      <c r="B76" s="1234"/>
      <c r="C76" s="1234"/>
      <c r="D76" s="1234"/>
      <c r="E76" s="1202"/>
      <c r="F76" s="1203"/>
      <c r="G76" s="1203"/>
      <c r="H76" s="1203"/>
      <c r="I76" s="1203"/>
      <c r="J76" s="1203"/>
      <c r="K76" s="1203"/>
      <c r="L76" s="1204"/>
      <c r="M76" s="771">
        <v>604.83248000000003</v>
      </c>
      <c r="N76" s="984">
        <f t="shared" si="1"/>
        <v>636.64666844800001</v>
      </c>
    </row>
    <row r="77" spans="1:21" x14ac:dyDescent="0.25">
      <c r="A77" s="1220" t="s">
        <v>1764</v>
      </c>
      <c r="B77" s="1221"/>
      <c r="C77" s="1221"/>
      <c r="D77" s="1221"/>
      <c r="E77" s="1202"/>
      <c r="F77" s="1203"/>
      <c r="G77" s="1203"/>
      <c r="H77" s="1203"/>
      <c r="I77" s="1203"/>
      <c r="J77" s="1203"/>
      <c r="K77" s="1203"/>
      <c r="L77" s="1204"/>
      <c r="M77" s="771">
        <v>604.83248000000003</v>
      </c>
      <c r="N77" s="984">
        <f t="shared" si="1"/>
        <v>636.64666844800001</v>
      </c>
    </row>
    <row r="78" spans="1:21" x14ac:dyDescent="0.25">
      <c r="A78" s="1233" t="s">
        <v>1763</v>
      </c>
      <c r="B78" s="1234"/>
      <c r="C78" s="1234"/>
      <c r="D78" s="1234"/>
      <c r="E78" s="1202"/>
      <c r="F78" s="1203"/>
      <c r="G78" s="1203"/>
      <c r="H78" s="1203"/>
      <c r="I78" s="1203"/>
      <c r="J78" s="1203"/>
      <c r="K78" s="1203"/>
      <c r="L78" s="1204"/>
      <c r="M78" s="771">
        <v>691.23712</v>
      </c>
      <c r="N78" s="984">
        <f t="shared" si="1"/>
        <v>727.59619251200002</v>
      </c>
    </row>
    <row r="79" spans="1:21" x14ac:dyDescent="0.25">
      <c r="A79" s="1220" t="s">
        <v>1762</v>
      </c>
      <c r="B79" s="1221"/>
      <c r="C79" s="1221"/>
      <c r="D79" s="1221"/>
      <c r="E79" s="1202"/>
      <c r="F79" s="1203"/>
      <c r="G79" s="1203"/>
      <c r="H79" s="1203"/>
      <c r="I79" s="1203"/>
      <c r="J79" s="1203"/>
      <c r="K79" s="1203"/>
      <c r="L79" s="1204"/>
      <c r="M79" s="771">
        <v>691.23712</v>
      </c>
      <c r="N79" s="984">
        <f t="shared" si="1"/>
        <v>727.59619251200002</v>
      </c>
    </row>
    <row r="80" spans="1:21" x14ac:dyDescent="0.25">
      <c r="A80" s="1220" t="s">
        <v>1761</v>
      </c>
      <c r="B80" s="1234"/>
      <c r="C80" s="1234"/>
      <c r="D80" s="1234"/>
      <c r="E80" s="1202"/>
      <c r="F80" s="1203"/>
      <c r="G80" s="1203"/>
      <c r="H80" s="1203"/>
      <c r="I80" s="1203"/>
      <c r="J80" s="1203"/>
      <c r="K80" s="1203"/>
      <c r="L80" s="1204"/>
      <c r="M80" s="771">
        <v>773.52975000000004</v>
      </c>
      <c r="N80" s="984">
        <f t="shared" si="1"/>
        <v>814.21741485000007</v>
      </c>
    </row>
    <row r="81" spans="1:14" x14ac:dyDescent="0.25">
      <c r="A81" s="1220" t="s">
        <v>1760</v>
      </c>
      <c r="B81" s="1221"/>
      <c r="C81" s="1221"/>
      <c r="D81" s="1221"/>
      <c r="E81" s="1202"/>
      <c r="F81" s="1203"/>
      <c r="G81" s="1203"/>
      <c r="H81" s="1203"/>
      <c r="I81" s="1203"/>
      <c r="J81" s="1203"/>
      <c r="K81" s="1203"/>
      <c r="L81" s="1204"/>
      <c r="M81" s="771">
        <v>1014.0390000000002</v>
      </c>
      <c r="N81" s="984">
        <f t="shared" si="1"/>
        <v>1067.3774514000002</v>
      </c>
    </row>
    <row r="82" spans="1:14" ht="15.75" thickBot="1" x14ac:dyDescent="0.3">
      <c r="A82" s="1222" t="s">
        <v>1759</v>
      </c>
      <c r="B82" s="1241"/>
      <c r="C82" s="1241"/>
      <c r="D82" s="1241"/>
      <c r="E82" s="1205"/>
      <c r="F82" s="1206"/>
      <c r="G82" s="1206"/>
      <c r="H82" s="1206"/>
      <c r="I82" s="1206"/>
      <c r="J82" s="1206"/>
      <c r="K82" s="1206"/>
      <c r="L82" s="1207"/>
      <c r="M82" s="982">
        <v>1198.2127500000001</v>
      </c>
      <c r="N82" s="985">
        <f t="shared" si="1"/>
        <v>1261.2387406500002</v>
      </c>
    </row>
    <row r="83" spans="1:14" ht="30" x14ac:dyDescent="0.25">
      <c r="A83" s="1208" t="s">
        <v>1758</v>
      </c>
      <c r="B83" s="1209"/>
      <c r="C83" s="1209"/>
      <c r="D83" s="1209"/>
      <c r="E83" s="1209"/>
      <c r="F83" s="1209"/>
      <c r="G83" s="1209"/>
      <c r="H83" s="1209"/>
      <c r="I83" s="1209"/>
      <c r="J83" s="1209"/>
      <c r="K83" s="1209"/>
      <c r="L83" s="1210"/>
      <c r="M83" s="787" t="s">
        <v>302</v>
      </c>
      <c r="N83" s="781" t="s">
        <v>17</v>
      </c>
    </row>
    <row r="84" spans="1:14" x14ac:dyDescent="0.25">
      <c r="A84" s="1220" t="s">
        <v>1757</v>
      </c>
      <c r="B84" s="1221"/>
      <c r="C84" s="1221"/>
      <c r="D84" s="1221"/>
      <c r="E84" s="1178" t="s">
        <v>1754</v>
      </c>
      <c r="F84" s="1179"/>
      <c r="G84" s="1179"/>
      <c r="H84" s="1179"/>
      <c r="I84" s="1179"/>
      <c r="J84" s="1179"/>
      <c r="K84" s="1179"/>
      <c r="L84" s="1180"/>
      <c r="M84" s="771">
        <v>815.3335800000001</v>
      </c>
      <c r="N84" s="984">
        <f>M84*1.0526</f>
        <v>858.22012630800009</v>
      </c>
    </row>
    <row r="85" spans="1:14" ht="15.75" thickBot="1" x14ac:dyDescent="0.3">
      <c r="A85" s="1240" t="s">
        <v>1756</v>
      </c>
      <c r="B85" s="1241"/>
      <c r="C85" s="1241"/>
      <c r="D85" s="1241"/>
      <c r="E85" s="1196"/>
      <c r="F85" s="1197"/>
      <c r="G85" s="1197"/>
      <c r="H85" s="1197"/>
      <c r="I85" s="1197"/>
      <c r="J85" s="1197"/>
      <c r="K85" s="1197"/>
      <c r="L85" s="1198"/>
      <c r="M85" s="982">
        <v>488.00988000000007</v>
      </c>
      <c r="N85" s="985">
        <f>M85*1.0526</f>
        <v>513.67919968800004</v>
      </c>
    </row>
    <row r="86" spans="1:14" ht="15.75" thickBot="1" x14ac:dyDescent="0.3">
      <c r="A86" s="1192"/>
      <c r="B86" s="1193"/>
      <c r="C86" s="1193"/>
      <c r="D86" s="1193"/>
      <c r="E86" s="1193"/>
      <c r="F86" s="1193"/>
      <c r="G86" s="1193"/>
      <c r="H86" s="1193"/>
      <c r="I86" s="1193"/>
      <c r="J86" s="1193"/>
      <c r="K86" s="1193"/>
      <c r="L86" s="1193"/>
      <c r="M86" s="1193"/>
      <c r="N86" s="1193"/>
    </row>
    <row r="87" spans="1:14" ht="30" x14ac:dyDescent="0.25">
      <c r="A87" s="1208" t="s">
        <v>1771</v>
      </c>
      <c r="B87" s="1209"/>
      <c r="C87" s="1209"/>
      <c r="D87" s="1209"/>
      <c r="E87" s="1209"/>
      <c r="F87" s="1209"/>
      <c r="G87" s="1209"/>
      <c r="H87" s="1209"/>
      <c r="I87" s="1209"/>
      <c r="J87" s="1209"/>
      <c r="K87" s="1209"/>
      <c r="L87" s="1210"/>
      <c r="M87" s="787" t="s">
        <v>302</v>
      </c>
      <c r="N87" s="781" t="s">
        <v>17</v>
      </c>
    </row>
    <row r="88" spans="1:14" ht="15" customHeight="1" x14ac:dyDescent="0.25">
      <c r="A88" s="1220" t="s">
        <v>1770</v>
      </c>
      <c r="B88" s="1221"/>
      <c r="C88" s="1221"/>
      <c r="D88" s="1221"/>
      <c r="E88" s="1199" t="s">
        <v>1752</v>
      </c>
      <c r="F88" s="1200"/>
      <c r="G88" s="1200"/>
      <c r="H88" s="1200"/>
      <c r="I88" s="1200"/>
      <c r="J88" s="1200"/>
      <c r="K88" s="1200"/>
      <c r="L88" s="1201"/>
      <c r="M88" s="771">
        <v>815.3335800000001</v>
      </c>
      <c r="N88" s="984">
        <f>M88*1.0526</f>
        <v>858.22012630800009</v>
      </c>
    </row>
    <row r="89" spans="1:14" x14ac:dyDescent="0.25">
      <c r="A89" s="1220" t="s">
        <v>1769</v>
      </c>
      <c r="B89" s="1221"/>
      <c r="C89" s="1221"/>
      <c r="D89" s="1221"/>
      <c r="E89" s="1202"/>
      <c r="F89" s="1203"/>
      <c r="G89" s="1203"/>
      <c r="H89" s="1203"/>
      <c r="I89" s="1203"/>
      <c r="J89" s="1203"/>
      <c r="K89" s="1203"/>
      <c r="L89" s="1204"/>
      <c r="M89" s="771">
        <v>938.82388500000013</v>
      </c>
      <c r="N89" s="984">
        <f t="shared" ref="N89:N99" si="2">M89*1.0526</f>
        <v>988.20602135100012</v>
      </c>
    </row>
    <row r="90" spans="1:14" x14ac:dyDescent="0.25">
      <c r="A90" s="1220" t="s">
        <v>1768</v>
      </c>
      <c r="B90" s="1221"/>
      <c r="C90" s="1221"/>
      <c r="D90" s="1221"/>
      <c r="E90" s="1202"/>
      <c r="F90" s="1203"/>
      <c r="G90" s="1203"/>
      <c r="H90" s="1203"/>
      <c r="I90" s="1203"/>
      <c r="J90" s="1203"/>
      <c r="K90" s="1203"/>
      <c r="L90" s="1204"/>
      <c r="M90" s="771">
        <v>508.83957000000004</v>
      </c>
      <c r="N90" s="984">
        <f t="shared" si="2"/>
        <v>535.604531382</v>
      </c>
    </row>
    <row r="91" spans="1:14" x14ac:dyDescent="0.25">
      <c r="A91" s="1233" t="s">
        <v>1767</v>
      </c>
      <c r="B91" s="1234"/>
      <c r="C91" s="1234"/>
      <c r="D91" s="1234"/>
      <c r="E91" s="1202"/>
      <c r="F91" s="1203"/>
      <c r="G91" s="1203"/>
      <c r="H91" s="1203"/>
      <c r="I91" s="1203"/>
      <c r="J91" s="1203"/>
      <c r="K91" s="1203"/>
      <c r="L91" s="1204"/>
      <c r="M91" s="771">
        <v>662.08657500000015</v>
      </c>
      <c r="N91" s="984">
        <f t="shared" si="2"/>
        <v>696.91232884500016</v>
      </c>
    </row>
    <row r="92" spans="1:14" x14ac:dyDescent="0.25">
      <c r="A92" s="1220" t="s">
        <v>1766</v>
      </c>
      <c r="B92" s="1221"/>
      <c r="C92" s="1221"/>
      <c r="D92" s="1221"/>
      <c r="E92" s="1202"/>
      <c r="F92" s="1203"/>
      <c r="G92" s="1203"/>
      <c r="H92" s="1203"/>
      <c r="I92" s="1203"/>
      <c r="J92" s="1203"/>
      <c r="K92" s="1203"/>
      <c r="L92" s="1204"/>
      <c r="M92" s="771">
        <v>686.6083000000001</v>
      </c>
      <c r="N92" s="984">
        <f t="shared" si="2"/>
        <v>722.72389658000009</v>
      </c>
    </row>
    <row r="93" spans="1:14" x14ac:dyDescent="0.25">
      <c r="A93" s="1233" t="s">
        <v>1765</v>
      </c>
      <c r="B93" s="1234"/>
      <c r="C93" s="1234"/>
      <c r="D93" s="1234"/>
      <c r="E93" s="1202"/>
      <c r="F93" s="1203"/>
      <c r="G93" s="1203"/>
      <c r="H93" s="1203"/>
      <c r="I93" s="1203"/>
      <c r="J93" s="1203"/>
      <c r="K93" s="1203"/>
      <c r="L93" s="1204"/>
      <c r="M93" s="771">
        <v>723.63886000000002</v>
      </c>
      <c r="N93" s="984">
        <f t="shared" si="2"/>
        <v>761.70226403599997</v>
      </c>
    </row>
    <row r="94" spans="1:14" x14ac:dyDescent="0.25">
      <c r="A94" s="1220" t="s">
        <v>1764</v>
      </c>
      <c r="B94" s="1221"/>
      <c r="C94" s="1221"/>
      <c r="D94" s="1221"/>
      <c r="E94" s="1202"/>
      <c r="F94" s="1203"/>
      <c r="G94" s="1203"/>
      <c r="H94" s="1203"/>
      <c r="I94" s="1203"/>
      <c r="J94" s="1203"/>
      <c r="K94" s="1203"/>
      <c r="L94" s="1204"/>
      <c r="M94" s="771">
        <v>723.63886000000002</v>
      </c>
      <c r="N94" s="984">
        <f t="shared" si="2"/>
        <v>761.70226403599997</v>
      </c>
    </row>
    <row r="95" spans="1:14" x14ac:dyDescent="0.25">
      <c r="A95" s="1233" t="s">
        <v>1763</v>
      </c>
      <c r="B95" s="1234"/>
      <c r="C95" s="1234"/>
      <c r="D95" s="1234"/>
      <c r="E95" s="1202"/>
      <c r="F95" s="1203"/>
      <c r="G95" s="1203"/>
      <c r="H95" s="1203"/>
      <c r="I95" s="1203"/>
      <c r="J95" s="1203"/>
      <c r="K95" s="1203"/>
      <c r="L95" s="1204"/>
      <c r="M95" s="771">
        <v>830.10172000000011</v>
      </c>
      <c r="N95" s="984">
        <f t="shared" si="2"/>
        <v>873.76507047200005</v>
      </c>
    </row>
    <row r="96" spans="1:14" x14ac:dyDescent="0.25">
      <c r="A96" s="1220" t="s">
        <v>1762</v>
      </c>
      <c r="B96" s="1221"/>
      <c r="C96" s="1221"/>
      <c r="D96" s="1221"/>
      <c r="E96" s="1202"/>
      <c r="F96" s="1203"/>
      <c r="G96" s="1203"/>
      <c r="H96" s="1203"/>
      <c r="I96" s="1203"/>
      <c r="J96" s="1203"/>
      <c r="K96" s="1203"/>
      <c r="L96" s="1204"/>
      <c r="M96" s="771">
        <v>830.10172000000011</v>
      </c>
      <c r="N96" s="984">
        <f t="shared" si="2"/>
        <v>873.76507047200005</v>
      </c>
    </row>
    <row r="97" spans="1:14" x14ac:dyDescent="0.25">
      <c r="A97" s="1220" t="s">
        <v>1761</v>
      </c>
      <c r="B97" s="1234"/>
      <c r="C97" s="1234"/>
      <c r="D97" s="1234"/>
      <c r="E97" s="1202"/>
      <c r="F97" s="1203"/>
      <c r="G97" s="1203"/>
      <c r="H97" s="1203"/>
      <c r="I97" s="1203"/>
      <c r="J97" s="1203"/>
      <c r="K97" s="1203"/>
      <c r="L97" s="1204"/>
      <c r="M97" s="771">
        <v>927.36900000000014</v>
      </c>
      <c r="N97" s="984">
        <f t="shared" si="2"/>
        <v>976.14860940000017</v>
      </c>
    </row>
    <row r="98" spans="1:14" x14ac:dyDescent="0.25">
      <c r="A98" s="1220" t="s">
        <v>1760</v>
      </c>
      <c r="B98" s="1221"/>
      <c r="C98" s="1221"/>
      <c r="D98" s="1221"/>
      <c r="E98" s="1202"/>
      <c r="F98" s="1203"/>
      <c r="G98" s="1203"/>
      <c r="H98" s="1203"/>
      <c r="I98" s="1203"/>
      <c r="J98" s="1203"/>
      <c r="K98" s="1203"/>
      <c r="L98" s="1204"/>
      <c r="M98" s="771">
        <v>1217.7135000000001</v>
      </c>
      <c r="N98" s="984">
        <f t="shared" si="2"/>
        <v>1281.7652301000001</v>
      </c>
    </row>
    <row r="99" spans="1:14" ht="15.75" thickBot="1" x14ac:dyDescent="0.3">
      <c r="A99" s="1222" t="s">
        <v>1759</v>
      </c>
      <c r="B99" s="1241"/>
      <c r="C99" s="1241"/>
      <c r="D99" s="1241"/>
      <c r="E99" s="1205"/>
      <c r="F99" s="1206"/>
      <c r="G99" s="1206"/>
      <c r="H99" s="1206"/>
      <c r="I99" s="1206"/>
      <c r="J99" s="1206"/>
      <c r="K99" s="1206"/>
      <c r="L99" s="1207"/>
      <c r="M99" s="982">
        <v>1438.7220000000002</v>
      </c>
      <c r="N99" s="985">
        <f t="shared" si="2"/>
        <v>1514.3987772000003</v>
      </c>
    </row>
    <row r="100" spans="1:14" ht="30" x14ac:dyDescent="0.25">
      <c r="A100" s="1208" t="s">
        <v>1758</v>
      </c>
      <c r="B100" s="1209"/>
      <c r="C100" s="1209"/>
      <c r="D100" s="1209"/>
      <c r="E100" s="1209"/>
      <c r="F100" s="1209"/>
      <c r="G100" s="1209"/>
      <c r="H100" s="1209"/>
      <c r="I100" s="1209"/>
      <c r="J100" s="1209"/>
      <c r="K100" s="1209"/>
      <c r="L100" s="1210"/>
      <c r="M100" s="787" t="s">
        <v>302</v>
      </c>
      <c r="N100" s="781" t="s">
        <v>17</v>
      </c>
    </row>
    <row r="101" spans="1:14" ht="15" customHeight="1" x14ac:dyDescent="0.25">
      <c r="A101" s="1220" t="s">
        <v>1757</v>
      </c>
      <c r="B101" s="1221"/>
      <c r="C101" s="1221"/>
      <c r="D101" s="1221"/>
      <c r="E101" s="1178" t="s">
        <v>1752</v>
      </c>
      <c r="F101" s="1179"/>
      <c r="G101" s="1179"/>
      <c r="H101" s="1179"/>
      <c r="I101" s="1179"/>
      <c r="J101" s="1179"/>
      <c r="K101" s="1179"/>
      <c r="L101" s="1180"/>
      <c r="M101" s="771">
        <v>978.99543000000017</v>
      </c>
      <c r="N101" s="984">
        <f>M101*1.0526</f>
        <v>1030.4905896180001</v>
      </c>
    </row>
    <row r="102" spans="1:14" ht="15.75" thickBot="1" x14ac:dyDescent="0.3">
      <c r="A102" s="1240" t="s">
        <v>1756</v>
      </c>
      <c r="B102" s="1241"/>
      <c r="C102" s="1241"/>
      <c r="D102" s="1241"/>
      <c r="E102" s="1196"/>
      <c r="F102" s="1197"/>
      <c r="G102" s="1197"/>
      <c r="H102" s="1197"/>
      <c r="I102" s="1197"/>
      <c r="J102" s="1197"/>
      <c r="K102" s="1197"/>
      <c r="L102" s="1198"/>
      <c r="M102" s="982">
        <v>584.71915500000011</v>
      </c>
      <c r="N102" s="985">
        <f>M102*1.0526</f>
        <v>615.47538255300014</v>
      </c>
    </row>
    <row r="103" spans="1:14" ht="30" x14ac:dyDescent="0.25">
      <c r="A103" s="1226" t="s">
        <v>1755</v>
      </c>
      <c r="B103" s="1227"/>
      <c r="C103" s="1227"/>
      <c r="D103" s="1227"/>
      <c r="E103" s="1227"/>
      <c r="F103" s="1227"/>
      <c r="G103" s="1227"/>
      <c r="H103" s="1227"/>
      <c r="I103" s="1227"/>
      <c r="J103" s="1227"/>
      <c r="K103" s="1227"/>
      <c r="L103" s="1228"/>
      <c r="M103" s="787" t="s">
        <v>302</v>
      </c>
      <c r="N103" s="781" t="s">
        <v>17</v>
      </c>
    </row>
    <row r="104" spans="1:14" ht="15" customHeight="1" x14ac:dyDescent="0.25">
      <c r="A104" s="1218" t="s">
        <v>1753</v>
      </c>
      <c r="B104" s="1219"/>
      <c r="C104" s="1219"/>
      <c r="D104" s="1219"/>
      <c r="E104" s="1224" t="s">
        <v>1754</v>
      </c>
      <c r="F104" s="1224"/>
      <c r="G104" s="1224"/>
      <c r="H104" s="1224"/>
      <c r="I104" s="1224"/>
      <c r="J104" s="1224"/>
      <c r="K104" s="1224"/>
      <c r="L104" s="1224"/>
      <c r="M104" s="770">
        <v>585.21510000000012</v>
      </c>
      <c r="N104" s="986">
        <f>M104*1.0526</f>
        <v>615.99741426000014</v>
      </c>
    </row>
    <row r="105" spans="1:14" ht="15" customHeight="1" x14ac:dyDescent="0.25">
      <c r="A105" s="1220" t="s">
        <v>1751</v>
      </c>
      <c r="B105" s="1221"/>
      <c r="C105" s="1221"/>
      <c r="D105" s="1221"/>
      <c r="E105" s="1224"/>
      <c r="F105" s="1224"/>
      <c r="G105" s="1224"/>
      <c r="H105" s="1224"/>
      <c r="I105" s="1224"/>
      <c r="J105" s="1224"/>
      <c r="K105" s="1224"/>
      <c r="L105" s="1224"/>
      <c r="M105" s="770">
        <v>776.98050000000012</v>
      </c>
      <c r="N105" s="986">
        <f t="shared" ref="N105:N107" si="3">M105*1.0526</f>
        <v>817.84967430000006</v>
      </c>
    </row>
    <row r="106" spans="1:14" ht="15" customHeight="1" x14ac:dyDescent="0.25">
      <c r="A106" s="1218" t="s">
        <v>1753</v>
      </c>
      <c r="B106" s="1219"/>
      <c r="C106" s="1219"/>
      <c r="D106" s="1219"/>
      <c r="E106" s="1224" t="s">
        <v>1752</v>
      </c>
      <c r="F106" s="1224"/>
      <c r="G106" s="1224"/>
      <c r="H106" s="1224"/>
      <c r="I106" s="1224"/>
      <c r="J106" s="1224"/>
      <c r="K106" s="1224"/>
      <c r="L106" s="1224"/>
      <c r="M106" s="770">
        <v>700.93560000000002</v>
      </c>
      <c r="N106" s="986">
        <f t="shared" si="3"/>
        <v>737.80481255999996</v>
      </c>
    </row>
    <row r="107" spans="1:14" ht="15" customHeight="1" thickBot="1" x14ac:dyDescent="0.3">
      <c r="A107" s="1222" t="s">
        <v>1751</v>
      </c>
      <c r="B107" s="1223"/>
      <c r="C107" s="1223"/>
      <c r="D107" s="1223"/>
      <c r="E107" s="1225"/>
      <c r="F107" s="1225"/>
      <c r="G107" s="1225"/>
      <c r="H107" s="1225"/>
      <c r="I107" s="1225"/>
      <c r="J107" s="1225"/>
      <c r="K107" s="1225"/>
      <c r="L107" s="1225"/>
      <c r="M107" s="987">
        <v>934.02975000000015</v>
      </c>
      <c r="N107" s="988">
        <f t="shared" si="3"/>
        <v>983.15971485000011</v>
      </c>
    </row>
  </sheetData>
  <sheetProtection formatCells="0" formatColumns="0" formatRows="0" insertColumns="0" insertRows="0" insertHyperlinks="0" deleteColumns="0" deleteRows="0" sort="0" autoFilter="0" pivotTables="0"/>
  <mergeCells count="5066">
    <mergeCell ref="R66:R67"/>
    <mergeCell ref="S66:S67"/>
    <mergeCell ref="T66:T67"/>
    <mergeCell ref="U66:U67"/>
    <mergeCell ref="P68:P69"/>
    <mergeCell ref="P70:P71"/>
    <mergeCell ref="P72:P74"/>
    <mergeCell ref="Q73:Q74"/>
    <mergeCell ref="R73:R74"/>
    <mergeCell ref="S73:S74"/>
    <mergeCell ref="T73:T74"/>
    <mergeCell ref="U73:U74"/>
    <mergeCell ref="P53:U53"/>
    <mergeCell ref="P54:P55"/>
    <mergeCell ref="Q54:Q55"/>
    <mergeCell ref="R54:R55"/>
    <mergeCell ref="S54:S55"/>
    <mergeCell ref="T54:T55"/>
    <mergeCell ref="U54:U55"/>
    <mergeCell ref="P56:P57"/>
    <mergeCell ref="P58:P59"/>
    <mergeCell ref="P60:P62"/>
    <mergeCell ref="Q61:Q62"/>
    <mergeCell ref="R61:R62"/>
    <mergeCell ref="S61:S62"/>
    <mergeCell ref="T61:T62"/>
    <mergeCell ref="U61:U62"/>
    <mergeCell ref="X57:X58"/>
    <mergeCell ref="X59:X60"/>
    <mergeCell ref="X61:X63"/>
    <mergeCell ref="Y62:Y63"/>
    <mergeCell ref="Z62:Z63"/>
    <mergeCell ref="AA62:AA63"/>
    <mergeCell ref="AB62:AB63"/>
    <mergeCell ref="AC62:AC63"/>
    <mergeCell ref="P42:U42"/>
    <mergeCell ref="X54:AC54"/>
    <mergeCell ref="X55:X56"/>
    <mergeCell ref="Y55:Y56"/>
    <mergeCell ref="Z55:Z56"/>
    <mergeCell ref="AA55:AA56"/>
    <mergeCell ref="AB55:AB56"/>
    <mergeCell ref="AC55:AC56"/>
    <mergeCell ref="A92:D92"/>
    <mergeCell ref="A47:B48"/>
    <mergeCell ref="C47:D47"/>
    <mergeCell ref="C48:D48"/>
    <mergeCell ref="A49:B50"/>
    <mergeCell ref="C49:D49"/>
    <mergeCell ref="A65:B66"/>
    <mergeCell ref="C65:D65"/>
    <mergeCell ref="C66:D66"/>
    <mergeCell ref="A85:D85"/>
    <mergeCell ref="A88:D88"/>
    <mergeCell ref="A89:D89"/>
    <mergeCell ref="A90:D90"/>
    <mergeCell ref="P65:U65"/>
    <mergeCell ref="P66:P67"/>
    <mergeCell ref="Q66:Q67"/>
    <mergeCell ref="A102:D102"/>
    <mergeCell ref="A95:D95"/>
    <mergeCell ref="A96:D96"/>
    <mergeCell ref="A97:D97"/>
    <mergeCell ref="A98:D98"/>
    <mergeCell ref="A99:D99"/>
    <mergeCell ref="A91:D91"/>
    <mergeCell ref="A59:B60"/>
    <mergeCell ref="C59:D59"/>
    <mergeCell ref="C60:D60"/>
    <mergeCell ref="A61:B62"/>
    <mergeCell ref="C61:D61"/>
    <mergeCell ref="A78:D78"/>
    <mergeCell ref="A79:D79"/>
    <mergeCell ref="A80:D80"/>
    <mergeCell ref="A81:D81"/>
    <mergeCell ref="A82:D82"/>
    <mergeCell ref="A84:D84"/>
    <mergeCell ref="A72:D72"/>
    <mergeCell ref="A73:D73"/>
    <mergeCell ref="A74:D74"/>
    <mergeCell ref="A75:D75"/>
    <mergeCell ref="A76:D76"/>
    <mergeCell ref="A77:D77"/>
    <mergeCell ref="A71:D71"/>
    <mergeCell ref="C62:D62"/>
    <mergeCell ref="A63:B64"/>
    <mergeCell ref="C63:D63"/>
    <mergeCell ref="C64:D64"/>
    <mergeCell ref="XEZ32:XFC32"/>
    <mergeCell ref="A42:B42"/>
    <mergeCell ref="C42:D42"/>
    <mergeCell ref="A43:B44"/>
    <mergeCell ref="C43:D43"/>
    <mergeCell ref="C44:D44"/>
    <mergeCell ref="WUP32:WUY32"/>
    <mergeCell ref="WUZ32:WVI32"/>
    <mergeCell ref="WVJ32:WVS32"/>
    <mergeCell ref="WVT32:WWC32"/>
    <mergeCell ref="XCR32:XDA32"/>
    <mergeCell ref="XDB32:XDK32"/>
    <mergeCell ref="XDL32:XDU32"/>
    <mergeCell ref="XDV32:XEE32"/>
    <mergeCell ref="XEF32:XEO32"/>
    <mergeCell ref="XEP32:XEY32"/>
    <mergeCell ref="A55:B56"/>
    <mergeCell ref="C55:D55"/>
    <mergeCell ref="C56:D56"/>
    <mergeCell ref="C50:D50"/>
    <mergeCell ref="A51:B52"/>
    <mergeCell ref="C51:D51"/>
    <mergeCell ref="C52:D52"/>
    <mergeCell ref="A53:B54"/>
    <mergeCell ref="C53:D53"/>
    <mergeCell ref="C54:D54"/>
    <mergeCell ref="WTL32:WTU32"/>
    <mergeCell ref="WTV32:WUE32"/>
    <mergeCell ref="WUF32:WUO32"/>
    <mergeCell ref="WKF32:WKO32"/>
    <mergeCell ref="XBX32:XCG32"/>
    <mergeCell ref="XCH32:XCQ32"/>
    <mergeCell ref="WXR32:WYA32"/>
    <mergeCell ref="WYB32:WYK32"/>
    <mergeCell ref="WYL32:WYU32"/>
    <mergeCell ref="WYV32:WZE32"/>
    <mergeCell ref="WOB32:WOK32"/>
    <mergeCell ref="WOL32:WOU32"/>
    <mergeCell ref="WOV32:WPE32"/>
    <mergeCell ref="WPF32:WPO32"/>
    <mergeCell ref="WPP32:WPY32"/>
    <mergeCell ref="WPZ32:WQI32"/>
    <mergeCell ref="WWD32:WWM32"/>
    <mergeCell ref="WWN32:WWW32"/>
    <mergeCell ref="WWX32:WXG32"/>
    <mergeCell ref="WXH32:WXQ32"/>
    <mergeCell ref="XAJ32:XAS32"/>
    <mergeCell ref="XAT32:XBC32"/>
    <mergeCell ref="WZF32:WZO32"/>
    <mergeCell ref="WZP32:WZY32"/>
    <mergeCell ref="WZZ32:XAI32"/>
    <mergeCell ref="WNR32:WOA32"/>
    <mergeCell ref="XBD32:XBM32"/>
    <mergeCell ref="XBN32:XBW32"/>
    <mergeCell ref="WBJ32:WBS32"/>
    <mergeCell ref="WBT32:WCC32"/>
    <mergeCell ref="WCD32:WCM32"/>
    <mergeCell ref="WCN32:WCW32"/>
    <mergeCell ref="WCX32:WDG32"/>
    <mergeCell ref="WDH32:WDQ32"/>
    <mergeCell ref="WDR32:WEA32"/>
    <mergeCell ref="WLJ32:WLS32"/>
    <mergeCell ref="WLT32:WMC32"/>
    <mergeCell ref="WMD32:WMM32"/>
    <mergeCell ref="WMN32:WMW32"/>
    <mergeCell ref="WMX32:WNG32"/>
    <mergeCell ref="WNH32:WNQ32"/>
    <mergeCell ref="WSR32:WTA32"/>
    <mergeCell ref="WTB32:WTK32"/>
    <mergeCell ref="WHX32:WIG32"/>
    <mergeCell ref="WIH32:WIQ32"/>
    <mergeCell ref="WIR32:WJA32"/>
    <mergeCell ref="WJB32:WJK32"/>
    <mergeCell ref="WJL32:WJU32"/>
    <mergeCell ref="WJV32:WKE32"/>
    <mergeCell ref="WKP32:WKY32"/>
    <mergeCell ref="WKZ32:WLI32"/>
    <mergeCell ref="WQJ32:WQS32"/>
    <mergeCell ref="WQT32:WRC32"/>
    <mergeCell ref="WRD32:WRM32"/>
    <mergeCell ref="WRN32:WRW32"/>
    <mergeCell ref="WRX32:WSG32"/>
    <mergeCell ref="WSH32:WSQ32"/>
    <mergeCell ref="VOH32:VOQ32"/>
    <mergeCell ref="VOR32:VPA32"/>
    <mergeCell ref="VPB32:VPK32"/>
    <mergeCell ref="VPL32:VPU32"/>
    <mergeCell ref="VPV32:VQE32"/>
    <mergeCell ref="VXD32:VXM32"/>
    <mergeCell ref="VXN32:VXW32"/>
    <mergeCell ref="VXX32:VYG32"/>
    <mergeCell ref="VYH32:VYQ32"/>
    <mergeCell ref="VYR32:VZA32"/>
    <mergeCell ref="VZB32:VZK32"/>
    <mergeCell ref="WGJ32:WGS32"/>
    <mergeCell ref="WGT32:WHC32"/>
    <mergeCell ref="WHD32:WHM32"/>
    <mergeCell ref="WHN32:WHW32"/>
    <mergeCell ref="VUV32:VVE32"/>
    <mergeCell ref="VVF32:VVO32"/>
    <mergeCell ref="VVP32:VVY32"/>
    <mergeCell ref="VVZ32:VWI32"/>
    <mergeCell ref="VWJ32:VWS32"/>
    <mergeCell ref="VWT32:VXC32"/>
    <mergeCell ref="WEB32:WEK32"/>
    <mergeCell ref="WEL32:WEU32"/>
    <mergeCell ref="WEV32:WFE32"/>
    <mergeCell ref="WFF32:WFO32"/>
    <mergeCell ref="WFP32:WFY32"/>
    <mergeCell ref="WFZ32:WGI32"/>
    <mergeCell ref="VSN32:VSW32"/>
    <mergeCell ref="VSX32:VTG32"/>
    <mergeCell ref="VTH32:VTQ32"/>
    <mergeCell ref="VTR32:VUA32"/>
    <mergeCell ref="VUB32:VUK32"/>
    <mergeCell ref="VUL32:VUU32"/>
    <mergeCell ref="VQF32:VQO32"/>
    <mergeCell ref="VQP32:VQY32"/>
    <mergeCell ref="VQZ32:VRI32"/>
    <mergeCell ref="VRJ32:VRS32"/>
    <mergeCell ref="VRT32:VSC32"/>
    <mergeCell ref="VSD32:VSM32"/>
    <mergeCell ref="VZL32:VZU32"/>
    <mergeCell ref="VZV32:WAE32"/>
    <mergeCell ref="WAF32:WAO32"/>
    <mergeCell ref="WAP32:WAY32"/>
    <mergeCell ref="WAZ32:WBI32"/>
    <mergeCell ref="VBF32:VBO32"/>
    <mergeCell ref="VBP32:VBY32"/>
    <mergeCell ref="VBZ32:VCI32"/>
    <mergeCell ref="VCJ32:VCS32"/>
    <mergeCell ref="VCT32:VDC32"/>
    <mergeCell ref="VKB32:VKK32"/>
    <mergeCell ref="VKL32:VKU32"/>
    <mergeCell ref="VKV32:VLE32"/>
    <mergeCell ref="VLF32:VLO32"/>
    <mergeCell ref="VLP32:VLY32"/>
    <mergeCell ref="VLZ32:VMI32"/>
    <mergeCell ref="VHT32:VIC32"/>
    <mergeCell ref="VID32:VIM32"/>
    <mergeCell ref="VIN32:VIW32"/>
    <mergeCell ref="VIX32:VJG32"/>
    <mergeCell ref="VJH32:VJQ32"/>
    <mergeCell ref="VJR32:VKA32"/>
    <mergeCell ref="VFL32:VFU32"/>
    <mergeCell ref="VFV32:VGE32"/>
    <mergeCell ref="VGF32:VGO32"/>
    <mergeCell ref="VGP32:VGY32"/>
    <mergeCell ref="VGZ32:VHI32"/>
    <mergeCell ref="VHJ32:VHS32"/>
    <mergeCell ref="VDD32:VDM32"/>
    <mergeCell ref="VDN32:VDW32"/>
    <mergeCell ref="VDX32:VEG32"/>
    <mergeCell ref="VEH32:VEQ32"/>
    <mergeCell ref="VER32:VFA32"/>
    <mergeCell ref="VFB32:VFK32"/>
    <mergeCell ref="VMJ32:VMS32"/>
    <mergeCell ref="VMT32:VNC32"/>
    <mergeCell ref="VND32:VNM32"/>
    <mergeCell ref="VNN32:VNW32"/>
    <mergeCell ref="VNX32:VOG32"/>
    <mergeCell ref="UOD32:UOM32"/>
    <mergeCell ref="UON32:UOW32"/>
    <mergeCell ref="UOX32:UPG32"/>
    <mergeCell ref="UPH32:UPQ32"/>
    <mergeCell ref="UPR32:UQA32"/>
    <mergeCell ref="UWZ32:UXI32"/>
    <mergeCell ref="UXJ32:UXS32"/>
    <mergeCell ref="UXT32:UYC32"/>
    <mergeCell ref="UYD32:UYM32"/>
    <mergeCell ref="UYN32:UYW32"/>
    <mergeCell ref="UYX32:UZG32"/>
    <mergeCell ref="UUR32:UVA32"/>
    <mergeCell ref="UVB32:UVK32"/>
    <mergeCell ref="UVL32:UVU32"/>
    <mergeCell ref="UVV32:UWE32"/>
    <mergeCell ref="UWF32:UWO32"/>
    <mergeCell ref="UWP32:UWY32"/>
    <mergeCell ref="USJ32:USS32"/>
    <mergeCell ref="UST32:UTC32"/>
    <mergeCell ref="UTD32:UTM32"/>
    <mergeCell ref="UTN32:UTW32"/>
    <mergeCell ref="UTX32:UUG32"/>
    <mergeCell ref="UUH32:UUQ32"/>
    <mergeCell ref="UQB32:UQK32"/>
    <mergeCell ref="UQL32:UQU32"/>
    <mergeCell ref="UQV32:URE32"/>
    <mergeCell ref="URF32:URO32"/>
    <mergeCell ref="URP32:URY32"/>
    <mergeCell ref="URZ32:USI32"/>
    <mergeCell ref="UZH32:UZQ32"/>
    <mergeCell ref="UZR32:VAA32"/>
    <mergeCell ref="VAB32:VAK32"/>
    <mergeCell ref="VAL32:VAU32"/>
    <mergeCell ref="VAV32:VBE32"/>
    <mergeCell ref="UBB32:UBK32"/>
    <mergeCell ref="UBL32:UBU32"/>
    <mergeCell ref="UBV32:UCE32"/>
    <mergeCell ref="UCF32:UCO32"/>
    <mergeCell ref="UCP32:UCY32"/>
    <mergeCell ref="UJX32:UKG32"/>
    <mergeCell ref="UKH32:UKQ32"/>
    <mergeCell ref="UKR32:ULA32"/>
    <mergeCell ref="ULB32:ULK32"/>
    <mergeCell ref="ULL32:ULU32"/>
    <mergeCell ref="ULV32:UME32"/>
    <mergeCell ref="UHP32:UHY32"/>
    <mergeCell ref="UHZ32:UII32"/>
    <mergeCell ref="UIJ32:UIS32"/>
    <mergeCell ref="UIT32:UJC32"/>
    <mergeCell ref="UJD32:UJM32"/>
    <mergeCell ref="UJN32:UJW32"/>
    <mergeCell ref="UFH32:UFQ32"/>
    <mergeCell ref="UFR32:UGA32"/>
    <mergeCell ref="UGB32:UGK32"/>
    <mergeCell ref="UGL32:UGU32"/>
    <mergeCell ref="UGV32:UHE32"/>
    <mergeCell ref="UHF32:UHO32"/>
    <mergeCell ref="UCZ32:UDI32"/>
    <mergeCell ref="UDJ32:UDS32"/>
    <mergeCell ref="UDT32:UEC32"/>
    <mergeCell ref="UED32:UEM32"/>
    <mergeCell ref="UEN32:UEW32"/>
    <mergeCell ref="UEX32:UFG32"/>
    <mergeCell ref="UMF32:UMO32"/>
    <mergeCell ref="UMP32:UMY32"/>
    <mergeCell ref="UMZ32:UNI32"/>
    <mergeCell ref="UNJ32:UNS32"/>
    <mergeCell ref="UNT32:UOC32"/>
    <mergeCell ref="TNZ32:TOI32"/>
    <mergeCell ref="TOJ32:TOS32"/>
    <mergeCell ref="TOT32:TPC32"/>
    <mergeCell ref="TPD32:TPM32"/>
    <mergeCell ref="TPN32:TPW32"/>
    <mergeCell ref="TWV32:TXE32"/>
    <mergeCell ref="TXF32:TXO32"/>
    <mergeCell ref="TXP32:TXY32"/>
    <mergeCell ref="TXZ32:TYI32"/>
    <mergeCell ref="TYJ32:TYS32"/>
    <mergeCell ref="TYT32:TZC32"/>
    <mergeCell ref="TUN32:TUW32"/>
    <mergeCell ref="TUX32:TVG32"/>
    <mergeCell ref="TVH32:TVQ32"/>
    <mergeCell ref="TVR32:TWA32"/>
    <mergeCell ref="TWB32:TWK32"/>
    <mergeCell ref="TWL32:TWU32"/>
    <mergeCell ref="TSF32:TSO32"/>
    <mergeCell ref="TSP32:TSY32"/>
    <mergeCell ref="TSZ32:TTI32"/>
    <mergeCell ref="TTJ32:TTS32"/>
    <mergeCell ref="TTT32:TUC32"/>
    <mergeCell ref="TUD32:TUM32"/>
    <mergeCell ref="TPX32:TQG32"/>
    <mergeCell ref="TQH32:TQQ32"/>
    <mergeCell ref="TQR32:TRA32"/>
    <mergeCell ref="TRB32:TRK32"/>
    <mergeCell ref="TRL32:TRU32"/>
    <mergeCell ref="TRV32:TSE32"/>
    <mergeCell ref="TZD32:TZM32"/>
    <mergeCell ref="TZN32:TZW32"/>
    <mergeCell ref="TZX32:UAG32"/>
    <mergeCell ref="UAH32:UAQ32"/>
    <mergeCell ref="UAR32:UBA32"/>
    <mergeCell ref="TAX32:TBG32"/>
    <mergeCell ref="TBH32:TBQ32"/>
    <mergeCell ref="TBR32:TCA32"/>
    <mergeCell ref="TCB32:TCK32"/>
    <mergeCell ref="TCL32:TCU32"/>
    <mergeCell ref="TJT32:TKC32"/>
    <mergeCell ref="TKD32:TKM32"/>
    <mergeCell ref="TKN32:TKW32"/>
    <mergeCell ref="TKX32:TLG32"/>
    <mergeCell ref="TLH32:TLQ32"/>
    <mergeCell ref="TLR32:TMA32"/>
    <mergeCell ref="THL32:THU32"/>
    <mergeCell ref="THV32:TIE32"/>
    <mergeCell ref="TIF32:TIO32"/>
    <mergeCell ref="TIP32:TIY32"/>
    <mergeCell ref="TIZ32:TJI32"/>
    <mergeCell ref="TJJ32:TJS32"/>
    <mergeCell ref="TFD32:TFM32"/>
    <mergeCell ref="TFN32:TFW32"/>
    <mergeCell ref="TFX32:TGG32"/>
    <mergeCell ref="TGH32:TGQ32"/>
    <mergeCell ref="TGR32:THA32"/>
    <mergeCell ref="THB32:THK32"/>
    <mergeCell ref="TCV32:TDE32"/>
    <mergeCell ref="TDF32:TDO32"/>
    <mergeCell ref="TDP32:TDY32"/>
    <mergeCell ref="TDZ32:TEI32"/>
    <mergeCell ref="TEJ32:TES32"/>
    <mergeCell ref="TET32:TFC32"/>
    <mergeCell ref="TMB32:TMK32"/>
    <mergeCell ref="TML32:TMU32"/>
    <mergeCell ref="TMV32:TNE32"/>
    <mergeCell ref="TNF32:TNO32"/>
    <mergeCell ref="TNP32:TNY32"/>
    <mergeCell ref="SNV32:SOE32"/>
    <mergeCell ref="SOF32:SOO32"/>
    <mergeCell ref="SOP32:SOY32"/>
    <mergeCell ref="SOZ32:SPI32"/>
    <mergeCell ref="SPJ32:SPS32"/>
    <mergeCell ref="SWR32:SXA32"/>
    <mergeCell ref="SXB32:SXK32"/>
    <mergeCell ref="SXL32:SXU32"/>
    <mergeCell ref="SXV32:SYE32"/>
    <mergeCell ref="SYF32:SYO32"/>
    <mergeCell ref="SYP32:SYY32"/>
    <mergeCell ref="SUJ32:SUS32"/>
    <mergeCell ref="SUT32:SVC32"/>
    <mergeCell ref="SVD32:SVM32"/>
    <mergeCell ref="SVN32:SVW32"/>
    <mergeCell ref="SVX32:SWG32"/>
    <mergeCell ref="SWH32:SWQ32"/>
    <mergeCell ref="SSB32:SSK32"/>
    <mergeCell ref="SSL32:SSU32"/>
    <mergeCell ref="SSV32:STE32"/>
    <mergeCell ref="STF32:STO32"/>
    <mergeCell ref="STP32:STY32"/>
    <mergeCell ref="STZ32:SUI32"/>
    <mergeCell ref="SPT32:SQC32"/>
    <mergeCell ref="SQD32:SQM32"/>
    <mergeCell ref="SQN32:SQW32"/>
    <mergeCell ref="SQX32:SRG32"/>
    <mergeCell ref="SRH32:SRQ32"/>
    <mergeCell ref="SRR32:SSA32"/>
    <mergeCell ref="SYZ32:SZI32"/>
    <mergeCell ref="SZJ32:SZS32"/>
    <mergeCell ref="SZT32:TAC32"/>
    <mergeCell ref="TAD32:TAM32"/>
    <mergeCell ref="TAN32:TAW32"/>
    <mergeCell ref="SAT32:SBC32"/>
    <mergeCell ref="SBD32:SBM32"/>
    <mergeCell ref="SBN32:SBW32"/>
    <mergeCell ref="SBX32:SCG32"/>
    <mergeCell ref="SCH32:SCQ32"/>
    <mergeCell ref="SJP32:SJY32"/>
    <mergeCell ref="SJZ32:SKI32"/>
    <mergeCell ref="SKJ32:SKS32"/>
    <mergeCell ref="SKT32:SLC32"/>
    <mergeCell ref="SLD32:SLM32"/>
    <mergeCell ref="SLN32:SLW32"/>
    <mergeCell ref="SHH32:SHQ32"/>
    <mergeCell ref="SHR32:SIA32"/>
    <mergeCell ref="SIB32:SIK32"/>
    <mergeCell ref="SIL32:SIU32"/>
    <mergeCell ref="SIV32:SJE32"/>
    <mergeCell ref="SJF32:SJO32"/>
    <mergeCell ref="SEZ32:SFI32"/>
    <mergeCell ref="SFJ32:SFS32"/>
    <mergeCell ref="SFT32:SGC32"/>
    <mergeCell ref="SGD32:SGM32"/>
    <mergeCell ref="SGN32:SGW32"/>
    <mergeCell ref="SGX32:SHG32"/>
    <mergeCell ref="SCR32:SDA32"/>
    <mergeCell ref="SDB32:SDK32"/>
    <mergeCell ref="SDL32:SDU32"/>
    <mergeCell ref="SDV32:SEE32"/>
    <mergeCell ref="SEF32:SEO32"/>
    <mergeCell ref="SEP32:SEY32"/>
    <mergeCell ref="SLX32:SMG32"/>
    <mergeCell ref="SMH32:SMQ32"/>
    <mergeCell ref="SMR32:SNA32"/>
    <mergeCell ref="SNB32:SNK32"/>
    <mergeCell ref="SNL32:SNU32"/>
    <mergeCell ref="RNR32:ROA32"/>
    <mergeCell ref="ROB32:ROK32"/>
    <mergeCell ref="ROL32:ROU32"/>
    <mergeCell ref="ROV32:RPE32"/>
    <mergeCell ref="RPF32:RPO32"/>
    <mergeCell ref="RWN32:RWW32"/>
    <mergeCell ref="RWX32:RXG32"/>
    <mergeCell ref="RXH32:RXQ32"/>
    <mergeCell ref="RXR32:RYA32"/>
    <mergeCell ref="RYB32:RYK32"/>
    <mergeCell ref="RYL32:RYU32"/>
    <mergeCell ref="RUF32:RUO32"/>
    <mergeCell ref="RUP32:RUY32"/>
    <mergeCell ref="RUZ32:RVI32"/>
    <mergeCell ref="RVJ32:RVS32"/>
    <mergeCell ref="RVT32:RWC32"/>
    <mergeCell ref="RWD32:RWM32"/>
    <mergeCell ref="RRX32:RSG32"/>
    <mergeCell ref="RSH32:RSQ32"/>
    <mergeCell ref="RSR32:RTA32"/>
    <mergeCell ref="RTB32:RTK32"/>
    <mergeCell ref="RTL32:RTU32"/>
    <mergeCell ref="RTV32:RUE32"/>
    <mergeCell ref="RPP32:RPY32"/>
    <mergeCell ref="RPZ32:RQI32"/>
    <mergeCell ref="RQJ32:RQS32"/>
    <mergeCell ref="RQT32:RRC32"/>
    <mergeCell ref="RRD32:RRM32"/>
    <mergeCell ref="RRN32:RRW32"/>
    <mergeCell ref="RYV32:RZE32"/>
    <mergeCell ref="RZF32:RZO32"/>
    <mergeCell ref="RZP32:RZY32"/>
    <mergeCell ref="RZZ32:SAI32"/>
    <mergeCell ref="SAJ32:SAS32"/>
    <mergeCell ref="RAP32:RAY32"/>
    <mergeCell ref="RAZ32:RBI32"/>
    <mergeCell ref="RBJ32:RBS32"/>
    <mergeCell ref="RBT32:RCC32"/>
    <mergeCell ref="RCD32:RCM32"/>
    <mergeCell ref="RJL32:RJU32"/>
    <mergeCell ref="RJV32:RKE32"/>
    <mergeCell ref="RKF32:RKO32"/>
    <mergeCell ref="RKP32:RKY32"/>
    <mergeCell ref="RKZ32:RLI32"/>
    <mergeCell ref="RLJ32:RLS32"/>
    <mergeCell ref="RHD32:RHM32"/>
    <mergeCell ref="RHN32:RHW32"/>
    <mergeCell ref="RHX32:RIG32"/>
    <mergeCell ref="RIH32:RIQ32"/>
    <mergeCell ref="RIR32:RJA32"/>
    <mergeCell ref="RJB32:RJK32"/>
    <mergeCell ref="REV32:RFE32"/>
    <mergeCell ref="RFF32:RFO32"/>
    <mergeCell ref="RFP32:RFY32"/>
    <mergeCell ref="RFZ32:RGI32"/>
    <mergeCell ref="RGJ32:RGS32"/>
    <mergeCell ref="RGT32:RHC32"/>
    <mergeCell ref="RCN32:RCW32"/>
    <mergeCell ref="RCX32:RDG32"/>
    <mergeCell ref="RDH32:RDQ32"/>
    <mergeCell ref="RDR32:REA32"/>
    <mergeCell ref="REB32:REK32"/>
    <mergeCell ref="REL32:REU32"/>
    <mergeCell ref="RLT32:RMC32"/>
    <mergeCell ref="RMD32:RMM32"/>
    <mergeCell ref="RMN32:RMW32"/>
    <mergeCell ref="RMX32:RNG32"/>
    <mergeCell ref="RNH32:RNQ32"/>
    <mergeCell ref="QNN32:QNW32"/>
    <mergeCell ref="QNX32:QOG32"/>
    <mergeCell ref="QOH32:QOQ32"/>
    <mergeCell ref="QOR32:QPA32"/>
    <mergeCell ref="QPB32:QPK32"/>
    <mergeCell ref="QWJ32:QWS32"/>
    <mergeCell ref="QWT32:QXC32"/>
    <mergeCell ref="QXD32:QXM32"/>
    <mergeCell ref="QXN32:QXW32"/>
    <mergeCell ref="QXX32:QYG32"/>
    <mergeCell ref="QYH32:QYQ32"/>
    <mergeCell ref="QUB32:QUK32"/>
    <mergeCell ref="QUL32:QUU32"/>
    <mergeCell ref="QUV32:QVE32"/>
    <mergeCell ref="QVF32:QVO32"/>
    <mergeCell ref="QVP32:QVY32"/>
    <mergeCell ref="QVZ32:QWI32"/>
    <mergeCell ref="QRT32:QSC32"/>
    <mergeCell ref="QSD32:QSM32"/>
    <mergeCell ref="QSN32:QSW32"/>
    <mergeCell ref="QSX32:QTG32"/>
    <mergeCell ref="QTH32:QTQ32"/>
    <mergeCell ref="QTR32:QUA32"/>
    <mergeCell ref="QPL32:QPU32"/>
    <mergeCell ref="QPV32:QQE32"/>
    <mergeCell ref="QQF32:QQO32"/>
    <mergeCell ref="QQP32:QQY32"/>
    <mergeCell ref="QQZ32:QRI32"/>
    <mergeCell ref="QRJ32:QRS32"/>
    <mergeCell ref="QYR32:QZA32"/>
    <mergeCell ref="QZB32:QZK32"/>
    <mergeCell ref="QZL32:QZU32"/>
    <mergeCell ref="QZV32:RAE32"/>
    <mergeCell ref="RAF32:RAO32"/>
    <mergeCell ref="QAL32:QAU32"/>
    <mergeCell ref="QAV32:QBE32"/>
    <mergeCell ref="QBF32:QBO32"/>
    <mergeCell ref="QBP32:QBY32"/>
    <mergeCell ref="QBZ32:QCI32"/>
    <mergeCell ref="QJH32:QJQ32"/>
    <mergeCell ref="QJR32:QKA32"/>
    <mergeCell ref="QKB32:QKK32"/>
    <mergeCell ref="QKL32:QKU32"/>
    <mergeCell ref="QKV32:QLE32"/>
    <mergeCell ref="QLF32:QLO32"/>
    <mergeCell ref="QGZ32:QHI32"/>
    <mergeCell ref="QHJ32:QHS32"/>
    <mergeCell ref="QHT32:QIC32"/>
    <mergeCell ref="QID32:QIM32"/>
    <mergeCell ref="QIN32:QIW32"/>
    <mergeCell ref="QIX32:QJG32"/>
    <mergeCell ref="QER32:QFA32"/>
    <mergeCell ref="QFB32:QFK32"/>
    <mergeCell ref="QFL32:QFU32"/>
    <mergeCell ref="QFV32:QGE32"/>
    <mergeCell ref="QGF32:QGO32"/>
    <mergeCell ref="QGP32:QGY32"/>
    <mergeCell ref="QCJ32:QCS32"/>
    <mergeCell ref="QCT32:QDC32"/>
    <mergeCell ref="QDD32:QDM32"/>
    <mergeCell ref="QDN32:QDW32"/>
    <mergeCell ref="QDX32:QEG32"/>
    <mergeCell ref="QEH32:QEQ32"/>
    <mergeCell ref="QLP32:QLY32"/>
    <mergeCell ref="QLZ32:QMI32"/>
    <mergeCell ref="QMJ32:QMS32"/>
    <mergeCell ref="QMT32:QNC32"/>
    <mergeCell ref="QND32:QNM32"/>
    <mergeCell ref="PNJ32:PNS32"/>
    <mergeCell ref="PNT32:POC32"/>
    <mergeCell ref="POD32:POM32"/>
    <mergeCell ref="PON32:POW32"/>
    <mergeCell ref="POX32:PPG32"/>
    <mergeCell ref="PWF32:PWO32"/>
    <mergeCell ref="PWP32:PWY32"/>
    <mergeCell ref="PWZ32:PXI32"/>
    <mergeCell ref="PXJ32:PXS32"/>
    <mergeCell ref="PXT32:PYC32"/>
    <mergeCell ref="PYD32:PYM32"/>
    <mergeCell ref="PTX32:PUG32"/>
    <mergeCell ref="PUH32:PUQ32"/>
    <mergeCell ref="PUR32:PVA32"/>
    <mergeCell ref="PVB32:PVK32"/>
    <mergeCell ref="PVL32:PVU32"/>
    <mergeCell ref="PVV32:PWE32"/>
    <mergeCell ref="PRP32:PRY32"/>
    <mergeCell ref="PRZ32:PSI32"/>
    <mergeCell ref="PSJ32:PSS32"/>
    <mergeCell ref="PST32:PTC32"/>
    <mergeCell ref="PTD32:PTM32"/>
    <mergeCell ref="PTN32:PTW32"/>
    <mergeCell ref="PPH32:PPQ32"/>
    <mergeCell ref="PPR32:PQA32"/>
    <mergeCell ref="PQB32:PQK32"/>
    <mergeCell ref="PQL32:PQU32"/>
    <mergeCell ref="PQV32:PRE32"/>
    <mergeCell ref="PRF32:PRO32"/>
    <mergeCell ref="PYN32:PYW32"/>
    <mergeCell ref="PYX32:PZG32"/>
    <mergeCell ref="PZH32:PZQ32"/>
    <mergeCell ref="PZR32:QAA32"/>
    <mergeCell ref="QAB32:QAK32"/>
    <mergeCell ref="PAH32:PAQ32"/>
    <mergeCell ref="PAR32:PBA32"/>
    <mergeCell ref="PBB32:PBK32"/>
    <mergeCell ref="PBL32:PBU32"/>
    <mergeCell ref="PBV32:PCE32"/>
    <mergeCell ref="PJD32:PJM32"/>
    <mergeCell ref="PJN32:PJW32"/>
    <mergeCell ref="PJX32:PKG32"/>
    <mergeCell ref="PKH32:PKQ32"/>
    <mergeCell ref="PKR32:PLA32"/>
    <mergeCell ref="PLB32:PLK32"/>
    <mergeCell ref="PGV32:PHE32"/>
    <mergeCell ref="PHF32:PHO32"/>
    <mergeCell ref="PHP32:PHY32"/>
    <mergeCell ref="PHZ32:PII32"/>
    <mergeCell ref="PIJ32:PIS32"/>
    <mergeCell ref="PIT32:PJC32"/>
    <mergeCell ref="PEN32:PEW32"/>
    <mergeCell ref="PEX32:PFG32"/>
    <mergeCell ref="PFH32:PFQ32"/>
    <mergeCell ref="PFR32:PGA32"/>
    <mergeCell ref="PGB32:PGK32"/>
    <mergeCell ref="PGL32:PGU32"/>
    <mergeCell ref="PCF32:PCO32"/>
    <mergeCell ref="PCP32:PCY32"/>
    <mergeCell ref="PCZ32:PDI32"/>
    <mergeCell ref="PDJ32:PDS32"/>
    <mergeCell ref="PDT32:PEC32"/>
    <mergeCell ref="PED32:PEM32"/>
    <mergeCell ref="PLL32:PLU32"/>
    <mergeCell ref="PLV32:PME32"/>
    <mergeCell ref="PMF32:PMO32"/>
    <mergeCell ref="PMP32:PMY32"/>
    <mergeCell ref="PMZ32:PNI32"/>
    <mergeCell ref="ONF32:ONO32"/>
    <mergeCell ref="ONP32:ONY32"/>
    <mergeCell ref="ONZ32:OOI32"/>
    <mergeCell ref="OOJ32:OOS32"/>
    <mergeCell ref="OOT32:OPC32"/>
    <mergeCell ref="OWB32:OWK32"/>
    <mergeCell ref="OWL32:OWU32"/>
    <mergeCell ref="OWV32:OXE32"/>
    <mergeCell ref="OXF32:OXO32"/>
    <mergeCell ref="OXP32:OXY32"/>
    <mergeCell ref="OXZ32:OYI32"/>
    <mergeCell ref="OTT32:OUC32"/>
    <mergeCell ref="OUD32:OUM32"/>
    <mergeCell ref="OUN32:OUW32"/>
    <mergeCell ref="OUX32:OVG32"/>
    <mergeCell ref="OVH32:OVQ32"/>
    <mergeCell ref="OVR32:OWA32"/>
    <mergeCell ref="ORL32:ORU32"/>
    <mergeCell ref="ORV32:OSE32"/>
    <mergeCell ref="OSF32:OSO32"/>
    <mergeCell ref="OSP32:OSY32"/>
    <mergeCell ref="OSZ32:OTI32"/>
    <mergeCell ref="OTJ32:OTS32"/>
    <mergeCell ref="OPD32:OPM32"/>
    <mergeCell ref="OPN32:OPW32"/>
    <mergeCell ref="OPX32:OQG32"/>
    <mergeCell ref="OQH32:OQQ32"/>
    <mergeCell ref="OQR32:ORA32"/>
    <mergeCell ref="ORB32:ORK32"/>
    <mergeCell ref="OYJ32:OYS32"/>
    <mergeCell ref="OYT32:OZC32"/>
    <mergeCell ref="OZD32:OZM32"/>
    <mergeCell ref="OZN32:OZW32"/>
    <mergeCell ref="OZX32:PAG32"/>
    <mergeCell ref="OAD32:OAM32"/>
    <mergeCell ref="OAN32:OAW32"/>
    <mergeCell ref="OAX32:OBG32"/>
    <mergeCell ref="OBH32:OBQ32"/>
    <mergeCell ref="OBR32:OCA32"/>
    <mergeCell ref="OIZ32:OJI32"/>
    <mergeCell ref="OJJ32:OJS32"/>
    <mergeCell ref="OJT32:OKC32"/>
    <mergeCell ref="OKD32:OKM32"/>
    <mergeCell ref="OKN32:OKW32"/>
    <mergeCell ref="OKX32:OLG32"/>
    <mergeCell ref="OGR32:OHA32"/>
    <mergeCell ref="OHB32:OHK32"/>
    <mergeCell ref="OHL32:OHU32"/>
    <mergeCell ref="OHV32:OIE32"/>
    <mergeCell ref="OIF32:OIO32"/>
    <mergeCell ref="OIP32:OIY32"/>
    <mergeCell ref="OEJ32:OES32"/>
    <mergeCell ref="OET32:OFC32"/>
    <mergeCell ref="OFD32:OFM32"/>
    <mergeCell ref="OFN32:OFW32"/>
    <mergeCell ref="OFX32:OGG32"/>
    <mergeCell ref="OGH32:OGQ32"/>
    <mergeCell ref="OCB32:OCK32"/>
    <mergeCell ref="OCL32:OCU32"/>
    <mergeCell ref="OCV32:ODE32"/>
    <mergeCell ref="ODF32:ODO32"/>
    <mergeCell ref="ODP32:ODY32"/>
    <mergeCell ref="ODZ32:OEI32"/>
    <mergeCell ref="OLH32:OLQ32"/>
    <mergeCell ref="OLR32:OMA32"/>
    <mergeCell ref="OMB32:OMK32"/>
    <mergeCell ref="OML32:OMU32"/>
    <mergeCell ref="OMV32:ONE32"/>
    <mergeCell ref="NNB32:NNK32"/>
    <mergeCell ref="NNL32:NNU32"/>
    <mergeCell ref="NNV32:NOE32"/>
    <mergeCell ref="NOF32:NOO32"/>
    <mergeCell ref="NOP32:NOY32"/>
    <mergeCell ref="NVX32:NWG32"/>
    <mergeCell ref="NWH32:NWQ32"/>
    <mergeCell ref="NWR32:NXA32"/>
    <mergeCell ref="NXB32:NXK32"/>
    <mergeCell ref="NXL32:NXU32"/>
    <mergeCell ref="NXV32:NYE32"/>
    <mergeCell ref="NTP32:NTY32"/>
    <mergeCell ref="NTZ32:NUI32"/>
    <mergeCell ref="NUJ32:NUS32"/>
    <mergeCell ref="NUT32:NVC32"/>
    <mergeCell ref="NVD32:NVM32"/>
    <mergeCell ref="NVN32:NVW32"/>
    <mergeCell ref="NRH32:NRQ32"/>
    <mergeCell ref="NRR32:NSA32"/>
    <mergeCell ref="NSB32:NSK32"/>
    <mergeCell ref="NSL32:NSU32"/>
    <mergeCell ref="NSV32:NTE32"/>
    <mergeCell ref="NTF32:NTO32"/>
    <mergeCell ref="NOZ32:NPI32"/>
    <mergeCell ref="NPJ32:NPS32"/>
    <mergeCell ref="NPT32:NQC32"/>
    <mergeCell ref="NQD32:NQM32"/>
    <mergeCell ref="NQN32:NQW32"/>
    <mergeCell ref="NQX32:NRG32"/>
    <mergeCell ref="NYF32:NYO32"/>
    <mergeCell ref="NYP32:NYY32"/>
    <mergeCell ref="NYZ32:NZI32"/>
    <mergeCell ref="NZJ32:NZS32"/>
    <mergeCell ref="NZT32:OAC32"/>
    <mergeCell ref="MZZ32:NAI32"/>
    <mergeCell ref="NAJ32:NAS32"/>
    <mergeCell ref="NAT32:NBC32"/>
    <mergeCell ref="NBD32:NBM32"/>
    <mergeCell ref="NBN32:NBW32"/>
    <mergeCell ref="NIV32:NJE32"/>
    <mergeCell ref="NJF32:NJO32"/>
    <mergeCell ref="NJP32:NJY32"/>
    <mergeCell ref="NJZ32:NKI32"/>
    <mergeCell ref="NKJ32:NKS32"/>
    <mergeCell ref="NKT32:NLC32"/>
    <mergeCell ref="NGN32:NGW32"/>
    <mergeCell ref="NGX32:NHG32"/>
    <mergeCell ref="NHH32:NHQ32"/>
    <mergeCell ref="NHR32:NIA32"/>
    <mergeCell ref="NIB32:NIK32"/>
    <mergeCell ref="NIL32:NIU32"/>
    <mergeCell ref="NEF32:NEO32"/>
    <mergeCell ref="NEP32:NEY32"/>
    <mergeCell ref="NEZ32:NFI32"/>
    <mergeCell ref="NFJ32:NFS32"/>
    <mergeCell ref="NFT32:NGC32"/>
    <mergeCell ref="NGD32:NGM32"/>
    <mergeCell ref="NBX32:NCG32"/>
    <mergeCell ref="NCH32:NCQ32"/>
    <mergeCell ref="NCR32:NDA32"/>
    <mergeCell ref="NDB32:NDK32"/>
    <mergeCell ref="NDL32:NDU32"/>
    <mergeCell ref="NDV32:NEE32"/>
    <mergeCell ref="NLD32:NLM32"/>
    <mergeCell ref="NLN32:NLW32"/>
    <mergeCell ref="NLX32:NMG32"/>
    <mergeCell ref="NMH32:NMQ32"/>
    <mergeCell ref="NMR32:NNA32"/>
    <mergeCell ref="MMX32:MNG32"/>
    <mergeCell ref="MNH32:MNQ32"/>
    <mergeCell ref="MNR32:MOA32"/>
    <mergeCell ref="MOB32:MOK32"/>
    <mergeCell ref="MOL32:MOU32"/>
    <mergeCell ref="MVT32:MWC32"/>
    <mergeCell ref="MWD32:MWM32"/>
    <mergeCell ref="MWN32:MWW32"/>
    <mergeCell ref="MWX32:MXG32"/>
    <mergeCell ref="MXH32:MXQ32"/>
    <mergeCell ref="MXR32:MYA32"/>
    <mergeCell ref="MTL32:MTU32"/>
    <mergeCell ref="MTV32:MUE32"/>
    <mergeCell ref="MUF32:MUO32"/>
    <mergeCell ref="MUP32:MUY32"/>
    <mergeCell ref="MUZ32:MVI32"/>
    <mergeCell ref="MVJ32:MVS32"/>
    <mergeCell ref="MRD32:MRM32"/>
    <mergeCell ref="MRN32:MRW32"/>
    <mergeCell ref="MRX32:MSG32"/>
    <mergeCell ref="MSH32:MSQ32"/>
    <mergeCell ref="MSR32:MTA32"/>
    <mergeCell ref="MTB32:MTK32"/>
    <mergeCell ref="MOV32:MPE32"/>
    <mergeCell ref="MPF32:MPO32"/>
    <mergeCell ref="MPP32:MPY32"/>
    <mergeCell ref="MPZ32:MQI32"/>
    <mergeCell ref="MQJ32:MQS32"/>
    <mergeCell ref="MQT32:MRC32"/>
    <mergeCell ref="MYB32:MYK32"/>
    <mergeCell ref="MYL32:MYU32"/>
    <mergeCell ref="MYV32:MZE32"/>
    <mergeCell ref="MZF32:MZO32"/>
    <mergeCell ref="MZP32:MZY32"/>
    <mergeCell ref="LZV32:MAE32"/>
    <mergeCell ref="MAF32:MAO32"/>
    <mergeCell ref="MAP32:MAY32"/>
    <mergeCell ref="MAZ32:MBI32"/>
    <mergeCell ref="MBJ32:MBS32"/>
    <mergeCell ref="MIR32:MJA32"/>
    <mergeCell ref="MJB32:MJK32"/>
    <mergeCell ref="MJL32:MJU32"/>
    <mergeCell ref="MJV32:MKE32"/>
    <mergeCell ref="MKF32:MKO32"/>
    <mergeCell ref="MKP32:MKY32"/>
    <mergeCell ref="MGJ32:MGS32"/>
    <mergeCell ref="MGT32:MHC32"/>
    <mergeCell ref="MHD32:MHM32"/>
    <mergeCell ref="MHN32:MHW32"/>
    <mergeCell ref="MHX32:MIG32"/>
    <mergeCell ref="MIH32:MIQ32"/>
    <mergeCell ref="MEB32:MEK32"/>
    <mergeCell ref="MEL32:MEU32"/>
    <mergeCell ref="MEV32:MFE32"/>
    <mergeCell ref="MFF32:MFO32"/>
    <mergeCell ref="MFP32:MFY32"/>
    <mergeCell ref="MFZ32:MGI32"/>
    <mergeCell ref="MBT32:MCC32"/>
    <mergeCell ref="MCD32:MCM32"/>
    <mergeCell ref="MCN32:MCW32"/>
    <mergeCell ref="MCX32:MDG32"/>
    <mergeCell ref="MDH32:MDQ32"/>
    <mergeCell ref="MDR32:MEA32"/>
    <mergeCell ref="MKZ32:MLI32"/>
    <mergeCell ref="MLJ32:MLS32"/>
    <mergeCell ref="MLT32:MMC32"/>
    <mergeCell ref="MMD32:MMM32"/>
    <mergeCell ref="MMN32:MMW32"/>
    <mergeCell ref="LMT32:LNC32"/>
    <mergeCell ref="LND32:LNM32"/>
    <mergeCell ref="LNN32:LNW32"/>
    <mergeCell ref="LNX32:LOG32"/>
    <mergeCell ref="LOH32:LOQ32"/>
    <mergeCell ref="LVP32:LVY32"/>
    <mergeCell ref="LVZ32:LWI32"/>
    <mergeCell ref="LWJ32:LWS32"/>
    <mergeCell ref="LWT32:LXC32"/>
    <mergeCell ref="LXD32:LXM32"/>
    <mergeCell ref="LXN32:LXW32"/>
    <mergeCell ref="LTH32:LTQ32"/>
    <mergeCell ref="LTR32:LUA32"/>
    <mergeCell ref="LUB32:LUK32"/>
    <mergeCell ref="LUL32:LUU32"/>
    <mergeCell ref="LUV32:LVE32"/>
    <mergeCell ref="LVF32:LVO32"/>
    <mergeCell ref="LQZ32:LRI32"/>
    <mergeCell ref="LRJ32:LRS32"/>
    <mergeCell ref="LRT32:LSC32"/>
    <mergeCell ref="LSD32:LSM32"/>
    <mergeCell ref="LSN32:LSW32"/>
    <mergeCell ref="LSX32:LTG32"/>
    <mergeCell ref="LOR32:LPA32"/>
    <mergeCell ref="LPB32:LPK32"/>
    <mergeCell ref="LPL32:LPU32"/>
    <mergeCell ref="LPV32:LQE32"/>
    <mergeCell ref="LQF32:LQO32"/>
    <mergeCell ref="LQP32:LQY32"/>
    <mergeCell ref="LXX32:LYG32"/>
    <mergeCell ref="LYH32:LYQ32"/>
    <mergeCell ref="LYR32:LZA32"/>
    <mergeCell ref="LZB32:LZK32"/>
    <mergeCell ref="LZL32:LZU32"/>
    <mergeCell ref="KZR32:LAA32"/>
    <mergeCell ref="LAB32:LAK32"/>
    <mergeCell ref="LAL32:LAU32"/>
    <mergeCell ref="LAV32:LBE32"/>
    <mergeCell ref="LBF32:LBO32"/>
    <mergeCell ref="LIN32:LIW32"/>
    <mergeCell ref="LIX32:LJG32"/>
    <mergeCell ref="LJH32:LJQ32"/>
    <mergeCell ref="LJR32:LKA32"/>
    <mergeCell ref="LKB32:LKK32"/>
    <mergeCell ref="LKL32:LKU32"/>
    <mergeCell ref="LGF32:LGO32"/>
    <mergeCell ref="LGP32:LGY32"/>
    <mergeCell ref="LGZ32:LHI32"/>
    <mergeCell ref="LHJ32:LHS32"/>
    <mergeCell ref="LHT32:LIC32"/>
    <mergeCell ref="LID32:LIM32"/>
    <mergeCell ref="LDX32:LEG32"/>
    <mergeCell ref="LEH32:LEQ32"/>
    <mergeCell ref="LER32:LFA32"/>
    <mergeCell ref="LFB32:LFK32"/>
    <mergeCell ref="LFL32:LFU32"/>
    <mergeCell ref="LFV32:LGE32"/>
    <mergeCell ref="LBP32:LBY32"/>
    <mergeCell ref="LBZ32:LCI32"/>
    <mergeCell ref="LCJ32:LCS32"/>
    <mergeCell ref="LCT32:LDC32"/>
    <mergeCell ref="LDD32:LDM32"/>
    <mergeCell ref="LDN32:LDW32"/>
    <mergeCell ref="LKV32:LLE32"/>
    <mergeCell ref="LLF32:LLO32"/>
    <mergeCell ref="LLP32:LLY32"/>
    <mergeCell ref="LLZ32:LMI32"/>
    <mergeCell ref="LMJ32:LMS32"/>
    <mergeCell ref="KMP32:KMY32"/>
    <mergeCell ref="KMZ32:KNI32"/>
    <mergeCell ref="KNJ32:KNS32"/>
    <mergeCell ref="KNT32:KOC32"/>
    <mergeCell ref="KOD32:KOM32"/>
    <mergeCell ref="KVL32:KVU32"/>
    <mergeCell ref="KVV32:KWE32"/>
    <mergeCell ref="KWF32:KWO32"/>
    <mergeCell ref="KWP32:KWY32"/>
    <mergeCell ref="KWZ32:KXI32"/>
    <mergeCell ref="KXJ32:KXS32"/>
    <mergeCell ref="KTD32:KTM32"/>
    <mergeCell ref="KTN32:KTW32"/>
    <mergeCell ref="KTX32:KUG32"/>
    <mergeCell ref="KUH32:KUQ32"/>
    <mergeCell ref="KUR32:KVA32"/>
    <mergeCell ref="KVB32:KVK32"/>
    <mergeCell ref="KQV32:KRE32"/>
    <mergeCell ref="KRF32:KRO32"/>
    <mergeCell ref="KRP32:KRY32"/>
    <mergeCell ref="KRZ32:KSI32"/>
    <mergeCell ref="KSJ32:KSS32"/>
    <mergeCell ref="KST32:KTC32"/>
    <mergeCell ref="KON32:KOW32"/>
    <mergeCell ref="KOX32:KPG32"/>
    <mergeCell ref="KPH32:KPQ32"/>
    <mergeCell ref="KPR32:KQA32"/>
    <mergeCell ref="KQB32:KQK32"/>
    <mergeCell ref="KQL32:KQU32"/>
    <mergeCell ref="KXT32:KYC32"/>
    <mergeCell ref="KYD32:KYM32"/>
    <mergeCell ref="KYN32:KYW32"/>
    <mergeCell ref="KYX32:KZG32"/>
    <mergeCell ref="KZH32:KZQ32"/>
    <mergeCell ref="JZN32:JZW32"/>
    <mergeCell ref="JZX32:KAG32"/>
    <mergeCell ref="KAH32:KAQ32"/>
    <mergeCell ref="KAR32:KBA32"/>
    <mergeCell ref="KBB32:KBK32"/>
    <mergeCell ref="KIJ32:KIS32"/>
    <mergeCell ref="KIT32:KJC32"/>
    <mergeCell ref="KJD32:KJM32"/>
    <mergeCell ref="KJN32:KJW32"/>
    <mergeCell ref="KJX32:KKG32"/>
    <mergeCell ref="KKH32:KKQ32"/>
    <mergeCell ref="KGB32:KGK32"/>
    <mergeCell ref="KGL32:KGU32"/>
    <mergeCell ref="KGV32:KHE32"/>
    <mergeCell ref="KHF32:KHO32"/>
    <mergeCell ref="KHP32:KHY32"/>
    <mergeCell ref="KHZ32:KII32"/>
    <mergeCell ref="KDT32:KEC32"/>
    <mergeCell ref="KED32:KEM32"/>
    <mergeCell ref="KEN32:KEW32"/>
    <mergeCell ref="KEX32:KFG32"/>
    <mergeCell ref="KFH32:KFQ32"/>
    <mergeCell ref="KFR32:KGA32"/>
    <mergeCell ref="KBL32:KBU32"/>
    <mergeCell ref="KBV32:KCE32"/>
    <mergeCell ref="KCF32:KCO32"/>
    <mergeCell ref="KCP32:KCY32"/>
    <mergeCell ref="KCZ32:KDI32"/>
    <mergeCell ref="KDJ32:KDS32"/>
    <mergeCell ref="KKR32:KLA32"/>
    <mergeCell ref="KLB32:KLK32"/>
    <mergeCell ref="KLL32:KLU32"/>
    <mergeCell ref="KLV32:KME32"/>
    <mergeCell ref="KMF32:KMO32"/>
    <mergeCell ref="JML32:JMU32"/>
    <mergeCell ref="JMV32:JNE32"/>
    <mergeCell ref="JNF32:JNO32"/>
    <mergeCell ref="JNP32:JNY32"/>
    <mergeCell ref="JNZ32:JOI32"/>
    <mergeCell ref="JVH32:JVQ32"/>
    <mergeCell ref="JVR32:JWA32"/>
    <mergeCell ref="JWB32:JWK32"/>
    <mergeCell ref="JWL32:JWU32"/>
    <mergeCell ref="JWV32:JXE32"/>
    <mergeCell ref="JXF32:JXO32"/>
    <mergeCell ref="JSZ32:JTI32"/>
    <mergeCell ref="JTJ32:JTS32"/>
    <mergeCell ref="JTT32:JUC32"/>
    <mergeCell ref="JUD32:JUM32"/>
    <mergeCell ref="JUN32:JUW32"/>
    <mergeCell ref="JUX32:JVG32"/>
    <mergeCell ref="JQR32:JRA32"/>
    <mergeCell ref="JRB32:JRK32"/>
    <mergeCell ref="JRL32:JRU32"/>
    <mergeCell ref="JRV32:JSE32"/>
    <mergeCell ref="JSF32:JSO32"/>
    <mergeCell ref="JSP32:JSY32"/>
    <mergeCell ref="JOJ32:JOS32"/>
    <mergeCell ref="JOT32:JPC32"/>
    <mergeCell ref="JPD32:JPM32"/>
    <mergeCell ref="JPN32:JPW32"/>
    <mergeCell ref="JPX32:JQG32"/>
    <mergeCell ref="JQH32:JQQ32"/>
    <mergeCell ref="JXP32:JXY32"/>
    <mergeCell ref="JXZ32:JYI32"/>
    <mergeCell ref="JYJ32:JYS32"/>
    <mergeCell ref="JYT32:JZC32"/>
    <mergeCell ref="JZD32:JZM32"/>
    <mergeCell ref="IZJ32:IZS32"/>
    <mergeCell ref="IZT32:JAC32"/>
    <mergeCell ref="JAD32:JAM32"/>
    <mergeCell ref="JAN32:JAW32"/>
    <mergeCell ref="JAX32:JBG32"/>
    <mergeCell ref="JIF32:JIO32"/>
    <mergeCell ref="JIP32:JIY32"/>
    <mergeCell ref="JIZ32:JJI32"/>
    <mergeCell ref="JJJ32:JJS32"/>
    <mergeCell ref="JJT32:JKC32"/>
    <mergeCell ref="JKD32:JKM32"/>
    <mergeCell ref="JFX32:JGG32"/>
    <mergeCell ref="JGH32:JGQ32"/>
    <mergeCell ref="JGR32:JHA32"/>
    <mergeCell ref="JHB32:JHK32"/>
    <mergeCell ref="JHL32:JHU32"/>
    <mergeCell ref="JHV32:JIE32"/>
    <mergeCell ref="JDP32:JDY32"/>
    <mergeCell ref="JDZ32:JEI32"/>
    <mergeCell ref="JEJ32:JES32"/>
    <mergeCell ref="JET32:JFC32"/>
    <mergeCell ref="JFD32:JFM32"/>
    <mergeCell ref="JFN32:JFW32"/>
    <mergeCell ref="JBH32:JBQ32"/>
    <mergeCell ref="JBR32:JCA32"/>
    <mergeCell ref="JCB32:JCK32"/>
    <mergeCell ref="JCL32:JCU32"/>
    <mergeCell ref="JCV32:JDE32"/>
    <mergeCell ref="JDF32:JDO32"/>
    <mergeCell ref="JKN32:JKW32"/>
    <mergeCell ref="JKX32:JLG32"/>
    <mergeCell ref="JLH32:JLQ32"/>
    <mergeCell ref="JLR32:JMA32"/>
    <mergeCell ref="JMB32:JMK32"/>
    <mergeCell ref="IMH32:IMQ32"/>
    <mergeCell ref="IMR32:INA32"/>
    <mergeCell ref="INB32:INK32"/>
    <mergeCell ref="INL32:INU32"/>
    <mergeCell ref="INV32:IOE32"/>
    <mergeCell ref="IVD32:IVM32"/>
    <mergeCell ref="IVN32:IVW32"/>
    <mergeCell ref="IVX32:IWG32"/>
    <mergeCell ref="IWH32:IWQ32"/>
    <mergeCell ref="IWR32:IXA32"/>
    <mergeCell ref="IXB32:IXK32"/>
    <mergeCell ref="ISV32:ITE32"/>
    <mergeCell ref="ITF32:ITO32"/>
    <mergeCell ref="ITP32:ITY32"/>
    <mergeCell ref="ITZ32:IUI32"/>
    <mergeCell ref="IUJ32:IUS32"/>
    <mergeCell ref="IUT32:IVC32"/>
    <mergeCell ref="IQN32:IQW32"/>
    <mergeCell ref="IQX32:IRG32"/>
    <mergeCell ref="IRH32:IRQ32"/>
    <mergeCell ref="IRR32:ISA32"/>
    <mergeCell ref="ISB32:ISK32"/>
    <mergeCell ref="ISL32:ISU32"/>
    <mergeCell ref="IOF32:IOO32"/>
    <mergeCell ref="IOP32:IOY32"/>
    <mergeCell ref="IOZ32:IPI32"/>
    <mergeCell ref="IPJ32:IPS32"/>
    <mergeCell ref="IPT32:IQC32"/>
    <mergeCell ref="IQD32:IQM32"/>
    <mergeCell ref="IXL32:IXU32"/>
    <mergeCell ref="IXV32:IYE32"/>
    <mergeCell ref="IYF32:IYO32"/>
    <mergeCell ref="IYP32:IYY32"/>
    <mergeCell ref="IYZ32:IZI32"/>
    <mergeCell ref="HZF32:HZO32"/>
    <mergeCell ref="HZP32:HZY32"/>
    <mergeCell ref="HZZ32:IAI32"/>
    <mergeCell ref="IAJ32:IAS32"/>
    <mergeCell ref="IAT32:IBC32"/>
    <mergeCell ref="IIB32:IIK32"/>
    <mergeCell ref="IIL32:IIU32"/>
    <mergeCell ref="IIV32:IJE32"/>
    <mergeCell ref="IJF32:IJO32"/>
    <mergeCell ref="IJP32:IJY32"/>
    <mergeCell ref="IJZ32:IKI32"/>
    <mergeCell ref="IFT32:IGC32"/>
    <mergeCell ref="IGD32:IGM32"/>
    <mergeCell ref="IGN32:IGW32"/>
    <mergeCell ref="IGX32:IHG32"/>
    <mergeCell ref="IHH32:IHQ32"/>
    <mergeCell ref="IHR32:IIA32"/>
    <mergeCell ref="IDL32:IDU32"/>
    <mergeCell ref="IDV32:IEE32"/>
    <mergeCell ref="IEF32:IEO32"/>
    <mergeCell ref="IEP32:IEY32"/>
    <mergeCell ref="IEZ32:IFI32"/>
    <mergeCell ref="IFJ32:IFS32"/>
    <mergeCell ref="IBD32:IBM32"/>
    <mergeCell ref="IBN32:IBW32"/>
    <mergeCell ref="IBX32:ICG32"/>
    <mergeCell ref="ICH32:ICQ32"/>
    <mergeCell ref="ICR32:IDA32"/>
    <mergeCell ref="IDB32:IDK32"/>
    <mergeCell ref="IKJ32:IKS32"/>
    <mergeCell ref="IKT32:ILC32"/>
    <mergeCell ref="ILD32:ILM32"/>
    <mergeCell ref="ILN32:ILW32"/>
    <mergeCell ref="ILX32:IMG32"/>
    <mergeCell ref="HMD32:HMM32"/>
    <mergeCell ref="HMN32:HMW32"/>
    <mergeCell ref="HMX32:HNG32"/>
    <mergeCell ref="HNH32:HNQ32"/>
    <mergeCell ref="HNR32:HOA32"/>
    <mergeCell ref="HUZ32:HVI32"/>
    <mergeCell ref="HVJ32:HVS32"/>
    <mergeCell ref="HVT32:HWC32"/>
    <mergeCell ref="HWD32:HWM32"/>
    <mergeCell ref="HWN32:HWW32"/>
    <mergeCell ref="HWX32:HXG32"/>
    <mergeCell ref="HSR32:HTA32"/>
    <mergeCell ref="HTB32:HTK32"/>
    <mergeCell ref="HTL32:HTU32"/>
    <mergeCell ref="HTV32:HUE32"/>
    <mergeCell ref="HUF32:HUO32"/>
    <mergeCell ref="HUP32:HUY32"/>
    <mergeCell ref="HQJ32:HQS32"/>
    <mergeCell ref="HQT32:HRC32"/>
    <mergeCell ref="HRD32:HRM32"/>
    <mergeCell ref="HRN32:HRW32"/>
    <mergeCell ref="HRX32:HSG32"/>
    <mergeCell ref="HSH32:HSQ32"/>
    <mergeCell ref="HOB32:HOK32"/>
    <mergeCell ref="HOL32:HOU32"/>
    <mergeCell ref="HOV32:HPE32"/>
    <mergeCell ref="HPF32:HPO32"/>
    <mergeCell ref="HPP32:HPY32"/>
    <mergeCell ref="HPZ32:HQI32"/>
    <mergeCell ref="HXH32:HXQ32"/>
    <mergeCell ref="HXR32:HYA32"/>
    <mergeCell ref="HYB32:HYK32"/>
    <mergeCell ref="HYL32:HYU32"/>
    <mergeCell ref="HYV32:HZE32"/>
    <mergeCell ref="GZB32:GZK32"/>
    <mergeCell ref="GZL32:GZU32"/>
    <mergeCell ref="GZV32:HAE32"/>
    <mergeCell ref="HAF32:HAO32"/>
    <mergeCell ref="HAP32:HAY32"/>
    <mergeCell ref="HHX32:HIG32"/>
    <mergeCell ref="HIH32:HIQ32"/>
    <mergeCell ref="HIR32:HJA32"/>
    <mergeCell ref="HJB32:HJK32"/>
    <mergeCell ref="HJL32:HJU32"/>
    <mergeCell ref="HJV32:HKE32"/>
    <mergeCell ref="HFP32:HFY32"/>
    <mergeCell ref="HFZ32:HGI32"/>
    <mergeCell ref="HGJ32:HGS32"/>
    <mergeCell ref="HGT32:HHC32"/>
    <mergeCell ref="HHD32:HHM32"/>
    <mergeCell ref="HHN32:HHW32"/>
    <mergeCell ref="HDH32:HDQ32"/>
    <mergeCell ref="HDR32:HEA32"/>
    <mergeCell ref="HEB32:HEK32"/>
    <mergeCell ref="HEL32:HEU32"/>
    <mergeCell ref="HEV32:HFE32"/>
    <mergeCell ref="HFF32:HFO32"/>
    <mergeCell ref="HAZ32:HBI32"/>
    <mergeCell ref="HBJ32:HBS32"/>
    <mergeCell ref="HBT32:HCC32"/>
    <mergeCell ref="HCD32:HCM32"/>
    <mergeCell ref="HCN32:HCW32"/>
    <mergeCell ref="HCX32:HDG32"/>
    <mergeCell ref="HKF32:HKO32"/>
    <mergeCell ref="HKP32:HKY32"/>
    <mergeCell ref="HKZ32:HLI32"/>
    <mergeCell ref="HLJ32:HLS32"/>
    <mergeCell ref="HLT32:HMC32"/>
    <mergeCell ref="GLZ32:GMI32"/>
    <mergeCell ref="GMJ32:GMS32"/>
    <mergeCell ref="GMT32:GNC32"/>
    <mergeCell ref="GND32:GNM32"/>
    <mergeCell ref="GNN32:GNW32"/>
    <mergeCell ref="GUV32:GVE32"/>
    <mergeCell ref="GVF32:GVO32"/>
    <mergeCell ref="GVP32:GVY32"/>
    <mergeCell ref="GVZ32:GWI32"/>
    <mergeCell ref="GWJ32:GWS32"/>
    <mergeCell ref="GWT32:GXC32"/>
    <mergeCell ref="GSN32:GSW32"/>
    <mergeCell ref="GSX32:GTG32"/>
    <mergeCell ref="GTH32:GTQ32"/>
    <mergeCell ref="GTR32:GUA32"/>
    <mergeCell ref="GUB32:GUK32"/>
    <mergeCell ref="GUL32:GUU32"/>
    <mergeCell ref="GQF32:GQO32"/>
    <mergeCell ref="GQP32:GQY32"/>
    <mergeCell ref="GQZ32:GRI32"/>
    <mergeCell ref="GRJ32:GRS32"/>
    <mergeCell ref="GRT32:GSC32"/>
    <mergeCell ref="GSD32:GSM32"/>
    <mergeCell ref="GNX32:GOG32"/>
    <mergeCell ref="GOH32:GOQ32"/>
    <mergeCell ref="GOR32:GPA32"/>
    <mergeCell ref="GPB32:GPK32"/>
    <mergeCell ref="GPL32:GPU32"/>
    <mergeCell ref="GPV32:GQE32"/>
    <mergeCell ref="GXD32:GXM32"/>
    <mergeCell ref="GXN32:GXW32"/>
    <mergeCell ref="GXX32:GYG32"/>
    <mergeCell ref="GYH32:GYQ32"/>
    <mergeCell ref="GYR32:GZA32"/>
    <mergeCell ref="FYX32:FZG32"/>
    <mergeCell ref="FZH32:FZQ32"/>
    <mergeCell ref="FZR32:GAA32"/>
    <mergeCell ref="GAB32:GAK32"/>
    <mergeCell ref="GAL32:GAU32"/>
    <mergeCell ref="GHT32:GIC32"/>
    <mergeCell ref="GID32:GIM32"/>
    <mergeCell ref="GIN32:GIW32"/>
    <mergeCell ref="GIX32:GJG32"/>
    <mergeCell ref="GJH32:GJQ32"/>
    <mergeCell ref="GJR32:GKA32"/>
    <mergeCell ref="GFL32:GFU32"/>
    <mergeCell ref="GFV32:GGE32"/>
    <mergeCell ref="GGF32:GGO32"/>
    <mergeCell ref="GGP32:GGY32"/>
    <mergeCell ref="GGZ32:GHI32"/>
    <mergeCell ref="GHJ32:GHS32"/>
    <mergeCell ref="GDD32:GDM32"/>
    <mergeCell ref="GDN32:GDW32"/>
    <mergeCell ref="GDX32:GEG32"/>
    <mergeCell ref="GEH32:GEQ32"/>
    <mergeCell ref="GER32:GFA32"/>
    <mergeCell ref="GFB32:GFK32"/>
    <mergeCell ref="GAV32:GBE32"/>
    <mergeCell ref="GBF32:GBO32"/>
    <mergeCell ref="GBP32:GBY32"/>
    <mergeCell ref="GBZ32:GCI32"/>
    <mergeCell ref="GCJ32:GCS32"/>
    <mergeCell ref="GCT32:GDC32"/>
    <mergeCell ref="GKB32:GKK32"/>
    <mergeCell ref="GKL32:GKU32"/>
    <mergeCell ref="GKV32:GLE32"/>
    <mergeCell ref="GLF32:GLO32"/>
    <mergeCell ref="GLP32:GLY32"/>
    <mergeCell ref="FLV32:FME32"/>
    <mergeCell ref="FMF32:FMO32"/>
    <mergeCell ref="FMP32:FMY32"/>
    <mergeCell ref="FMZ32:FNI32"/>
    <mergeCell ref="FNJ32:FNS32"/>
    <mergeCell ref="FUR32:FVA32"/>
    <mergeCell ref="FVB32:FVK32"/>
    <mergeCell ref="FVL32:FVU32"/>
    <mergeCell ref="FVV32:FWE32"/>
    <mergeCell ref="FWF32:FWO32"/>
    <mergeCell ref="FWP32:FWY32"/>
    <mergeCell ref="FSJ32:FSS32"/>
    <mergeCell ref="FST32:FTC32"/>
    <mergeCell ref="FTD32:FTM32"/>
    <mergeCell ref="FTN32:FTW32"/>
    <mergeCell ref="FTX32:FUG32"/>
    <mergeCell ref="FUH32:FUQ32"/>
    <mergeCell ref="FQB32:FQK32"/>
    <mergeCell ref="FQL32:FQU32"/>
    <mergeCell ref="FQV32:FRE32"/>
    <mergeCell ref="FRF32:FRO32"/>
    <mergeCell ref="FRP32:FRY32"/>
    <mergeCell ref="FRZ32:FSI32"/>
    <mergeCell ref="FNT32:FOC32"/>
    <mergeCell ref="FOD32:FOM32"/>
    <mergeCell ref="FON32:FOW32"/>
    <mergeCell ref="FOX32:FPG32"/>
    <mergeCell ref="FPH32:FPQ32"/>
    <mergeCell ref="FPR32:FQA32"/>
    <mergeCell ref="FWZ32:FXI32"/>
    <mergeCell ref="FXJ32:FXS32"/>
    <mergeCell ref="FXT32:FYC32"/>
    <mergeCell ref="FYD32:FYM32"/>
    <mergeCell ref="FYN32:FYW32"/>
    <mergeCell ref="EYT32:EZC32"/>
    <mergeCell ref="EZD32:EZM32"/>
    <mergeCell ref="EZN32:EZW32"/>
    <mergeCell ref="EZX32:FAG32"/>
    <mergeCell ref="FAH32:FAQ32"/>
    <mergeCell ref="FHP32:FHY32"/>
    <mergeCell ref="FHZ32:FII32"/>
    <mergeCell ref="FIJ32:FIS32"/>
    <mergeCell ref="FIT32:FJC32"/>
    <mergeCell ref="FJD32:FJM32"/>
    <mergeCell ref="FJN32:FJW32"/>
    <mergeCell ref="FFH32:FFQ32"/>
    <mergeCell ref="FFR32:FGA32"/>
    <mergeCell ref="FGB32:FGK32"/>
    <mergeCell ref="FGL32:FGU32"/>
    <mergeCell ref="FGV32:FHE32"/>
    <mergeCell ref="FHF32:FHO32"/>
    <mergeCell ref="FCZ32:FDI32"/>
    <mergeCell ref="FDJ32:FDS32"/>
    <mergeCell ref="FDT32:FEC32"/>
    <mergeCell ref="FED32:FEM32"/>
    <mergeCell ref="FEN32:FEW32"/>
    <mergeCell ref="FEX32:FFG32"/>
    <mergeCell ref="FAR32:FBA32"/>
    <mergeCell ref="FBB32:FBK32"/>
    <mergeCell ref="FBL32:FBU32"/>
    <mergeCell ref="FBV32:FCE32"/>
    <mergeCell ref="FCF32:FCO32"/>
    <mergeCell ref="FCP32:FCY32"/>
    <mergeCell ref="FJX32:FKG32"/>
    <mergeCell ref="FKH32:FKQ32"/>
    <mergeCell ref="FKR32:FLA32"/>
    <mergeCell ref="FLB32:FLK32"/>
    <mergeCell ref="FLL32:FLU32"/>
    <mergeCell ref="ELR32:EMA32"/>
    <mergeCell ref="EMB32:EMK32"/>
    <mergeCell ref="EML32:EMU32"/>
    <mergeCell ref="EMV32:ENE32"/>
    <mergeCell ref="ENF32:ENO32"/>
    <mergeCell ref="EUN32:EUW32"/>
    <mergeCell ref="EUX32:EVG32"/>
    <mergeCell ref="EVH32:EVQ32"/>
    <mergeCell ref="EVR32:EWA32"/>
    <mergeCell ref="EWB32:EWK32"/>
    <mergeCell ref="EWL32:EWU32"/>
    <mergeCell ref="ESF32:ESO32"/>
    <mergeCell ref="ESP32:ESY32"/>
    <mergeCell ref="ESZ32:ETI32"/>
    <mergeCell ref="ETJ32:ETS32"/>
    <mergeCell ref="ETT32:EUC32"/>
    <mergeCell ref="EUD32:EUM32"/>
    <mergeCell ref="EPX32:EQG32"/>
    <mergeCell ref="EQH32:EQQ32"/>
    <mergeCell ref="EQR32:ERA32"/>
    <mergeCell ref="ERB32:ERK32"/>
    <mergeCell ref="ERL32:ERU32"/>
    <mergeCell ref="ERV32:ESE32"/>
    <mergeCell ref="ENP32:ENY32"/>
    <mergeCell ref="ENZ32:EOI32"/>
    <mergeCell ref="EOJ32:EOS32"/>
    <mergeCell ref="EOT32:EPC32"/>
    <mergeCell ref="EPD32:EPM32"/>
    <mergeCell ref="EPN32:EPW32"/>
    <mergeCell ref="EWV32:EXE32"/>
    <mergeCell ref="EXF32:EXO32"/>
    <mergeCell ref="EXP32:EXY32"/>
    <mergeCell ref="EXZ32:EYI32"/>
    <mergeCell ref="EYJ32:EYS32"/>
    <mergeCell ref="DYP32:DYY32"/>
    <mergeCell ref="DYZ32:DZI32"/>
    <mergeCell ref="DZJ32:DZS32"/>
    <mergeCell ref="DZT32:EAC32"/>
    <mergeCell ref="EAD32:EAM32"/>
    <mergeCell ref="EHL32:EHU32"/>
    <mergeCell ref="EHV32:EIE32"/>
    <mergeCell ref="EIF32:EIO32"/>
    <mergeCell ref="EIP32:EIY32"/>
    <mergeCell ref="EIZ32:EJI32"/>
    <mergeCell ref="EJJ32:EJS32"/>
    <mergeCell ref="EFD32:EFM32"/>
    <mergeCell ref="EFN32:EFW32"/>
    <mergeCell ref="EFX32:EGG32"/>
    <mergeCell ref="EGH32:EGQ32"/>
    <mergeCell ref="EGR32:EHA32"/>
    <mergeCell ref="EHB32:EHK32"/>
    <mergeCell ref="ECV32:EDE32"/>
    <mergeCell ref="EDF32:EDO32"/>
    <mergeCell ref="EDP32:EDY32"/>
    <mergeCell ref="EDZ32:EEI32"/>
    <mergeCell ref="EEJ32:EES32"/>
    <mergeCell ref="EET32:EFC32"/>
    <mergeCell ref="EAN32:EAW32"/>
    <mergeCell ref="EAX32:EBG32"/>
    <mergeCell ref="EBH32:EBQ32"/>
    <mergeCell ref="EBR32:ECA32"/>
    <mergeCell ref="ECB32:ECK32"/>
    <mergeCell ref="ECL32:ECU32"/>
    <mergeCell ref="EJT32:EKC32"/>
    <mergeCell ref="EKD32:EKM32"/>
    <mergeCell ref="EKN32:EKW32"/>
    <mergeCell ref="EKX32:ELG32"/>
    <mergeCell ref="ELH32:ELQ32"/>
    <mergeCell ref="DLN32:DLW32"/>
    <mergeCell ref="DLX32:DMG32"/>
    <mergeCell ref="DMH32:DMQ32"/>
    <mergeCell ref="DMR32:DNA32"/>
    <mergeCell ref="DNB32:DNK32"/>
    <mergeCell ref="DUJ32:DUS32"/>
    <mergeCell ref="DUT32:DVC32"/>
    <mergeCell ref="DVD32:DVM32"/>
    <mergeCell ref="DVN32:DVW32"/>
    <mergeCell ref="DVX32:DWG32"/>
    <mergeCell ref="DWH32:DWQ32"/>
    <mergeCell ref="DSB32:DSK32"/>
    <mergeCell ref="DSL32:DSU32"/>
    <mergeCell ref="DSV32:DTE32"/>
    <mergeCell ref="DTF32:DTO32"/>
    <mergeCell ref="DTP32:DTY32"/>
    <mergeCell ref="DTZ32:DUI32"/>
    <mergeCell ref="DPT32:DQC32"/>
    <mergeCell ref="DQD32:DQM32"/>
    <mergeCell ref="DQN32:DQW32"/>
    <mergeCell ref="DQX32:DRG32"/>
    <mergeCell ref="DRH32:DRQ32"/>
    <mergeCell ref="DRR32:DSA32"/>
    <mergeCell ref="DNL32:DNU32"/>
    <mergeCell ref="DNV32:DOE32"/>
    <mergeCell ref="DOF32:DOO32"/>
    <mergeCell ref="DOP32:DOY32"/>
    <mergeCell ref="DOZ32:DPI32"/>
    <mergeCell ref="DPJ32:DPS32"/>
    <mergeCell ref="DWR32:DXA32"/>
    <mergeCell ref="DXB32:DXK32"/>
    <mergeCell ref="DXL32:DXU32"/>
    <mergeCell ref="DXV32:DYE32"/>
    <mergeCell ref="DYF32:DYO32"/>
    <mergeCell ref="CYL32:CYU32"/>
    <mergeCell ref="CYV32:CZE32"/>
    <mergeCell ref="CZF32:CZO32"/>
    <mergeCell ref="CZP32:CZY32"/>
    <mergeCell ref="CZZ32:DAI32"/>
    <mergeCell ref="DHH32:DHQ32"/>
    <mergeCell ref="DHR32:DIA32"/>
    <mergeCell ref="DIB32:DIK32"/>
    <mergeCell ref="DIL32:DIU32"/>
    <mergeCell ref="DIV32:DJE32"/>
    <mergeCell ref="DJF32:DJO32"/>
    <mergeCell ref="DEZ32:DFI32"/>
    <mergeCell ref="DFJ32:DFS32"/>
    <mergeCell ref="DFT32:DGC32"/>
    <mergeCell ref="DGD32:DGM32"/>
    <mergeCell ref="DGN32:DGW32"/>
    <mergeCell ref="DGX32:DHG32"/>
    <mergeCell ref="DCR32:DDA32"/>
    <mergeCell ref="DDB32:DDK32"/>
    <mergeCell ref="DDL32:DDU32"/>
    <mergeCell ref="DDV32:DEE32"/>
    <mergeCell ref="DEF32:DEO32"/>
    <mergeCell ref="DEP32:DEY32"/>
    <mergeCell ref="DAJ32:DAS32"/>
    <mergeCell ref="DAT32:DBC32"/>
    <mergeCell ref="DBD32:DBM32"/>
    <mergeCell ref="DBN32:DBW32"/>
    <mergeCell ref="DBX32:DCG32"/>
    <mergeCell ref="DCH32:DCQ32"/>
    <mergeCell ref="DJP32:DJY32"/>
    <mergeCell ref="DJZ32:DKI32"/>
    <mergeCell ref="DKJ32:DKS32"/>
    <mergeCell ref="DKT32:DLC32"/>
    <mergeCell ref="DLD32:DLM32"/>
    <mergeCell ref="CLJ32:CLS32"/>
    <mergeCell ref="CLT32:CMC32"/>
    <mergeCell ref="CMD32:CMM32"/>
    <mergeCell ref="CMN32:CMW32"/>
    <mergeCell ref="CMX32:CNG32"/>
    <mergeCell ref="CUF32:CUO32"/>
    <mergeCell ref="CUP32:CUY32"/>
    <mergeCell ref="CUZ32:CVI32"/>
    <mergeCell ref="CVJ32:CVS32"/>
    <mergeCell ref="CVT32:CWC32"/>
    <mergeCell ref="CWD32:CWM32"/>
    <mergeCell ref="CRX32:CSG32"/>
    <mergeCell ref="CSH32:CSQ32"/>
    <mergeCell ref="CSR32:CTA32"/>
    <mergeCell ref="CTB32:CTK32"/>
    <mergeCell ref="CTL32:CTU32"/>
    <mergeCell ref="CTV32:CUE32"/>
    <mergeCell ref="CPP32:CPY32"/>
    <mergeCell ref="CPZ32:CQI32"/>
    <mergeCell ref="CQJ32:CQS32"/>
    <mergeCell ref="CQT32:CRC32"/>
    <mergeCell ref="CRD32:CRM32"/>
    <mergeCell ref="CRN32:CRW32"/>
    <mergeCell ref="CNH32:CNQ32"/>
    <mergeCell ref="CNR32:COA32"/>
    <mergeCell ref="COB32:COK32"/>
    <mergeCell ref="COL32:COU32"/>
    <mergeCell ref="COV32:CPE32"/>
    <mergeCell ref="CPF32:CPO32"/>
    <mergeCell ref="CWN32:CWW32"/>
    <mergeCell ref="CWX32:CXG32"/>
    <mergeCell ref="CXH32:CXQ32"/>
    <mergeCell ref="CXR32:CYA32"/>
    <mergeCell ref="CYB32:CYK32"/>
    <mergeCell ref="BYH32:BYQ32"/>
    <mergeCell ref="BYR32:BZA32"/>
    <mergeCell ref="BZB32:BZK32"/>
    <mergeCell ref="BZL32:BZU32"/>
    <mergeCell ref="BZV32:CAE32"/>
    <mergeCell ref="CHD32:CHM32"/>
    <mergeCell ref="CHN32:CHW32"/>
    <mergeCell ref="CHX32:CIG32"/>
    <mergeCell ref="CIH32:CIQ32"/>
    <mergeCell ref="CIR32:CJA32"/>
    <mergeCell ref="CJB32:CJK32"/>
    <mergeCell ref="CEV32:CFE32"/>
    <mergeCell ref="CFF32:CFO32"/>
    <mergeCell ref="CFP32:CFY32"/>
    <mergeCell ref="CFZ32:CGI32"/>
    <mergeCell ref="CGJ32:CGS32"/>
    <mergeCell ref="CGT32:CHC32"/>
    <mergeCell ref="CCN32:CCW32"/>
    <mergeCell ref="CCX32:CDG32"/>
    <mergeCell ref="CDH32:CDQ32"/>
    <mergeCell ref="CDR32:CEA32"/>
    <mergeCell ref="CEB32:CEK32"/>
    <mergeCell ref="CEL32:CEU32"/>
    <mergeCell ref="CAF32:CAO32"/>
    <mergeCell ref="CAP32:CAY32"/>
    <mergeCell ref="CAZ32:CBI32"/>
    <mergeCell ref="CBJ32:CBS32"/>
    <mergeCell ref="CBT32:CCC32"/>
    <mergeCell ref="CCD32:CCM32"/>
    <mergeCell ref="CJL32:CJU32"/>
    <mergeCell ref="CJV32:CKE32"/>
    <mergeCell ref="CKF32:CKO32"/>
    <mergeCell ref="CKP32:CKY32"/>
    <mergeCell ref="CKZ32:CLI32"/>
    <mergeCell ref="BLP32:BLY32"/>
    <mergeCell ref="BLZ32:BMI32"/>
    <mergeCell ref="BMJ32:BMS32"/>
    <mergeCell ref="BMT32:BNC32"/>
    <mergeCell ref="BUB32:BUK32"/>
    <mergeCell ref="BUL32:BUU32"/>
    <mergeCell ref="BUV32:BVE32"/>
    <mergeCell ref="BVF32:BVO32"/>
    <mergeCell ref="BVP32:BVY32"/>
    <mergeCell ref="BVZ32:BWI32"/>
    <mergeCell ref="BRT32:BSC32"/>
    <mergeCell ref="BSD32:BSM32"/>
    <mergeCell ref="BSN32:BSW32"/>
    <mergeCell ref="BSX32:BTG32"/>
    <mergeCell ref="BTH32:BTQ32"/>
    <mergeCell ref="BTR32:BUA32"/>
    <mergeCell ref="BPL32:BPU32"/>
    <mergeCell ref="BPV32:BQE32"/>
    <mergeCell ref="BQF32:BQO32"/>
    <mergeCell ref="BQP32:BQY32"/>
    <mergeCell ref="BQZ32:BRI32"/>
    <mergeCell ref="BRJ32:BRS32"/>
    <mergeCell ref="BND32:BNM32"/>
    <mergeCell ref="BNN32:BNW32"/>
    <mergeCell ref="BNX32:BOG32"/>
    <mergeCell ref="BOH32:BOQ32"/>
    <mergeCell ref="BOR32:BPA32"/>
    <mergeCell ref="BPB32:BPK32"/>
    <mergeCell ref="BWJ32:BWS32"/>
    <mergeCell ref="BWT32:BXC32"/>
    <mergeCell ref="BXD32:BXM32"/>
    <mergeCell ref="BXN32:BXW32"/>
    <mergeCell ref="BXX32:BYG32"/>
    <mergeCell ref="AYD32:AYM32"/>
    <mergeCell ref="AYN32:AYW32"/>
    <mergeCell ref="AYX32:AZG32"/>
    <mergeCell ref="AZH32:AZQ32"/>
    <mergeCell ref="AZR32:BAA32"/>
    <mergeCell ref="BGZ32:BHI32"/>
    <mergeCell ref="BHJ32:BHS32"/>
    <mergeCell ref="BHT32:BIC32"/>
    <mergeCell ref="BID32:BIM32"/>
    <mergeCell ref="BIN32:BIW32"/>
    <mergeCell ref="BIX32:BJG32"/>
    <mergeCell ref="BER32:BFA32"/>
    <mergeCell ref="BFB32:BFK32"/>
    <mergeCell ref="BFL32:BFU32"/>
    <mergeCell ref="BFV32:BGE32"/>
    <mergeCell ref="BGF32:BGO32"/>
    <mergeCell ref="BGP32:BGY32"/>
    <mergeCell ref="BCJ32:BCS32"/>
    <mergeCell ref="BCT32:BDC32"/>
    <mergeCell ref="BDD32:BDM32"/>
    <mergeCell ref="BDN32:BDW32"/>
    <mergeCell ref="BKL32:BKU32"/>
    <mergeCell ref="BKV32:BLE32"/>
    <mergeCell ref="BJH32:BJQ32"/>
    <mergeCell ref="BJR32:BKA32"/>
    <mergeCell ref="BKB32:BKK32"/>
    <mergeCell ref="BLF32:BLO32"/>
    <mergeCell ref="AWZ32:AXI32"/>
    <mergeCell ref="AXJ32:AXS32"/>
    <mergeCell ref="AXT32:AYC32"/>
    <mergeCell ref="BDX32:BEG32"/>
    <mergeCell ref="BEH32:BEQ32"/>
    <mergeCell ref="BAB32:BAK32"/>
    <mergeCell ref="BAL32:BAU32"/>
    <mergeCell ref="BAV32:BBE32"/>
    <mergeCell ref="BBF32:BBO32"/>
    <mergeCell ref="BBP32:BBY32"/>
    <mergeCell ref="BBZ32:BCI32"/>
    <mergeCell ref="AGV32:AHE32"/>
    <mergeCell ref="AHF32:AHO32"/>
    <mergeCell ref="AHP32:AHY32"/>
    <mergeCell ref="AHZ32:AII32"/>
    <mergeCell ref="AIJ32:AIS32"/>
    <mergeCell ref="AIT32:AJC32"/>
    <mergeCell ref="AMZ32:ANI32"/>
    <mergeCell ref="ANJ32:ANS32"/>
    <mergeCell ref="ANT32:AOC32"/>
    <mergeCell ref="AOD32:AOM32"/>
    <mergeCell ref="AON32:AOW32"/>
    <mergeCell ref="AOX32:APG32"/>
    <mergeCell ref="AJN32:AJW32"/>
    <mergeCell ref="AJX32:AKG32"/>
    <mergeCell ref="AKH32:AKQ32"/>
    <mergeCell ref="AKR32:ALA32"/>
    <mergeCell ref="ALB32:ALK32"/>
    <mergeCell ref="ALL32:ALU32"/>
    <mergeCell ref="ALV32:AME32"/>
    <mergeCell ref="AMF32:AMO32"/>
    <mergeCell ref="AMP32:AMY32"/>
    <mergeCell ref="SF32:SO32"/>
    <mergeCell ref="SP32:SY32"/>
    <mergeCell ref="SZ32:TI32"/>
    <mergeCell ref="TJ32:TS32"/>
    <mergeCell ref="ACF32:ACO32"/>
    <mergeCell ref="ACP32:ACY32"/>
    <mergeCell ref="ACZ32:ADI32"/>
    <mergeCell ref="ADJ32:ADS32"/>
    <mergeCell ref="ADT32:AEC32"/>
    <mergeCell ref="AED32:AEM32"/>
    <mergeCell ref="ZX32:AAG32"/>
    <mergeCell ref="AAH32:AAQ32"/>
    <mergeCell ref="AAR32:ABA32"/>
    <mergeCell ref="ABB32:ABK32"/>
    <mergeCell ref="AJD32:AJM32"/>
    <mergeCell ref="AWF32:AWO32"/>
    <mergeCell ref="AWP32:AWY32"/>
    <mergeCell ref="ATX32:AUG32"/>
    <mergeCell ref="AUH32:AUQ32"/>
    <mergeCell ref="AUR32:AVA32"/>
    <mergeCell ref="AVB32:AVK32"/>
    <mergeCell ref="AVL32:AVU32"/>
    <mergeCell ref="AVV32:AWE32"/>
    <mergeCell ref="ARP32:ARY32"/>
    <mergeCell ref="ARZ32:ASI32"/>
    <mergeCell ref="ASJ32:ASS32"/>
    <mergeCell ref="AST32:ATC32"/>
    <mergeCell ref="ATD32:ATM32"/>
    <mergeCell ref="ATN32:ATW32"/>
    <mergeCell ref="APH32:APQ32"/>
    <mergeCell ref="APR32:AQA32"/>
    <mergeCell ref="DZ32:EI32"/>
    <mergeCell ref="EJ32:ES32"/>
    <mergeCell ref="XEP24:XEY24"/>
    <mergeCell ref="XEZ24:XFC24"/>
    <mergeCell ref="A32:N32"/>
    <mergeCell ref="T32:AC32"/>
    <mergeCell ref="AD32:AM32"/>
    <mergeCell ref="AN32:AW32"/>
    <mergeCell ref="AX32:BG32"/>
    <mergeCell ref="BH32:BQ32"/>
    <mergeCell ref="BR32:CA32"/>
    <mergeCell ref="CB32:CK32"/>
    <mergeCell ref="PD32:PM32"/>
    <mergeCell ref="PN32:PW32"/>
    <mergeCell ref="PX32:QG32"/>
    <mergeCell ref="QH32:QQ32"/>
    <mergeCell ref="QR32:RA32"/>
    <mergeCell ref="RB32:RK32"/>
    <mergeCell ref="MV32:NE32"/>
    <mergeCell ref="NF32:NO32"/>
    <mergeCell ref="NP32:NY32"/>
    <mergeCell ref="NZ32:OI32"/>
    <mergeCell ref="OJ32:OS32"/>
    <mergeCell ref="AEN32:AEW32"/>
    <mergeCell ref="AEX32:AFG32"/>
    <mergeCell ref="AFH32:AFQ32"/>
    <mergeCell ref="AFR32:AGA32"/>
    <mergeCell ref="AGB32:AGK32"/>
    <mergeCell ref="AGL32:AGU32"/>
    <mergeCell ref="AQB32:AQK32"/>
    <mergeCell ref="RL32:RU32"/>
    <mergeCell ref="RV32:SE32"/>
    <mergeCell ref="KN32:KW32"/>
    <mergeCell ref="WYB24:WYK24"/>
    <mergeCell ref="WYL24:WYU24"/>
    <mergeCell ref="WUF24:WUO24"/>
    <mergeCell ref="WUP24:WUY24"/>
    <mergeCell ref="WUZ24:WVI24"/>
    <mergeCell ref="WVJ24:WVS24"/>
    <mergeCell ref="WVT24:WWC24"/>
    <mergeCell ref="WWD24:WWM24"/>
    <mergeCell ref="WWN24:WWW24"/>
    <mergeCell ref="WWX24:WXG24"/>
    <mergeCell ref="WXH24:WXQ24"/>
    <mergeCell ref="WXR24:WYA24"/>
    <mergeCell ref="WEL24:WEU24"/>
    <mergeCell ref="WEV24:WFE24"/>
    <mergeCell ref="WFF24:WFO24"/>
    <mergeCell ref="WFP24:WFY24"/>
    <mergeCell ref="WFZ24:WGI24"/>
    <mergeCell ref="WNH24:WNQ24"/>
    <mergeCell ref="WNR24:WOA24"/>
    <mergeCell ref="WOB24:WOK24"/>
    <mergeCell ref="WOL24:WOU24"/>
    <mergeCell ref="ABL32:ABU32"/>
    <mergeCell ref="ABV32:ACE32"/>
    <mergeCell ref="XZ32:YI32"/>
    <mergeCell ref="YJ32:YS32"/>
    <mergeCell ref="YT32:ZC32"/>
    <mergeCell ref="ZD32:ZM32"/>
    <mergeCell ref="ZN32:ZW32"/>
    <mergeCell ref="AQL32:AQU32"/>
    <mergeCell ref="AQV32:ARE32"/>
    <mergeCell ref="ARF32:ARO32"/>
    <mergeCell ref="HB32:HK32"/>
    <mergeCell ref="HL32:HU32"/>
    <mergeCell ref="HV32:IE32"/>
    <mergeCell ref="IF32:IO32"/>
    <mergeCell ref="IP32:IY32"/>
    <mergeCell ref="IZ32:JI32"/>
    <mergeCell ref="ET32:FC32"/>
    <mergeCell ref="FD32:FM32"/>
    <mergeCell ref="FN32:FW32"/>
    <mergeCell ref="FX32:GG32"/>
    <mergeCell ref="GH32:GQ32"/>
    <mergeCell ref="GR32:HA32"/>
    <mergeCell ref="XP32:XY32"/>
    <mergeCell ref="KX32:LG32"/>
    <mergeCell ref="LH32:LQ32"/>
    <mergeCell ref="LR32:MA32"/>
    <mergeCell ref="MB32:MK32"/>
    <mergeCell ref="ML32:MU32"/>
    <mergeCell ref="TT32:UC32"/>
    <mergeCell ref="UD32:UM32"/>
    <mergeCell ref="UN32:UW32"/>
    <mergeCell ref="UX32:VG32"/>
    <mergeCell ref="OT32:PC32"/>
    <mergeCell ref="WB32:WK32"/>
    <mergeCell ref="WL32:WU32"/>
    <mergeCell ref="WV32:XE32"/>
    <mergeCell ref="XF32:XO32"/>
    <mergeCell ref="VH32:VQ32"/>
    <mergeCell ref="VR32:WA32"/>
    <mergeCell ref="JJ32:JS32"/>
    <mergeCell ref="JT32:KC32"/>
    <mergeCell ref="KD32:KM32"/>
    <mergeCell ref="XDL24:XDU24"/>
    <mergeCell ref="XDV24:XEE24"/>
    <mergeCell ref="XEF24:XEO24"/>
    <mergeCell ref="WRN24:WRW24"/>
    <mergeCell ref="WRX24:WSG24"/>
    <mergeCell ref="WSH24:WSQ24"/>
    <mergeCell ref="WSR24:WTA24"/>
    <mergeCell ref="WTB24:WTK24"/>
    <mergeCell ref="WTL24:WTU24"/>
    <mergeCell ref="WTV24:WUE24"/>
    <mergeCell ref="XBD24:XBM24"/>
    <mergeCell ref="XBN24:XBW24"/>
    <mergeCell ref="XBX24:XCG24"/>
    <mergeCell ref="XCH24:XCQ24"/>
    <mergeCell ref="XCR24:XDA24"/>
    <mergeCell ref="XDB24:XDK24"/>
    <mergeCell ref="WYV24:WZE24"/>
    <mergeCell ref="WZF24:WZO24"/>
    <mergeCell ref="WZP24:WZY24"/>
    <mergeCell ref="WZZ24:XAI24"/>
    <mergeCell ref="XAJ24:XAS24"/>
    <mergeCell ref="XAT24:XBC24"/>
    <mergeCell ref="WOV24:WPE24"/>
    <mergeCell ref="WPF24:WPO24"/>
    <mergeCell ref="WKZ24:WLI24"/>
    <mergeCell ref="WLJ24:WLS24"/>
    <mergeCell ref="WLT24:WMC24"/>
    <mergeCell ref="WMD24:WMM24"/>
    <mergeCell ref="WMN24:WMW24"/>
    <mergeCell ref="WMX24:WNG24"/>
    <mergeCell ref="WIR24:WJA24"/>
    <mergeCell ref="WJB24:WJK24"/>
    <mergeCell ref="WJL24:WJU24"/>
    <mergeCell ref="WJV24:WKE24"/>
    <mergeCell ref="WKF24:WKO24"/>
    <mergeCell ref="WKP24:WKY24"/>
    <mergeCell ref="WGJ24:WGS24"/>
    <mergeCell ref="WGT24:WHC24"/>
    <mergeCell ref="WHD24:WHM24"/>
    <mergeCell ref="WHN24:WHW24"/>
    <mergeCell ref="WHX24:WIG24"/>
    <mergeCell ref="WIH24:WIQ24"/>
    <mergeCell ref="WPP24:WPY24"/>
    <mergeCell ref="WPZ24:WQI24"/>
    <mergeCell ref="WQJ24:WQS24"/>
    <mergeCell ref="WQT24:WRC24"/>
    <mergeCell ref="WRD24:WRM24"/>
    <mergeCell ref="VRJ24:VRS24"/>
    <mergeCell ref="VRT24:VSC24"/>
    <mergeCell ref="VSD24:VSM24"/>
    <mergeCell ref="VSN24:VSW24"/>
    <mergeCell ref="VSX24:VTG24"/>
    <mergeCell ref="WAF24:WAO24"/>
    <mergeCell ref="WAP24:WAY24"/>
    <mergeCell ref="WAZ24:WBI24"/>
    <mergeCell ref="WBJ24:WBS24"/>
    <mergeCell ref="WBT24:WCC24"/>
    <mergeCell ref="WCD24:WCM24"/>
    <mergeCell ref="VXX24:VYG24"/>
    <mergeCell ref="VYH24:VYQ24"/>
    <mergeCell ref="VYR24:VZA24"/>
    <mergeCell ref="VZB24:VZK24"/>
    <mergeCell ref="VZL24:VZU24"/>
    <mergeCell ref="VZV24:WAE24"/>
    <mergeCell ref="VVP24:VVY24"/>
    <mergeCell ref="VVZ24:VWI24"/>
    <mergeCell ref="VWJ24:VWS24"/>
    <mergeCell ref="VWT24:VXC24"/>
    <mergeCell ref="VXD24:VXM24"/>
    <mergeCell ref="VXN24:VXW24"/>
    <mergeCell ref="VTH24:VTQ24"/>
    <mergeCell ref="VTR24:VUA24"/>
    <mergeCell ref="VUB24:VUK24"/>
    <mergeCell ref="VUL24:VUU24"/>
    <mergeCell ref="VUV24:VVE24"/>
    <mergeCell ref="VVF24:VVO24"/>
    <mergeCell ref="WCN24:WCW24"/>
    <mergeCell ref="WCX24:WDG24"/>
    <mergeCell ref="WDH24:WDQ24"/>
    <mergeCell ref="WDR24:WEA24"/>
    <mergeCell ref="WEB24:WEK24"/>
    <mergeCell ref="VEH24:VEQ24"/>
    <mergeCell ref="VER24:VFA24"/>
    <mergeCell ref="VFB24:VFK24"/>
    <mergeCell ref="VFL24:VFU24"/>
    <mergeCell ref="VFV24:VGE24"/>
    <mergeCell ref="VND24:VNM24"/>
    <mergeCell ref="VNN24:VNW24"/>
    <mergeCell ref="VNX24:VOG24"/>
    <mergeCell ref="VOH24:VOQ24"/>
    <mergeCell ref="VOR24:VPA24"/>
    <mergeCell ref="VPB24:VPK24"/>
    <mergeCell ref="VKV24:VLE24"/>
    <mergeCell ref="VLF24:VLO24"/>
    <mergeCell ref="VLP24:VLY24"/>
    <mergeCell ref="VLZ24:VMI24"/>
    <mergeCell ref="VMJ24:VMS24"/>
    <mergeCell ref="VMT24:VNC24"/>
    <mergeCell ref="VIN24:VIW24"/>
    <mergeCell ref="VIX24:VJG24"/>
    <mergeCell ref="VJH24:VJQ24"/>
    <mergeCell ref="VJR24:VKA24"/>
    <mergeCell ref="VKB24:VKK24"/>
    <mergeCell ref="VKL24:VKU24"/>
    <mergeCell ref="VGF24:VGO24"/>
    <mergeCell ref="VGP24:VGY24"/>
    <mergeCell ref="VGZ24:VHI24"/>
    <mergeCell ref="VHJ24:VHS24"/>
    <mergeCell ref="VHT24:VIC24"/>
    <mergeCell ref="VID24:VIM24"/>
    <mergeCell ref="VPL24:VPU24"/>
    <mergeCell ref="VPV24:VQE24"/>
    <mergeCell ref="VQF24:VQO24"/>
    <mergeCell ref="VQP24:VQY24"/>
    <mergeCell ref="VQZ24:VRI24"/>
    <mergeCell ref="URF24:URO24"/>
    <mergeCell ref="URP24:URY24"/>
    <mergeCell ref="URZ24:USI24"/>
    <mergeCell ref="USJ24:USS24"/>
    <mergeCell ref="UST24:UTC24"/>
    <mergeCell ref="VAB24:VAK24"/>
    <mergeCell ref="VAL24:VAU24"/>
    <mergeCell ref="VAV24:VBE24"/>
    <mergeCell ref="VBF24:VBO24"/>
    <mergeCell ref="VBP24:VBY24"/>
    <mergeCell ref="VBZ24:VCI24"/>
    <mergeCell ref="UXT24:UYC24"/>
    <mergeCell ref="UYD24:UYM24"/>
    <mergeCell ref="UYN24:UYW24"/>
    <mergeCell ref="UYX24:UZG24"/>
    <mergeCell ref="UZH24:UZQ24"/>
    <mergeCell ref="UZR24:VAA24"/>
    <mergeCell ref="UVL24:UVU24"/>
    <mergeCell ref="UVV24:UWE24"/>
    <mergeCell ref="UWF24:UWO24"/>
    <mergeCell ref="UWP24:UWY24"/>
    <mergeCell ref="UWZ24:UXI24"/>
    <mergeCell ref="UXJ24:UXS24"/>
    <mergeCell ref="UTD24:UTM24"/>
    <mergeCell ref="UTN24:UTW24"/>
    <mergeCell ref="UTX24:UUG24"/>
    <mergeCell ref="UUH24:UUQ24"/>
    <mergeCell ref="UUR24:UVA24"/>
    <mergeCell ref="UVB24:UVK24"/>
    <mergeCell ref="VCJ24:VCS24"/>
    <mergeCell ref="VCT24:VDC24"/>
    <mergeCell ref="VDD24:VDM24"/>
    <mergeCell ref="VDN24:VDW24"/>
    <mergeCell ref="VDX24:VEG24"/>
    <mergeCell ref="UED24:UEM24"/>
    <mergeCell ref="UEN24:UEW24"/>
    <mergeCell ref="UEX24:UFG24"/>
    <mergeCell ref="UFH24:UFQ24"/>
    <mergeCell ref="UFR24:UGA24"/>
    <mergeCell ref="UMZ24:UNI24"/>
    <mergeCell ref="UNJ24:UNS24"/>
    <mergeCell ref="UNT24:UOC24"/>
    <mergeCell ref="UOD24:UOM24"/>
    <mergeCell ref="UON24:UOW24"/>
    <mergeCell ref="UOX24:UPG24"/>
    <mergeCell ref="UKR24:ULA24"/>
    <mergeCell ref="ULB24:ULK24"/>
    <mergeCell ref="ULL24:ULU24"/>
    <mergeCell ref="ULV24:UME24"/>
    <mergeCell ref="UMF24:UMO24"/>
    <mergeCell ref="UMP24:UMY24"/>
    <mergeCell ref="UIJ24:UIS24"/>
    <mergeCell ref="UIT24:UJC24"/>
    <mergeCell ref="UJD24:UJM24"/>
    <mergeCell ref="UJN24:UJW24"/>
    <mergeCell ref="UJX24:UKG24"/>
    <mergeCell ref="UKH24:UKQ24"/>
    <mergeCell ref="UGB24:UGK24"/>
    <mergeCell ref="UGL24:UGU24"/>
    <mergeCell ref="UGV24:UHE24"/>
    <mergeCell ref="UHF24:UHO24"/>
    <mergeCell ref="UHP24:UHY24"/>
    <mergeCell ref="UHZ24:UII24"/>
    <mergeCell ref="UPH24:UPQ24"/>
    <mergeCell ref="UPR24:UQA24"/>
    <mergeCell ref="UQB24:UQK24"/>
    <mergeCell ref="UQL24:UQU24"/>
    <mergeCell ref="UQV24:URE24"/>
    <mergeCell ref="TRB24:TRK24"/>
    <mergeCell ref="TRL24:TRU24"/>
    <mergeCell ref="TRV24:TSE24"/>
    <mergeCell ref="TSF24:TSO24"/>
    <mergeCell ref="TSP24:TSY24"/>
    <mergeCell ref="TZX24:UAG24"/>
    <mergeCell ref="UAH24:UAQ24"/>
    <mergeCell ref="UAR24:UBA24"/>
    <mergeCell ref="UBB24:UBK24"/>
    <mergeCell ref="UBL24:UBU24"/>
    <mergeCell ref="UBV24:UCE24"/>
    <mergeCell ref="TXP24:TXY24"/>
    <mergeCell ref="TXZ24:TYI24"/>
    <mergeCell ref="TYJ24:TYS24"/>
    <mergeCell ref="TYT24:TZC24"/>
    <mergeCell ref="TZD24:TZM24"/>
    <mergeCell ref="TZN24:TZW24"/>
    <mergeCell ref="TVH24:TVQ24"/>
    <mergeCell ref="TVR24:TWA24"/>
    <mergeCell ref="TWB24:TWK24"/>
    <mergeCell ref="TWL24:TWU24"/>
    <mergeCell ref="TWV24:TXE24"/>
    <mergeCell ref="TXF24:TXO24"/>
    <mergeCell ref="TSZ24:TTI24"/>
    <mergeCell ref="TTJ24:TTS24"/>
    <mergeCell ref="TTT24:TUC24"/>
    <mergeCell ref="TUD24:TUM24"/>
    <mergeCell ref="TUN24:TUW24"/>
    <mergeCell ref="TUX24:TVG24"/>
    <mergeCell ref="UCF24:UCO24"/>
    <mergeCell ref="UCP24:UCY24"/>
    <mergeCell ref="UCZ24:UDI24"/>
    <mergeCell ref="UDJ24:UDS24"/>
    <mergeCell ref="UDT24:UEC24"/>
    <mergeCell ref="TDZ24:TEI24"/>
    <mergeCell ref="TEJ24:TES24"/>
    <mergeCell ref="TET24:TFC24"/>
    <mergeCell ref="TFD24:TFM24"/>
    <mergeCell ref="TFN24:TFW24"/>
    <mergeCell ref="TMV24:TNE24"/>
    <mergeCell ref="TNF24:TNO24"/>
    <mergeCell ref="TNP24:TNY24"/>
    <mergeCell ref="TNZ24:TOI24"/>
    <mergeCell ref="TOJ24:TOS24"/>
    <mergeCell ref="TOT24:TPC24"/>
    <mergeCell ref="TKN24:TKW24"/>
    <mergeCell ref="TKX24:TLG24"/>
    <mergeCell ref="TLH24:TLQ24"/>
    <mergeCell ref="TLR24:TMA24"/>
    <mergeCell ref="TMB24:TMK24"/>
    <mergeCell ref="TML24:TMU24"/>
    <mergeCell ref="TIF24:TIO24"/>
    <mergeCell ref="TIP24:TIY24"/>
    <mergeCell ref="TIZ24:TJI24"/>
    <mergeCell ref="TJJ24:TJS24"/>
    <mergeCell ref="TJT24:TKC24"/>
    <mergeCell ref="TKD24:TKM24"/>
    <mergeCell ref="TFX24:TGG24"/>
    <mergeCell ref="TGH24:TGQ24"/>
    <mergeCell ref="TGR24:THA24"/>
    <mergeCell ref="THB24:THK24"/>
    <mergeCell ref="THL24:THU24"/>
    <mergeCell ref="THV24:TIE24"/>
    <mergeCell ref="TPD24:TPM24"/>
    <mergeCell ref="TPN24:TPW24"/>
    <mergeCell ref="TPX24:TQG24"/>
    <mergeCell ref="TQH24:TQQ24"/>
    <mergeCell ref="TQR24:TRA24"/>
    <mergeCell ref="SQX24:SRG24"/>
    <mergeCell ref="SRH24:SRQ24"/>
    <mergeCell ref="SRR24:SSA24"/>
    <mergeCell ref="SSB24:SSK24"/>
    <mergeCell ref="SSL24:SSU24"/>
    <mergeCell ref="SZT24:TAC24"/>
    <mergeCell ref="TAD24:TAM24"/>
    <mergeCell ref="TAN24:TAW24"/>
    <mergeCell ref="TAX24:TBG24"/>
    <mergeCell ref="TBH24:TBQ24"/>
    <mergeCell ref="TBR24:TCA24"/>
    <mergeCell ref="SXL24:SXU24"/>
    <mergeCell ref="SXV24:SYE24"/>
    <mergeCell ref="SYF24:SYO24"/>
    <mergeCell ref="SYP24:SYY24"/>
    <mergeCell ref="SYZ24:SZI24"/>
    <mergeCell ref="SZJ24:SZS24"/>
    <mergeCell ref="SVD24:SVM24"/>
    <mergeCell ref="SVN24:SVW24"/>
    <mergeCell ref="SVX24:SWG24"/>
    <mergeCell ref="SWH24:SWQ24"/>
    <mergeCell ref="SWR24:SXA24"/>
    <mergeCell ref="SXB24:SXK24"/>
    <mergeCell ref="SSV24:STE24"/>
    <mergeCell ref="STF24:STO24"/>
    <mergeCell ref="STP24:STY24"/>
    <mergeCell ref="STZ24:SUI24"/>
    <mergeCell ref="SUJ24:SUS24"/>
    <mergeCell ref="SUT24:SVC24"/>
    <mergeCell ref="TCB24:TCK24"/>
    <mergeCell ref="TCL24:TCU24"/>
    <mergeCell ref="TCV24:TDE24"/>
    <mergeCell ref="TDF24:TDO24"/>
    <mergeCell ref="TDP24:TDY24"/>
    <mergeCell ref="SDV24:SEE24"/>
    <mergeCell ref="SEF24:SEO24"/>
    <mergeCell ref="SEP24:SEY24"/>
    <mergeCell ref="SEZ24:SFI24"/>
    <mergeCell ref="SFJ24:SFS24"/>
    <mergeCell ref="SMR24:SNA24"/>
    <mergeCell ref="SNB24:SNK24"/>
    <mergeCell ref="SNL24:SNU24"/>
    <mergeCell ref="SNV24:SOE24"/>
    <mergeCell ref="SOF24:SOO24"/>
    <mergeCell ref="SOP24:SOY24"/>
    <mergeCell ref="SKJ24:SKS24"/>
    <mergeCell ref="SKT24:SLC24"/>
    <mergeCell ref="SLD24:SLM24"/>
    <mergeCell ref="SLN24:SLW24"/>
    <mergeCell ref="SLX24:SMG24"/>
    <mergeCell ref="SMH24:SMQ24"/>
    <mergeCell ref="SIB24:SIK24"/>
    <mergeCell ref="SIL24:SIU24"/>
    <mergeCell ref="SIV24:SJE24"/>
    <mergeCell ref="SJF24:SJO24"/>
    <mergeCell ref="SJP24:SJY24"/>
    <mergeCell ref="SJZ24:SKI24"/>
    <mergeCell ref="SFT24:SGC24"/>
    <mergeCell ref="SGD24:SGM24"/>
    <mergeCell ref="SGN24:SGW24"/>
    <mergeCell ref="SGX24:SHG24"/>
    <mergeCell ref="SHH24:SHQ24"/>
    <mergeCell ref="SHR24:SIA24"/>
    <mergeCell ref="SOZ24:SPI24"/>
    <mergeCell ref="SPJ24:SPS24"/>
    <mergeCell ref="SPT24:SQC24"/>
    <mergeCell ref="SQD24:SQM24"/>
    <mergeCell ref="SQN24:SQW24"/>
    <mergeCell ref="RQT24:RRC24"/>
    <mergeCell ref="RRD24:RRM24"/>
    <mergeCell ref="RRN24:RRW24"/>
    <mergeCell ref="RRX24:RSG24"/>
    <mergeCell ref="RSH24:RSQ24"/>
    <mergeCell ref="RZP24:RZY24"/>
    <mergeCell ref="RZZ24:SAI24"/>
    <mergeCell ref="SAJ24:SAS24"/>
    <mergeCell ref="SAT24:SBC24"/>
    <mergeCell ref="SBD24:SBM24"/>
    <mergeCell ref="SBN24:SBW24"/>
    <mergeCell ref="RXH24:RXQ24"/>
    <mergeCell ref="RXR24:RYA24"/>
    <mergeCell ref="RYB24:RYK24"/>
    <mergeCell ref="RYL24:RYU24"/>
    <mergeCell ref="RYV24:RZE24"/>
    <mergeCell ref="RZF24:RZO24"/>
    <mergeCell ref="RUZ24:RVI24"/>
    <mergeCell ref="RVJ24:RVS24"/>
    <mergeCell ref="RVT24:RWC24"/>
    <mergeCell ref="RWD24:RWM24"/>
    <mergeCell ref="RWN24:RWW24"/>
    <mergeCell ref="RWX24:RXG24"/>
    <mergeCell ref="RSR24:RTA24"/>
    <mergeCell ref="RTB24:RTK24"/>
    <mergeCell ref="RTL24:RTU24"/>
    <mergeCell ref="RTV24:RUE24"/>
    <mergeCell ref="RUF24:RUO24"/>
    <mergeCell ref="RUP24:RUY24"/>
    <mergeCell ref="SBX24:SCG24"/>
    <mergeCell ref="SCH24:SCQ24"/>
    <mergeCell ref="SCR24:SDA24"/>
    <mergeCell ref="SDB24:SDK24"/>
    <mergeCell ref="SDL24:SDU24"/>
    <mergeCell ref="RDR24:REA24"/>
    <mergeCell ref="REB24:REK24"/>
    <mergeCell ref="REL24:REU24"/>
    <mergeCell ref="REV24:RFE24"/>
    <mergeCell ref="RFF24:RFO24"/>
    <mergeCell ref="RMN24:RMW24"/>
    <mergeCell ref="RMX24:RNG24"/>
    <mergeCell ref="RNH24:RNQ24"/>
    <mergeCell ref="RNR24:ROA24"/>
    <mergeCell ref="ROB24:ROK24"/>
    <mergeCell ref="ROL24:ROU24"/>
    <mergeCell ref="RKF24:RKO24"/>
    <mergeCell ref="RKP24:RKY24"/>
    <mergeCell ref="RKZ24:RLI24"/>
    <mergeCell ref="RLJ24:RLS24"/>
    <mergeCell ref="RLT24:RMC24"/>
    <mergeCell ref="RMD24:RMM24"/>
    <mergeCell ref="RHX24:RIG24"/>
    <mergeCell ref="RIH24:RIQ24"/>
    <mergeCell ref="RIR24:RJA24"/>
    <mergeCell ref="RJB24:RJK24"/>
    <mergeCell ref="RJL24:RJU24"/>
    <mergeCell ref="RJV24:RKE24"/>
    <mergeCell ref="RFP24:RFY24"/>
    <mergeCell ref="RFZ24:RGI24"/>
    <mergeCell ref="RGJ24:RGS24"/>
    <mergeCell ref="RGT24:RHC24"/>
    <mergeCell ref="RHD24:RHM24"/>
    <mergeCell ref="RHN24:RHW24"/>
    <mergeCell ref="ROV24:RPE24"/>
    <mergeCell ref="RPF24:RPO24"/>
    <mergeCell ref="RPP24:RPY24"/>
    <mergeCell ref="RPZ24:RQI24"/>
    <mergeCell ref="RQJ24:RQS24"/>
    <mergeCell ref="QQP24:QQY24"/>
    <mergeCell ref="QQZ24:QRI24"/>
    <mergeCell ref="QRJ24:QRS24"/>
    <mergeCell ref="QRT24:QSC24"/>
    <mergeCell ref="QSD24:QSM24"/>
    <mergeCell ref="QZL24:QZU24"/>
    <mergeCell ref="QZV24:RAE24"/>
    <mergeCell ref="RAF24:RAO24"/>
    <mergeCell ref="RAP24:RAY24"/>
    <mergeCell ref="RAZ24:RBI24"/>
    <mergeCell ref="RBJ24:RBS24"/>
    <mergeCell ref="QXD24:QXM24"/>
    <mergeCell ref="QXN24:QXW24"/>
    <mergeCell ref="QXX24:QYG24"/>
    <mergeCell ref="QYH24:QYQ24"/>
    <mergeCell ref="QYR24:QZA24"/>
    <mergeCell ref="QZB24:QZK24"/>
    <mergeCell ref="QUV24:QVE24"/>
    <mergeCell ref="QVF24:QVO24"/>
    <mergeCell ref="QVP24:QVY24"/>
    <mergeCell ref="QVZ24:QWI24"/>
    <mergeCell ref="QWJ24:QWS24"/>
    <mergeCell ref="QWT24:QXC24"/>
    <mergeCell ref="QSN24:QSW24"/>
    <mergeCell ref="QSX24:QTG24"/>
    <mergeCell ref="QTH24:QTQ24"/>
    <mergeCell ref="QTR24:QUA24"/>
    <mergeCell ref="QUB24:QUK24"/>
    <mergeCell ref="QUL24:QUU24"/>
    <mergeCell ref="RBT24:RCC24"/>
    <mergeCell ref="RCD24:RCM24"/>
    <mergeCell ref="RCN24:RCW24"/>
    <mergeCell ref="RCX24:RDG24"/>
    <mergeCell ref="RDH24:RDQ24"/>
    <mergeCell ref="QDN24:QDW24"/>
    <mergeCell ref="QDX24:QEG24"/>
    <mergeCell ref="QEH24:QEQ24"/>
    <mergeCell ref="QER24:QFA24"/>
    <mergeCell ref="QFB24:QFK24"/>
    <mergeCell ref="QMJ24:QMS24"/>
    <mergeCell ref="QMT24:QNC24"/>
    <mergeCell ref="QND24:QNM24"/>
    <mergeCell ref="QNN24:QNW24"/>
    <mergeCell ref="QNX24:QOG24"/>
    <mergeCell ref="QOH24:QOQ24"/>
    <mergeCell ref="QKB24:QKK24"/>
    <mergeCell ref="QKL24:QKU24"/>
    <mergeCell ref="QKV24:QLE24"/>
    <mergeCell ref="QLF24:QLO24"/>
    <mergeCell ref="QLP24:QLY24"/>
    <mergeCell ref="QLZ24:QMI24"/>
    <mergeCell ref="QHT24:QIC24"/>
    <mergeCell ref="QID24:QIM24"/>
    <mergeCell ref="QIN24:QIW24"/>
    <mergeCell ref="QIX24:QJG24"/>
    <mergeCell ref="QJH24:QJQ24"/>
    <mergeCell ref="QJR24:QKA24"/>
    <mergeCell ref="QFL24:QFU24"/>
    <mergeCell ref="QFV24:QGE24"/>
    <mergeCell ref="QGF24:QGO24"/>
    <mergeCell ref="QGP24:QGY24"/>
    <mergeCell ref="QGZ24:QHI24"/>
    <mergeCell ref="QHJ24:QHS24"/>
    <mergeCell ref="QOR24:QPA24"/>
    <mergeCell ref="QPB24:QPK24"/>
    <mergeCell ref="QPL24:QPU24"/>
    <mergeCell ref="QPV24:QQE24"/>
    <mergeCell ref="QQF24:QQO24"/>
    <mergeCell ref="PQL24:PQU24"/>
    <mergeCell ref="PQV24:PRE24"/>
    <mergeCell ref="PRF24:PRO24"/>
    <mergeCell ref="PRP24:PRY24"/>
    <mergeCell ref="PRZ24:PSI24"/>
    <mergeCell ref="PZH24:PZQ24"/>
    <mergeCell ref="PZR24:QAA24"/>
    <mergeCell ref="QAB24:QAK24"/>
    <mergeCell ref="QAL24:QAU24"/>
    <mergeCell ref="QAV24:QBE24"/>
    <mergeCell ref="QBF24:QBO24"/>
    <mergeCell ref="PWZ24:PXI24"/>
    <mergeCell ref="PXJ24:PXS24"/>
    <mergeCell ref="PXT24:PYC24"/>
    <mergeCell ref="PYD24:PYM24"/>
    <mergeCell ref="PYN24:PYW24"/>
    <mergeCell ref="PYX24:PZG24"/>
    <mergeCell ref="PUR24:PVA24"/>
    <mergeCell ref="PVB24:PVK24"/>
    <mergeCell ref="PVL24:PVU24"/>
    <mergeCell ref="PVV24:PWE24"/>
    <mergeCell ref="PWF24:PWO24"/>
    <mergeCell ref="PWP24:PWY24"/>
    <mergeCell ref="PSJ24:PSS24"/>
    <mergeCell ref="PST24:PTC24"/>
    <mergeCell ref="PTD24:PTM24"/>
    <mergeCell ref="PTN24:PTW24"/>
    <mergeCell ref="PTX24:PUG24"/>
    <mergeCell ref="PUH24:PUQ24"/>
    <mergeCell ref="QBP24:QBY24"/>
    <mergeCell ref="QBZ24:QCI24"/>
    <mergeCell ref="QCJ24:QCS24"/>
    <mergeCell ref="QCT24:QDC24"/>
    <mergeCell ref="QDD24:QDM24"/>
    <mergeCell ref="PDJ24:PDS24"/>
    <mergeCell ref="PDT24:PEC24"/>
    <mergeCell ref="PED24:PEM24"/>
    <mergeCell ref="PEN24:PEW24"/>
    <mergeCell ref="PEX24:PFG24"/>
    <mergeCell ref="PMF24:PMO24"/>
    <mergeCell ref="PMP24:PMY24"/>
    <mergeCell ref="PMZ24:PNI24"/>
    <mergeCell ref="PNJ24:PNS24"/>
    <mergeCell ref="PNT24:POC24"/>
    <mergeCell ref="POD24:POM24"/>
    <mergeCell ref="PJX24:PKG24"/>
    <mergeCell ref="PKH24:PKQ24"/>
    <mergeCell ref="PKR24:PLA24"/>
    <mergeCell ref="PLB24:PLK24"/>
    <mergeCell ref="PLL24:PLU24"/>
    <mergeCell ref="PLV24:PME24"/>
    <mergeCell ref="PHP24:PHY24"/>
    <mergeCell ref="PHZ24:PII24"/>
    <mergeCell ref="PIJ24:PIS24"/>
    <mergeCell ref="PIT24:PJC24"/>
    <mergeCell ref="PJD24:PJM24"/>
    <mergeCell ref="PJN24:PJW24"/>
    <mergeCell ref="PFH24:PFQ24"/>
    <mergeCell ref="PFR24:PGA24"/>
    <mergeCell ref="PGB24:PGK24"/>
    <mergeCell ref="PGL24:PGU24"/>
    <mergeCell ref="PGV24:PHE24"/>
    <mergeCell ref="PHF24:PHO24"/>
    <mergeCell ref="PON24:POW24"/>
    <mergeCell ref="POX24:PPG24"/>
    <mergeCell ref="PPH24:PPQ24"/>
    <mergeCell ref="PPR24:PQA24"/>
    <mergeCell ref="PQB24:PQK24"/>
    <mergeCell ref="OQH24:OQQ24"/>
    <mergeCell ref="OQR24:ORA24"/>
    <mergeCell ref="ORB24:ORK24"/>
    <mergeCell ref="ORL24:ORU24"/>
    <mergeCell ref="ORV24:OSE24"/>
    <mergeCell ref="OZD24:OZM24"/>
    <mergeCell ref="OZN24:OZW24"/>
    <mergeCell ref="OZX24:PAG24"/>
    <mergeCell ref="PAH24:PAQ24"/>
    <mergeCell ref="PAR24:PBA24"/>
    <mergeCell ref="PBB24:PBK24"/>
    <mergeCell ref="OWV24:OXE24"/>
    <mergeCell ref="OXF24:OXO24"/>
    <mergeCell ref="OXP24:OXY24"/>
    <mergeCell ref="OXZ24:OYI24"/>
    <mergeCell ref="OYJ24:OYS24"/>
    <mergeCell ref="OYT24:OZC24"/>
    <mergeCell ref="OUN24:OUW24"/>
    <mergeCell ref="OUX24:OVG24"/>
    <mergeCell ref="OVH24:OVQ24"/>
    <mergeCell ref="OVR24:OWA24"/>
    <mergeCell ref="OWB24:OWK24"/>
    <mergeCell ref="OWL24:OWU24"/>
    <mergeCell ref="OSF24:OSO24"/>
    <mergeCell ref="OSP24:OSY24"/>
    <mergeCell ref="OSZ24:OTI24"/>
    <mergeCell ref="OTJ24:OTS24"/>
    <mergeCell ref="OTT24:OUC24"/>
    <mergeCell ref="OUD24:OUM24"/>
    <mergeCell ref="PBL24:PBU24"/>
    <mergeCell ref="PBV24:PCE24"/>
    <mergeCell ref="PCF24:PCO24"/>
    <mergeCell ref="PCP24:PCY24"/>
    <mergeCell ref="PCZ24:PDI24"/>
    <mergeCell ref="ODF24:ODO24"/>
    <mergeCell ref="ODP24:ODY24"/>
    <mergeCell ref="ODZ24:OEI24"/>
    <mergeCell ref="OEJ24:OES24"/>
    <mergeCell ref="OET24:OFC24"/>
    <mergeCell ref="OMB24:OMK24"/>
    <mergeCell ref="OML24:OMU24"/>
    <mergeCell ref="OMV24:ONE24"/>
    <mergeCell ref="ONF24:ONO24"/>
    <mergeCell ref="ONP24:ONY24"/>
    <mergeCell ref="ONZ24:OOI24"/>
    <mergeCell ref="OJT24:OKC24"/>
    <mergeCell ref="OKD24:OKM24"/>
    <mergeCell ref="OKN24:OKW24"/>
    <mergeCell ref="OKX24:OLG24"/>
    <mergeCell ref="OLH24:OLQ24"/>
    <mergeCell ref="OLR24:OMA24"/>
    <mergeCell ref="OHL24:OHU24"/>
    <mergeCell ref="OHV24:OIE24"/>
    <mergeCell ref="OIF24:OIO24"/>
    <mergeCell ref="OIP24:OIY24"/>
    <mergeCell ref="OIZ24:OJI24"/>
    <mergeCell ref="OJJ24:OJS24"/>
    <mergeCell ref="OFD24:OFM24"/>
    <mergeCell ref="OFN24:OFW24"/>
    <mergeCell ref="OFX24:OGG24"/>
    <mergeCell ref="OGH24:OGQ24"/>
    <mergeCell ref="OGR24:OHA24"/>
    <mergeCell ref="OHB24:OHK24"/>
    <mergeCell ref="OOJ24:OOS24"/>
    <mergeCell ref="OOT24:OPC24"/>
    <mergeCell ref="OPD24:OPM24"/>
    <mergeCell ref="OPN24:OPW24"/>
    <mergeCell ref="OPX24:OQG24"/>
    <mergeCell ref="NQD24:NQM24"/>
    <mergeCell ref="NQN24:NQW24"/>
    <mergeCell ref="NQX24:NRG24"/>
    <mergeCell ref="NRH24:NRQ24"/>
    <mergeCell ref="NRR24:NSA24"/>
    <mergeCell ref="NYZ24:NZI24"/>
    <mergeCell ref="NZJ24:NZS24"/>
    <mergeCell ref="NZT24:OAC24"/>
    <mergeCell ref="OAD24:OAM24"/>
    <mergeCell ref="OAN24:OAW24"/>
    <mergeCell ref="OAX24:OBG24"/>
    <mergeCell ref="NWR24:NXA24"/>
    <mergeCell ref="NXB24:NXK24"/>
    <mergeCell ref="NXL24:NXU24"/>
    <mergeCell ref="NXV24:NYE24"/>
    <mergeCell ref="NYF24:NYO24"/>
    <mergeCell ref="NYP24:NYY24"/>
    <mergeCell ref="NUJ24:NUS24"/>
    <mergeCell ref="NUT24:NVC24"/>
    <mergeCell ref="NVD24:NVM24"/>
    <mergeCell ref="NVN24:NVW24"/>
    <mergeCell ref="NVX24:NWG24"/>
    <mergeCell ref="NWH24:NWQ24"/>
    <mergeCell ref="NSB24:NSK24"/>
    <mergeCell ref="NSL24:NSU24"/>
    <mergeCell ref="NSV24:NTE24"/>
    <mergeCell ref="NTF24:NTO24"/>
    <mergeCell ref="NTP24:NTY24"/>
    <mergeCell ref="NTZ24:NUI24"/>
    <mergeCell ref="OBH24:OBQ24"/>
    <mergeCell ref="OBR24:OCA24"/>
    <mergeCell ref="OCB24:OCK24"/>
    <mergeCell ref="OCL24:OCU24"/>
    <mergeCell ref="OCV24:ODE24"/>
    <mergeCell ref="NDB24:NDK24"/>
    <mergeCell ref="NDL24:NDU24"/>
    <mergeCell ref="NDV24:NEE24"/>
    <mergeCell ref="NEF24:NEO24"/>
    <mergeCell ref="NEP24:NEY24"/>
    <mergeCell ref="NLX24:NMG24"/>
    <mergeCell ref="NMH24:NMQ24"/>
    <mergeCell ref="NMR24:NNA24"/>
    <mergeCell ref="NNB24:NNK24"/>
    <mergeCell ref="NNL24:NNU24"/>
    <mergeCell ref="NNV24:NOE24"/>
    <mergeCell ref="NJP24:NJY24"/>
    <mergeCell ref="NJZ24:NKI24"/>
    <mergeCell ref="NKJ24:NKS24"/>
    <mergeCell ref="NKT24:NLC24"/>
    <mergeCell ref="NLD24:NLM24"/>
    <mergeCell ref="NLN24:NLW24"/>
    <mergeCell ref="NHH24:NHQ24"/>
    <mergeCell ref="NHR24:NIA24"/>
    <mergeCell ref="NIB24:NIK24"/>
    <mergeCell ref="NIL24:NIU24"/>
    <mergeCell ref="NIV24:NJE24"/>
    <mergeCell ref="NJF24:NJO24"/>
    <mergeCell ref="NEZ24:NFI24"/>
    <mergeCell ref="NFJ24:NFS24"/>
    <mergeCell ref="NFT24:NGC24"/>
    <mergeCell ref="NGD24:NGM24"/>
    <mergeCell ref="NGN24:NGW24"/>
    <mergeCell ref="NGX24:NHG24"/>
    <mergeCell ref="NOF24:NOO24"/>
    <mergeCell ref="NOP24:NOY24"/>
    <mergeCell ref="NOZ24:NPI24"/>
    <mergeCell ref="NPJ24:NPS24"/>
    <mergeCell ref="NPT24:NQC24"/>
    <mergeCell ref="MPZ24:MQI24"/>
    <mergeCell ref="MQJ24:MQS24"/>
    <mergeCell ref="MQT24:MRC24"/>
    <mergeCell ref="MRD24:MRM24"/>
    <mergeCell ref="MRN24:MRW24"/>
    <mergeCell ref="MYV24:MZE24"/>
    <mergeCell ref="MZF24:MZO24"/>
    <mergeCell ref="MZP24:MZY24"/>
    <mergeCell ref="MZZ24:NAI24"/>
    <mergeCell ref="NAJ24:NAS24"/>
    <mergeCell ref="NAT24:NBC24"/>
    <mergeCell ref="MWN24:MWW24"/>
    <mergeCell ref="MWX24:MXG24"/>
    <mergeCell ref="MXH24:MXQ24"/>
    <mergeCell ref="MXR24:MYA24"/>
    <mergeCell ref="MYB24:MYK24"/>
    <mergeCell ref="MYL24:MYU24"/>
    <mergeCell ref="MUF24:MUO24"/>
    <mergeCell ref="MUP24:MUY24"/>
    <mergeCell ref="MUZ24:MVI24"/>
    <mergeCell ref="MVJ24:MVS24"/>
    <mergeCell ref="MVT24:MWC24"/>
    <mergeCell ref="MWD24:MWM24"/>
    <mergeCell ref="MRX24:MSG24"/>
    <mergeCell ref="MSH24:MSQ24"/>
    <mergeCell ref="MSR24:MTA24"/>
    <mergeCell ref="MTB24:MTK24"/>
    <mergeCell ref="MTL24:MTU24"/>
    <mergeCell ref="MTV24:MUE24"/>
    <mergeCell ref="NBD24:NBM24"/>
    <mergeCell ref="NBN24:NBW24"/>
    <mergeCell ref="NBX24:NCG24"/>
    <mergeCell ref="NCH24:NCQ24"/>
    <mergeCell ref="NCR24:NDA24"/>
    <mergeCell ref="MCX24:MDG24"/>
    <mergeCell ref="MDH24:MDQ24"/>
    <mergeCell ref="MDR24:MEA24"/>
    <mergeCell ref="MEB24:MEK24"/>
    <mergeCell ref="MEL24:MEU24"/>
    <mergeCell ref="MLT24:MMC24"/>
    <mergeCell ref="MMD24:MMM24"/>
    <mergeCell ref="MMN24:MMW24"/>
    <mergeCell ref="MMX24:MNG24"/>
    <mergeCell ref="MNH24:MNQ24"/>
    <mergeCell ref="MNR24:MOA24"/>
    <mergeCell ref="MJL24:MJU24"/>
    <mergeCell ref="MJV24:MKE24"/>
    <mergeCell ref="MKF24:MKO24"/>
    <mergeCell ref="MKP24:MKY24"/>
    <mergeCell ref="MKZ24:MLI24"/>
    <mergeCell ref="MLJ24:MLS24"/>
    <mergeCell ref="MHD24:MHM24"/>
    <mergeCell ref="MHN24:MHW24"/>
    <mergeCell ref="MHX24:MIG24"/>
    <mergeCell ref="MIH24:MIQ24"/>
    <mergeCell ref="MIR24:MJA24"/>
    <mergeCell ref="MJB24:MJK24"/>
    <mergeCell ref="MEV24:MFE24"/>
    <mergeCell ref="MFF24:MFO24"/>
    <mergeCell ref="MFP24:MFY24"/>
    <mergeCell ref="MFZ24:MGI24"/>
    <mergeCell ref="MGJ24:MGS24"/>
    <mergeCell ref="MGT24:MHC24"/>
    <mergeCell ref="MOB24:MOK24"/>
    <mergeCell ref="MOL24:MOU24"/>
    <mergeCell ref="MOV24:MPE24"/>
    <mergeCell ref="MPF24:MPO24"/>
    <mergeCell ref="MPP24:MPY24"/>
    <mergeCell ref="LPV24:LQE24"/>
    <mergeCell ref="LQF24:LQO24"/>
    <mergeCell ref="LQP24:LQY24"/>
    <mergeCell ref="LQZ24:LRI24"/>
    <mergeCell ref="LRJ24:LRS24"/>
    <mergeCell ref="LYR24:LZA24"/>
    <mergeCell ref="LZB24:LZK24"/>
    <mergeCell ref="LZL24:LZU24"/>
    <mergeCell ref="LZV24:MAE24"/>
    <mergeCell ref="MAF24:MAO24"/>
    <mergeCell ref="MAP24:MAY24"/>
    <mergeCell ref="LWJ24:LWS24"/>
    <mergeCell ref="LWT24:LXC24"/>
    <mergeCell ref="LXD24:LXM24"/>
    <mergeCell ref="LXN24:LXW24"/>
    <mergeCell ref="LXX24:LYG24"/>
    <mergeCell ref="LYH24:LYQ24"/>
    <mergeCell ref="LUB24:LUK24"/>
    <mergeCell ref="LUL24:LUU24"/>
    <mergeCell ref="LUV24:LVE24"/>
    <mergeCell ref="LVF24:LVO24"/>
    <mergeCell ref="LVP24:LVY24"/>
    <mergeCell ref="LVZ24:LWI24"/>
    <mergeCell ref="LRT24:LSC24"/>
    <mergeCell ref="LSD24:LSM24"/>
    <mergeCell ref="LSN24:LSW24"/>
    <mergeCell ref="LSX24:LTG24"/>
    <mergeCell ref="LTH24:LTQ24"/>
    <mergeCell ref="LTR24:LUA24"/>
    <mergeCell ref="MAZ24:MBI24"/>
    <mergeCell ref="MBJ24:MBS24"/>
    <mergeCell ref="MBT24:MCC24"/>
    <mergeCell ref="MCD24:MCM24"/>
    <mergeCell ref="MCN24:MCW24"/>
    <mergeCell ref="LCT24:LDC24"/>
    <mergeCell ref="LDD24:LDM24"/>
    <mergeCell ref="LDN24:LDW24"/>
    <mergeCell ref="LDX24:LEG24"/>
    <mergeCell ref="LEH24:LEQ24"/>
    <mergeCell ref="LLP24:LLY24"/>
    <mergeCell ref="LLZ24:LMI24"/>
    <mergeCell ref="LMJ24:LMS24"/>
    <mergeCell ref="LMT24:LNC24"/>
    <mergeCell ref="LND24:LNM24"/>
    <mergeCell ref="LNN24:LNW24"/>
    <mergeCell ref="LJH24:LJQ24"/>
    <mergeCell ref="LJR24:LKA24"/>
    <mergeCell ref="LKB24:LKK24"/>
    <mergeCell ref="LKL24:LKU24"/>
    <mergeCell ref="LKV24:LLE24"/>
    <mergeCell ref="LLF24:LLO24"/>
    <mergeCell ref="LGZ24:LHI24"/>
    <mergeCell ref="LHJ24:LHS24"/>
    <mergeCell ref="LHT24:LIC24"/>
    <mergeCell ref="LID24:LIM24"/>
    <mergeCell ref="LIN24:LIW24"/>
    <mergeCell ref="LIX24:LJG24"/>
    <mergeCell ref="LER24:LFA24"/>
    <mergeCell ref="LFB24:LFK24"/>
    <mergeCell ref="LFL24:LFU24"/>
    <mergeCell ref="LFV24:LGE24"/>
    <mergeCell ref="LGF24:LGO24"/>
    <mergeCell ref="LGP24:LGY24"/>
    <mergeCell ref="LNX24:LOG24"/>
    <mergeCell ref="LOH24:LOQ24"/>
    <mergeCell ref="LOR24:LPA24"/>
    <mergeCell ref="LPB24:LPK24"/>
    <mergeCell ref="LPL24:LPU24"/>
    <mergeCell ref="KPR24:KQA24"/>
    <mergeCell ref="KQB24:KQK24"/>
    <mergeCell ref="KQL24:KQU24"/>
    <mergeCell ref="KQV24:KRE24"/>
    <mergeCell ref="KRF24:KRO24"/>
    <mergeCell ref="KYN24:KYW24"/>
    <mergeCell ref="KYX24:KZG24"/>
    <mergeCell ref="KZH24:KZQ24"/>
    <mergeCell ref="KZR24:LAA24"/>
    <mergeCell ref="LAB24:LAK24"/>
    <mergeCell ref="LAL24:LAU24"/>
    <mergeCell ref="KWF24:KWO24"/>
    <mergeCell ref="KWP24:KWY24"/>
    <mergeCell ref="KWZ24:KXI24"/>
    <mergeCell ref="KXJ24:KXS24"/>
    <mergeCell ref="KXT24:KYC24"/>
    <mergeCell ref="KYD24:KYM24"/>
    <mergeCell ref="KTX24:KUG24"/>
    <mergeCell ref="KUH24:KUQ24"/>
    <mergeCell ref="KUR24:KVA24"/>
    <mergeCell ref="KVB24:KVK24"/>
    <mergeCell ref="KVL24:KVU24"/>
    <mergeCell ref="KVV24:KWE24"/>
    <mergeCell ref="KRP24:KRY24"/>
    <mergeCell ref="KRZ24:KSI24"/>
    <mergeCell ref="KSJ24:KSS24"/>
    <mergeCell ref="KST24:KTC24"/>
    <mergeCell ref="KTD24:KTM24"/>
    <mergeCell ref="KTN24:KTW24"/>
    <mergeCell ref="LAV24:LBE24"/>
    <mergeCell ref="LBF24:LBO24"/>
    <mergeCell ref="LBP24:LBY24"/>
    <mergeCell ref="LBZ24:LCI24"/>
    <mergeCell ref="LCJ24:LCS24"/>
    <mergeCell ref="KCP24:KCY24"/>
    <mergeCell ref="KCZ24:KDI24"/>
    <mergeCell ref="KDJ24:KDS24"/>
    <mergeCell ref="KDT24:KEC24"/>
    <mergeCell ref="KED24:KEM24"/>
    <mergeCell ref="KLL24:KLU24"/>
    <mergeCell ref="KLV24:KME24"/>
    <mergeCell ref="KMF24:KMO24"/>
    <mergeCell ref="KMP24:KMY24"/>
    <mergeCell ref="KMZ24:KNI24"/>
    <mergeCell ref="KNJ24:KNS24"/>
    <mergeCell ref="KJD24:KJM24"/>
    <mergeCell ref="KJN24:KJW24"/>
    <mergeCell ref="KJX24:KKG24"/>
    <mergeCell ref="KKH24:KKQ24"/>
    <mergeCell ref="KKR24:KLA24"/>
    <mergeCell ref="KLB24:KLK24"/>
    <mergeCell ref="KGV24:KHE24"/>
    <mergeCell ref="KHF24:KHO24"/>
    <mergeCell ref="KHP24:KHY24"/>
    <mergeCell ref="KHZ24:KII24"/>
    <mergeCell ref="KIJ24:KIS24"/>
    <mergeCell ref="KIT24:KJC24"/>
    <mergeCell ref="KEN24:KEW24"/>
    <mergeCell ref="KEX24:KFG24"/>
    <mergeCell ref="KFH24:KFQ24"/>
    <mergeCell ref="KFR24:KGA24"/>
    <mergeCell ref="KGB24:KGK24"/>
    <mergeCell ref="KGL24:KGU24"/>
    <mergeCell ref="KNT24:KOC24"/>
    <mergeCell ref="KOD24:KOM24"/>
    <mergeCell ref="KON24:KOW24"/>
    <mergeCell ref="KOX24:KPG24"/>
    <mergeCell ref="KPH24:KPQ24"/>
    <mergeCell ref="JPN24:JPW24"/>
    <mergeCell ref="JPX24:JQG24"/>
    <mergeCell ref="JQH24:JQQ24"/>
    <mergeCell ref="JQR24:JRA24"/>
    <mergeCell ref="JRB24:JRK24"/>
    <mergeCell ref="JYJ24:JYS24"/>
    <mergeCell ref="JYT24:JZC24"/>
    <mergeCell ref="JZD24:JZM24"/>
    <mergeCell ref="JZN24:JZW24"/>
    <mergeCell ref="JZX24:KAG24"/>
    <mergeCell ref="KAH24:KAQ24"/>
    <mergeCell ref="JWB24:JWK24"/>
    <mergeCell ref="JWL24:JWU24"/>
    <mergeCell ref="JWV24:JXE24"/>
    <mergeCell ref="JXF24:JXO24"/>
    <mergeCell ref="JXP24:JXY24"/>
    <mergeCell ref="JXZ24:JYI24"/>
    <mergeCell ref="JTT24:JUC24"/>
    <mergeCell ref="JUD24:JUM24"/>
    <mergeCell ref="JUN24:JUW24"/>
    <mergeCell ref="JUX24:JVG24"/>
    <mergeCell ref="JVH24:JVQ24"/>
    <mergeCell ref="JVR24:JWA24"/>
    <mergeCell ref="JRL24:JRU24"/>
    <mergeCell ref="JRV24:JSE24"/>
    <mergeCell ref="JSF24:JSO24"/>
    <mergeCell ref="JSP24:JSY24"/>
    <mergeCell ref="JSZ24:JTI24"/>
    <mergeCell ref="JTJ24:JTS24"/>
    <mergeCell ref="KAR24:KBA24"/>
    <mergeCell ref="KBB24:KBK24"/>
    <mergeCell ref="KBL24:KBU24"/>
    <mergeCell ref="KBV24:KCE24"/>
    <mergeCell ref="KCF24:KCO24"/>
    <mergeCell ref="JCL24:JCU24"/>
    <mergeCell ref="JCV24:JDE24"/>
    <mergeCell ref="JDF24:JDO24"/>
    <mergeCell ref="JDP24:JDY24"/>
    <mergeCell ref="JDZ24:JEI24"/>
    <mergeCell ref="JLH24:JLQ24"/>
    <mergeCell ref="JLR24:JMA24"/>
    <mergeCell ref="JMB24:JMK24"/>
    <mergeCell ref="JML24:JMU24"/>
    <mergeCell ref="JMV24:JNE24"/>
    <mergeCell ref="JNF24:JNO24"/>
    <mergeCell ref="JIZ24:JJI24"/>
    <mergeCell ref="JJJ24:JJS24"/>
    <mergeCell ref="JJT24:JKC24"/>
    <mergeCell ref="JKD24:JKM24"/>
    <mergeCell ref="JKN24:JKW24"/>
    <mergeCell ref="JKX24:JLG24"/>
    <mergeCell ref="JGR24:JHA24"/>
    <mergeCell ref="JHB24:JHK24"/>
    <mergeCell ref="JHL24:JHU24"/>
    <mergeCell ref="JHV24:JIE24"/>
    <mergeCell ref="JIF24:JIO24"/>
    <mergeCell ref="JIP24:JIY24"/>
    <mergeCell ref="JEJ24:JES24"/>
    <mergeCell ref="JET24:JFC24"/>
    <mergeCell ref="JFD24:JFM24"/>
    <mergeCell ref="JFN24:JFW24"/>
    <mergeCell ref="JFX24:JGG24"/>
    <mergeCell ref="JGH24:JGQ24"/>
    <mergeCell ref="JNP24:JNY24"/>
    <mergeCell ref="JNZ24:JOI24"/>
    <mergeCell ref="JOJ24:JOS24"/>
    <mergeCell ref="JOT24:JPC24"/>
    <mergeCell ref="JPD24:JPM24"/>
    <mergeCell ref="IPJ24:IPS24"/>
    <mergeCell ref="IPT24:IQC24"/>
    <mergeCell ref="IQD24:IQM24"/>
    <mergeCell ref="IQN24:IQW24"/>
    <mergeCell ref="IQX24:IRG24"/>
    <mergeCell ref="IYF24:IYO24"/>
    <mergeCell ref="IYP24:IYY24"/>
    <mergeCell ref="IYZ24:IZI24"/>
    <mergeCell ref="IZJ24:IZS24"/>
    <mergeCell ref="IZT24:JAC24"/>
    <mergeCell ref="JAD24:JAM24"/>
    <mergeCell ref="IVX24:IWG24"/>
    <mergeCell ref="IWH24:IWQ24"/>
    <mergeCell ref="IWR24:IXA24"/>
    <mergeCell ref="IXB24:IXK24"/>
    <mergeCell ref="IXL24:IXU24"/>
    <mergeCell ref="IXV24:IYE24"/>
    <mergeCell ref="ITP24:ITY24"/>
    <mergeCell ref="ITZ24:IUI24"/>
    <mergeCell ref="IUJ24:IUS24"/>
    <mergeCell ref="IUT24:IVC24"/>
    <mergeCell ref="IVD24:IVM24"/>
    <mergeCell ref="IVN24:IVW24"/>
    <mergeCell ref="IRH24:IRQ24"/>
    <mergeCell ref="IRR24:ISA24"/>
    <mergeCell ref="ISB24:ISK24"/>
    <mergeCell ref="ISL24:ISU24"/>
    <mergeCell ref="ISV24:ITE24"/>
    <mergeCell ref="ITF24:ITO24"/>
    <mergeCell ref="JAN24:JAW24"/>
    <mergeCell ref="JAX24:JBG24"/>
    <mergeCell ref="JBH24:JBQ24"/>
    <mergeCell ref="JBR24:JCA24"/>
    <mergeCell ref="JCB24:JCK24"/>
    <mergeCell ref="ICH24:ICQ24"/>
    <mergeCell ref="ICR24:IDA24"/>
    <mergeCell ref="IDB24:IDK24"/>
    <mergeCell ref="IDL24:IDU24"/>
    <mergeCell ref="IDV24:IEE24"/>
    <mergeCell ref="ILD24:ILM24"/>
    <mergeCell ref="ILN24:ILW24"/>
    <mergeCell ref="ILX24:IMG24"/>
    <mergeCell ref="IMH24:IMQ24"/>
    <mergeCell ref="IMR24:INA24"/>
    <mergeCell ref="INB24:INK24"/>
    <mergeCell ref="IIV24:IJE24"/>
    <mergeCell ref="IJF24:IJO24"/>
    <mergeCell ref="IJP24:IJY24"/>
    <mergeCell ref="IJZ24:IKI24"/>
    <mergeCell ref="IKJ24:IKS24"/>
    <mergeCell ref="IKT24:ILC24"/>
    <mergeCell ref="IGN24:IGW24"/>
    <mergeCell ref="IGX24:IHG24"/>
    <mergeCell ref="IHH24:IHQ24"/>
    <mergeCell ref="IHR24:IIA24"/>
    <mergeCell ref="IIB24:IIK24"/>
    <mergeCell ref="IIL24:IIU24"/>
    <mergeCell ref="IEF24:IEO24"/>
    <mergeCell ref="IEP24:IEY24"/>
    <mergeCell ref="IEZ24:IFI24"/>
    <mergeCell ref="IFJ24:IFS24"/>
    <mergeCell ref="IFT24:IGC24"/>
    <mergeCell ref="IGD24:IGM24"/>
    <mergeCell ref="INL24:INU24"/>
    <mergeCell ref="INV24:IOE24"/>
    <mergeCell ref="IOF24:IOO24"/>
    <mergeCell ref="IOP24:IOY24"/>
    <mergeCell ref="IOZ24:IPI24"/>
    <mergeCell ref="HPF24:HPO24"/>
    <mergeCell ref="HPP24:HPY24"/>
    <mergeCell ref="HPZ24:HQI24"/>
    <mergeCell ref="HQJ24:HQS24"/>
    <mergeCell ref="HQT24:HRC24"/>
    <mergeCell ref="HYB24:HYK24"/>
    <mergeCell ref="HYL24:HYU24"/>
    <mergeCell ref="HYV24:HZE24"/>
    <mergeCell ref="HZF24:HZO24"/>
    <mergeCell ref="HZP24:HZY24"/>
    <mergeCell ref="HZZ24:IAI24"/>
    <mergeCell ref="HVT24:HWC24"/>
    <mergeCell ref="HWD24:HWM24"/>
    <mergeCell ref="HWN24:HWW24"/>
    <mergeCell ref="HWX24:HXG24"/>
    <mergeCell ref="HXH24:HXQ24"/>
    <mergeCell ref="HXR24:HYA24"/>
    <mergeCell ref="HTL24:HTU24"/>
    <mergeCell ref="HTV24:HUE24"/>
    <mergeCell ref="HUF24:HUO24"/>
    <mergeCell ref="HUP24:HUY24"/>
    <mergeCell ref="HUZ24:HVI24"/>
    <mergeCell ref="HVJ24:HVS24"/>
    <mergeCell ref="HRD24:HRM24"/>
    <mergeCell ref="HRN24:HRW24"/>
    <mergeCell ref="HRX24:HSG24"/>
    <mergeCell ref="HSH24:HSQ24"/>
    <mergeCell ref="HSR24:HTA24"/>
    <mergeCell ref="HTB24:HTK24"/>
    <mergeCell ref="IAJ24:IAS24"/>
    <mergeCell ref="IAT24:IBC24"/>
    <mergeCell ref="IBD24:IBM24"/>
    <mergeCell ref="IBN24:IBW24"/>
    <mergeCell ref="IBX24:ICG24"/>
    <mergeCell ref="HCD24:HCM24"/>
    <mergeCell ref="HCN24:HCW24"/>
    <mergeCell ref="HCX24:HDG24"/>
    <mergeCell ref="HDH24:HDQ24"/>
    <mergeCell ref="HDR24:HEA24"/>
    <mergeCell ref="HKZ24:HLI24"/>
    <mergeCell ref="HLJ24:HLS24"/>
    <mergeCell ref="HLT24:HMC24"/>
    <mergeCell ref="HMD24:HMM24"/>
    <mergeCell ref="HMN24:HMW24"/>
    <mergeCell ref="HMX24:HNG24"/>
    <mergeCell ref="HIR24:HJA24"/>
    <mergeCell ref="HJB24:HJK24"/>
    <mergeCell ref="HJL24:HJU24"/>
    <mergeCell ref="HJV24:HKE24"/>
    <mergeCell ref="HKF24:HKO24"/>
    <mergeCell ref="HKP24:HKY24"/>
    <mergeCell ref="HGJ24:HGS24"/>
    <mergeCell ref="HGT24:HHC24"/>
    <mergeCell ref="HHD24:HHM24"/>
    <mergeCell ref="HHN24:HHW24"/>
    <mergeCell ref="HHX24:HIG24"/>
    <mergeCell ref="HIH24:HIQ24"/>
    <mergeCell ref="HEB24:HEK24"/>
    <mergeCell ref="HEL24:HEU24"/>
    <mergeCell ref="HEV24:HFE24"/>
    <mergeCell ref="HFF24:HFO24"/>
    <mergeCell ref="HFP24:HFY24"/>
    <mergeCell ref="HFZ24:HGI24"/>
    <mergeCell ref="HNH24:HNQ24"/>
    <mergeCell ref="HNR24:HOA24"/>
    <mergeCell ref="HOB24:HOK24"/>
    <mergeCell ref="HOL24:HOU24"/>
    <mergeCell ref="HOV24:HPE24"/>
    <mergeCell ref="GPB24:GPK24"/>
    <mergeCell ref="GPL24:GPU24"/>
    <mergeCell ref="GPV24:GQE24"/>
    <mergeCell ref="GQF24:GQO24"/>
    <mergeCell ref="GQP24:GQY24"/>
    <mergeCell ref="GXX24:GYG24"/>
    <mergeCell ref="GYH24:GYQ24"/>
    <mergeCell ref="GYR24:GZA24"/>
    <mergeCell ref="GZB24:GZK24"/>
    <mergeCell ref="GZL24:GZU24"/>
    <mergeCell ref="GZV24:HAE24"/>
    <mergeCell ref="GVP24:GVY24"/>
    <mergeCell ref="GVZ24:GWI24"/>
    <mergeCell ref="GWJ24:GWS24"/>
    <mergeCell ref="GWT24:GXC24"/>
    <mergeCell ref="GXD24:GXM24"/>
    <mergeCell ref="GXN24:GXW24"/>
    <mergeCell ref="GTH24:GTQ24"/>
    <mergeCell ref="GTR24:GUA24"/>
    <mergeCell ref="GUB24:GUK24"/>
    <mergeCell ref="GUL24:GUU24"/>
    <mergeCell ref="GUV24:GVE24"/>
    <mergeCell ref="GVF24:GVO24"/>
    <mergeCell ref="GQZ24:GRI24"/>
    <mergeCell ref="GRJ24:GRS24"/>
    <mergeCell ref="GRT24:GSC24"/>
    <mergeCell ref="GSD24:GSM24"/>
    <mergeCell ref="GSN24:GSW24"/>
    <mergeCell ref="GSX24:GTG24"/>
    <mergeCell ref="HAF24:HAO24"/>
    <mergeCell ref="HAP24:HAY24"/>
    <mergeCell ref="HAZ24:HBI24"/>
    <mergeCell ref="HBJ24:HBS24"/>
    <mergeCell ref="HBT24:HCC24"/>
    <mergeCell ref="GBZ24:GCI24"/>
    <mergeCell ref="GCJ24:GCS24"/>
    <mergeCell ref="GCT24:GDC24"/>
    <mergeCell ref="GDD24:GDM24"/>
    <mergeCell ref="GDN24:GDW24"/>
    <mergeCell ref="GKV24:GLE24"/>
    <mergeCell ref="GLF24:GLO24"/>
    <mergeCell ref="GLP24:GLY24"/>
    <mergeCell ref="GLZ24:GMI24"/>
    <mergeCell ref="GMJ24:GMS24"/>
    <mergeCell ref="GMT24:GNC24"/>
    <mergeCell ref="GIN24:GIW24"/>
    <mergeCell ref="GIX24:GJG24"/>
    <mergeCell ref="GJH24:GJQ24"/>
    <mergeCell ref="GJR24:GKA24"/>
    <mergeCell ref="GKB24:GKK24"/>
    <mergeCell ref="GKL24:GKU24"/>
    <mergeCell ref="GGF24:GGO24"/>
    <mergeCell ref="GGP24:GGY24"/>
    <mergeCell ref="GGZ24:GHI24"/>
    <mergeCell ref="GHJ24:GHS24"/>
    <mergeCell ref="GHT24:GIC24"/>
    <mergeCell ref="GID24:GIM24"/>
    <mergeCell ref="GDX24:GEG24"/>
    <mergeCell ref="GEH24:GEQ24"/>
    <mergeCell ref="GER24:GFA24"/>
    <mergeCell ref="GFB24:GFK24"/>
    <mergeCell ref="GFL24:GFU24"/>
    <mergeCell ref="GFV24:GGE24"/>
    <mergeCell ref="GND24:GNM24"/>
    <mergeCell ref="GNN24:GNW24"/>
    <mergeCell ref="GNX24:GOG24"/>
    <mergeCell ref="GOH24:GOQ24"/>
    <mergeCell ref="GOR24:GPA24"/>
    <mergeCell ref="FOX24:FPG24"/>
    <mergeCell ref="FPH24:FPQ24"/>
    <mergeCell ref="FPR24:FQA24"/>
    <mergeCell ref="FQB24:FQK24"/>
    <mergeCell ref="FQL24:FQU24"/>
    <mergeCell ref="FXT24:FYC24"/>
    <mergeCell ref="FYD24:FYM24"/>
    <mergeCell ref="FYN24:FYW24"/>
    <mergeCell ref="FYX24:FZG24"/>
    <mergeCell ref="FZH24:FZQ24"/>
    <mergeCell ref="FZR24:GAA24"/>
    <mergeCell ref="FVL24:FVU24"/>
    <mergeCell ref="FVV24:FWE24"/>
    <mergeCell ref="FWF24:FWO24"/>
    <mergeCell ref="FWP24:FWY24"/>
    <mergeCell ref="FWZ24:FXI24"/>
    <mergeCell ref="FXJ24:FXS24"/>
    <mergeCell ref="FTD24:FTM24"/>
    <mergeCell ref="FTN24:FTW24"/>
    <mergeCell ref="FTX24:FUG24"/>
    <mergeCell ref="FUH24:FUQ24"/>
    <mergeCell ref="FUR24:FVA24"/>
    <mergeCell ref="FVB24:FVK24"/>
    <mergeCell ref="FQV24:FRE24"/>
    <mergeCell ref="FRF24:FRO24"/>
    <mergeCell ref="FRP24:FRY24"/>
    <mergeCell ref="FRZ24:FSI24"/>
    <mergeCell ref="FSJ24:FSS24"/>
    <mergeCell ref="FST24:FTC24"/>
    <mergeCell ref="GAB24:GAK24"/>
    <mergeCell ref="GAL24:GAU24"/>
    <mergeCell ref="GAV24:GBE24"/>
    <mergeCell ref="GBF24:GBO24"/>
    <mergeCell ref="GBP24:GBY24"/>
    <mergeCell ref="FBV24:FCE24"/>
    <mergeCell ref="FCF24:FCO24"/>
    <mergeCell ref="FCP24:FCY24"/>
    <mergeCell ref="FCZ24:FDI24"/>
    <mergeCell ref="FDJ24:FDS24"/>
    <mergeCell ref="FKR24:FLA24"/>
    <mergeCell ref="FLB24:FLK24"/>
    <mergeCell ref="FLL24:FLU24"/>
    <mergeCell ref="FLV24:FME24"/>
    <mergeCell ref="FMF24:FMO24"/>
    <mergeCell ref="FMP24:FMY24"/>
    <mergeCell ref="FIJ24:FIS24"/>
    <mergeCell ref="FIT24:FJC24"/>
    <mergeCell ref="FJD24:FJM24"/>
    <mergeCell ref="FJN24:FJW24"/>
    <mergeCell ref="FJX24:FKG24"/>
    <mergeCell ref="FKH24:FKQ24"/>
    <mergeCell ref="FGB24:FGK24"/>
    <mergeCell ref="FGL24:FGU24"/>
    <mergeCell ref="FGV24:FHE24"/>
    <mergeCell ref="FHF24:FHO24"/>
    <mergeCell ref="FHP24:FHY24"/>
    <mergeCell ref="FHZ24:FII24"/>
    <mergeCell ref="FDT24:FEC24"/>
    <mergeCell ref="FED24:FEM24"/>
    <mergeCell ref="FEN24:FEW24"/>
    <mergeCell ref="FEX24:FFG24"/>
    <mergeCell ref="FFH24:FFQ24"/>
    <mergeCell ref="FFR24:FGA24"/>
    <mergeCell ref="FMZ24:FNI24"/>
    <mergeCell ref="FNJ24:FNS24"/>
    <mergeCell ref="FNT24:FOC24"/>
    <mergeCell ref="FOD24:FOM24"/>
    <mergeCell ref="FON24:FOW24"/>
    <mergeCell ref="EOT24:EPC24"/>
    <mergeCell ref="EPD24:EPM24"/>
    <mergeCell ref="EPN24:EPW24"/>
    <mergeCell ref="EPX24:EQG24"/>
    <mergeCell ref="EQH24:EQQ24"/>
    <mergeCell ref="EXP24:EXY24"/>
    <mergeCell ref="EXZ24:EYI24"/>
    <mergeCell ref="EYJ24:EYS24"/>
    <mergeCell ref="EYT24:EZC24"/>
    <mergeCell ref="EZD24:EZM24"/>
    <mergeCell ref="EZN24:EZW24"/>
    <mergeCell ref="EVH24:EVQ24"/>
    <mergeCell ref="EVR24:EWA24"/>
    <mergeCell ref="EWB24:EWK24"/>
    <mergeCell ref="EWL24:EWU24"/>
    <mergeCell ref="EWV24:EXE24"/>
    <mergeCell ref="EXF24:EXO24"/>
    <mergeCell ref="ESZ24:ETI24"/>
    <mergeCell ref="ETJ24:ETS24"/>
    <mergeCell ref="ETT24:EUC24"/>
    <mergeCell ref="EUD24:EUM24"/>
    <mergeCell ref="EUN24:EUW24"/>
    <mergeCell ref="EUX24:EVG24"/>
    <mergeCell ref="EQR24:ERA24"/>
    <mergeCell ref="ERB24:ERK24"/>
    <mergeCell ref="ERL24:ERU24"/>
    <mergeCell ref="ERV24:ESE24"/>
    <mergeCell ref="ESF24:ESO24"/>
    <mergeCell ref="ESP24:ESY24"/>
    <mergeCell ref="EZX24:FAG24"/>
    <mergeCell ref="FAH24:FAQ24"/>
    <mergeCell ref="FAR24:FBA24"/>
    <mergeCell ref="FBB24:FBK24"/>
    <mergeCell ref="FBL24:FBU24"/>
    <mergeCell ref="EBR24:ECA24"/>
    <mergeCell ref="ECB24:ECK24"/>
    <mergeCell ref="ECL24:ECU24"/>
    <mergeCell ref="ECV24:EDE24"/>
    <mergeCell ref="EDF24:EDO24"/>
    <mergeCell ref="EKN24:EKW24"/>
    <mergeCell ref="EKX24:ELG24"/>
    <mergeCell ref="ELH24:ELQ24"/>
    <mergeCell ref="ELR24:EMA24"/>
    <mergeCell ref="EMB24:EMK24"/>
    <mergeCell ref="EML24:EMU24"/>
    <mergeCell ref="EIF24:EIO24"/>
    <mergeCell ref="EIP24:EIY24"/>
    <mergeCell ref="EIZ24:EJI24"/>
    <mergeCell ref="EJJ24:EJS24"/>
    <mergeCell ref="EJT24:EKC24"/>
    <mergeCell ref="EKD24:EKM24"/>
    <mergeCell ref="EFX24:EGG24"/>
    <mergeCell ref="EGH24:EGQ24"/>
    <mergeCell ref="EGR24:EHA24"/>
    <mergeCell ref="EHB24:EHK24"/>
    <mergeCell ref="EHL24:EHU24"/>
    <mergeCell ref="EHV24:EIE24"/>
    <mergeCell ref="EDP24:EDY24"/>
    <mergeCell ref="EDZ24:EEI24"/>
    <mergeCell ref="EEJ24:EES24"/>
    <mergeCell ref="EET24:EFC24"/>
    <mergeCell ref="EFD24:EFM24"/>
    <mergeCell ref="EFN24:EFW24"/>
    <mergeCell ref="EMV24:ENE24"/>
    <mergeCell ref="ENF24:ENO24"/>
    <mergeCell ref="ENP24:ENY24"/>
    <mergeCell ref="ENZ24:EOI24"/>
    <mergeCell ref="EOJ24:EOS24"/>
    <mergeCell ref="DOP24:DOY24"/>
    <mergeCell ref="DOZ24:DPI24"/>
    <mergeCell ref="DPJ24:DPS24"/>
    <mergeCell ref="DPT24:DQC24"/>
    <mergeCell ref="DQD24:DQM24"/>
    <mergeCell ref="DXL24:DXU24"/>
    <mergeCell ref="DXV24:DYE24"/>
    <mergeCell ref="DYF24:DYO24"/>
    <mergeCell ref="DYP24:DYY24"/>
    <mergeCell ref="DYZ24:DZI24"/>
    <mergeCell ref="DZJ24:DZS24"/>
    <mergeCell ref="DVD24:DVM24"/>
    <mergeCell ref="DVN24:DVW24"/>
    <mergeCell ref="DVX24:DWG24"/>
    <mergeCell ref="DWH24:DWQ24"/>
    <mergeCell ref="DWR24:DXA24"/>
    <mergeCell ref="DXB24:DXK24"/>
    <mergeCell ref="DSV24:DTE24"/>
    <mergeCell ref="DTF24:DTO24"/>
    <mergeCell ref="DTP24:DTY24"/>
    <mergeCell ref="DTZ24:DUI24"/>
    <mergeCell ref="DUJ24:DUS24"/>
    <mergeCell ref="DUT24:DVC24"/>
    <mergeCell ref="DQN24:DQW24"/>
    <mergeCell ref="DQX24:DRG24"/>
    <mergeCell ref="DRH24:DRQ24"/>
    <mergeCell ref="DRR24:DSA24"/>
    <mergeCell ref="DSB24:DSK24"/>
    <mergeCell ref="DSL24:DSU24"/>
    <mergeCell ref="DZT24:EAC24"/>
    <mergeCell ref="EAD24:EAM24"/>
    <mergeCell ref="EAN24:EAW24"/>
    <mergeCell ref="EAX24:EBG24"/>
    <mergeCell ref="EBH24:EBQ24"/>
    <mergeCell ref="DBN24:DBW24"/>
    <mergeCell ref="DBX24:DCG24"/>
    <mergeCell ref="DCH24:DCQ24"/>
    <mergeCell ref="DCR24:DDA24"/>
    <mergeCell ref="DDB24:DDK24"/>
    <mergeCell ref="DKJ24:DKS24"/>
    <mergeCell ref="DKT24:DLC24"/>
    <mergeCell ref="DLD24:DLM24"/>
    <mergeCell ref="DLN24:DLW24"/>
    <mergeCell ref="DLX24:DMG24"/>
    <mergeCell ref="DMH24:DMQ24"/>
    <mergeCell ref="DIB24:DIK24"/>
    <mergeCell ref="DIL24:DIU24"/>
    <mergeCell ref="DIV24:DJE24"/>
    <mergeCell ref="DJF24:DJO24"/>
    <mergeCell ref="DJP24:DJY24"/>
    <mergeCell ref="DJZ24:DKI24"/>
    <mergeCell ref="DFT24:DGC24"/>
    <mergeCell ref="DGD24:DGM24"/>
    <mergeCell ref="DGN24:DGW24"/>
    <mergeCell ref="DGX24:DHG24"/>
    <mergeCell ref="DHH24:DHQ24"/>
    <mergeCell ref="DHR24:DIA24"/>
    <mergeCell ref="DDL24:DDU24"/>
    <mergeCell ref="DDV24:DEE24"/>
    <mergeCell ref="DEF24:DEO24"/>
    <mergeCell ref="DEP24:DEY24"/>
    <mergeCell ref="DEZ24:DFI24"/>
    <mergeCell ref="DFJ24:DFS24"/>
    <mergeCell ref="DMR24:DNA24"/>
    <mergeCell ref="DNB24:DNK24"/>
    <mergeCell ref="DNL24:DNU24"/>
    <mergeCell ref="DNV24:DOE24"/>
    <mergeCell ref="DOF24:DOO24"/>
    <mergeCell ref="COL24:COU24"/>
    <mergeCell ref="COV24:CPE24"/>
    <mergeCell ref="CPF24:CPO24"/>
    <mergeCell ref="CPP24:CPY24"/>
    <mergeCell ref="CPZ24:CQI24"/>
    <mergeCell ref="CXH24:CXQ24"/>
    <mergeCell ref="CXR24:CYA24"/>
    <mergeCell ref="CYB24:CYK24"/>
    <mergeCell ref="CYL24:CYU24"/>
    <mergeCell ref="CYV24:CZE24"/>
    <mergeCell ref="CZF24:CZO24"/>
    <mergeCell ref="CUZ24:CVI24"/>
    <mergeCell ref="CVJ24:CVS24"/>
    <mergeCell ref="CVT24:CWC24"/>
    <mergeCell ref="CWD24:CWM24"/>
    <mergeCell ref="CWN24:CWW24"/>
    <mergeCell ref="CWX24:CXG24"/>
    <mergeCell ref="CSR24:CTA24"/>
    <mergeCell ref="CTB24:CTK24"/>
    <mergeCell ref="CTL24:CTU24"/>
    <mergeCell ref="CTV24:CUE24"/>
    <mergeCell ref="CUF24:CUO24"/>
    <mergeCell ref="CUP24:CUY24"/>
    <mergeCell ref="CQJ24:CQS24"/>
    <mergeCell ref="CQT24:CRC24"/>
    <mergeCell ref="CRD24:CRM24"/>
    <mergeCell ref="CRN24:CRW24"/>
    <mergeCell ref="CRX24:CSG24"/>
    <mergeCell ref="CSH24:CSQ24"/>
    <mergeCell ref="CZP24:CZY24"/>
    <mergeCell ref="CZZ24:DAI24"/>
    <mergeCell ref="DAJ24:DAS24"/>
    <mergeCell ref="DAT24:DBC24"/>
    <mergeCell ref="DBD24:DBM24"/>
    <mergeCell ref="CBJ24:CBS24"/>
    <mergeCell ref="CBT24:CCC24"/>
    <mergeCell ref="CCD24:CCM24"/>
    <mergeCell ref="CCN24:CCW24"/>
    <mergeCell ref="CCX24:CDG24"/>
    <mergeCell ref="CKF24:CKO24"/>
    <mergeCell ref="CKP24:CKY24"/>
    <mergeCell ref="CKZ24:CLI24"/>
    <mergeCell ref="CLJ24:CLS24"/>
    <mergeCell ref="CLT24:CMC24"/>
    <mergeCell ref="CMD24:CMM24"/>
    <mergeCell ref="CHX24:CIG24"/>
    <mergeCell ref="CIH24:CIQ24"/>
    <mergeCell ref="CIR24:CJA24"/>
    <mergeCell ref="CJB24:CJK24"/>
    <mergeCell ref="CJL24:CJU24"/>
    <mergeCell ref="CJV24:CKE24"/>
    <mergeCell ref="CFP24:CFY24"/>
    <mergeCell ref="CFZ24:CGI24"/>
    <mergeCell ref="CGJ24:CGS24"/>
    <mergeCell ref="CGT24:CHC24"/>
    <mergeCell ref="CHD24:CHM24"/>
    <mergeCell ref="CHN24:CHW24"/>
    <mergeCell ref="CDH24:CDQ24"/>
    <mergeCell ref="CDR24:CEA24"/>
    <mergeCell ref="CEB24:CEK24"/>
    <mergeCell ref="CEL24:CEU24"/>
    <mergeCell ref="CEV24:CFE24"/>
    <mergeCell ref="CFF24:CFO24"/>
    <mergeCell ref="CMN24:CMW24"/>
    <mergeCell ref="CMX24:CNG24"/>
    <mergeCell ref="CNH24:CNQ24"/>
    <mergeCell ref="CNR24:COA24"/>
    <mergeCell ref="COB24:COK24"/>
    <mergeCell ref="BOH24:BOQ24"/>
    <mergeCell ref="BOR24:BPA24"/>
    <mergeCell ref="BPB24:BPK24"/>
    <mergeCell ref="BPL24:BPU24"/>
    <mergeCell ref="BPV24:BQE24"/>
    <mergeCell ref="BXD24:BXM24"/>
    <mergeCell ref="BXN24:BXW24"/>
    <mergeCell ref="BXX24:BYG24"/>
    <mergeCell ref="BYH24:BYQ24"/>
    <mergeCell ref="BYR24:BZA24"/>
    <mergeCell ref="BZB24:BZK24"/>
    <mergeCell ref="BUV24:BVE24"/>
    <mergeCell ref="BVF24:BVO24"/>
    <mergeCell ref="BVP24:BVY24"/>
    <mergeCell ref="BVZ24:BWI24"/>
    <mergeCell ref="BWJ24:BWS24"/>
    <mergeCell ref="BWT24:BXC24"/>
    <mergeCell ref="BSN24:BSW24"/>
    <mergeCell ref="BSX24:BTG24"/>
    <mergeCell ref="BTH24:BTQ24"/>
    <mergeCell ref="BTR24:BUA24"/>
    <mergeCell ref="BUB24:BUK24"/>
    <mergeCell ref="BUL24:BUU24"/>
    <mergeCell ref="BQF24:BQO24"/>
    <mergeCell ref="BQP24:BQY24"/>
    <mergeCell ref="BQZ24:BRI24"/>
    <mergeCell ref="BRJ24:BRS24"/>
    <mergeCell ref="BRT24:BSC24"/>
    <mergeCell ref="BSD24:BSM24"/>
    <mergeCell ref="BZL24:BZU24"/>
    <mergeCell ref="BZV24:CAE24"/>
    <mergeCell ref="CAF24:CAO24"/>
    <mergeCell ref="CAP24:CAY24"/>
    <mergeCell ref="CAZ24:CBI24"/>
    <mergeCell ref="BBF24:BBO24"/>
    <mergeCell ref="BBP24:BBY24"/>
    <mergeCell ref="BBZ24:BCI24"/>
    <mergeCell ref="BCJ24:BCS24"/>
    <mergeCell ref="BCT24:BDC24"/>
    <mergeCell ref="BKB24:BKK24"/>
    <mergeCell ref="BKL24:BKU24"/>
    <mergeCell ref="BKV24:BLE24"/>
    <mergeCell ref="BLF24:BLO24"/>
    <mergeCell ref="BLP24:BLY24"/>
    <mergeCell ref="BLZ24:BMI24"/>
    <mergeCell ref="BHT24:BIC24"/>
    <mergeCell ref="BID24:BIM24"/>
    <mergeCell ref="BIN24:BIW24"/>
    <mergeCell ref="BIX24:BJG24"/>
    <mergeCell ref="BJH24:BJQ24"/>
    <mergeCell ref="BJR24:BKA24"/>
    <mergeCell ref="BFL24:BFU24"/>
    <mergeCell ref="BFV24:BGE24"/>
    <mergeCell ref="BGF24:BGO24"/>
    <mergeCell ref="BGP24:BGY24"/>
    <mergeCell ref="BGZ24:BHI24"/>
    <mergeCell ref="BHJ24:BHS24"/>
    <mergeCell ref="BDD24:BDM24"/>
    <mergeCell ref="BDN24:BDW24"/>
    <mergeCell ref="BDX24:BEG24"/>
    <mergeCell ref="BEH24:BEQ24"/>
    <mergeCell ref="BER24:BFA24"/>
    <mergeCell ref="BFB24:BFK24"/>
    <mergeCell ref="BMJ24:BMS24"/>
    <mergeCell ref="BMT24:BNC24"/>
    <mergeCell ref="BND24:BNM24"/>
    <mergeCell ref="BNN24:BNW24"/>
    <mergeCell ref="BNX24:BOG24"/>
    <mergeCell ref="AOD24:AOM24"/>
    <mergeCell ref="AON24:AOW24"/>
    <mergeCell ref="AOX24:APG24"/>
    <mergeCell ref="APH24:APQ24"/>
    <mergeCell ref="APR24:AQA24"/>
    <mergeCell ref="AWZ24:AXI24"/>
    <mergeCell ref="AXJ24:AXS24"/>
    <mergeCell ref="AXT24:AYC24"/>
    <mergeCell ref="AYD24:AYM24"/>
    <mergeCell ref="AYN24:AYW24"/>
    <mergeCell ref="AYX24:AZG24"/>
    <mergeCell ref="AUR24:AVA24"/>
    <mergeCell ref="AVB24:AVK24"/>
    <mergeCell ref="AVL24:AVU24"/>
    <mergeCell ref="AVV24:AWE24"/>
    <mergeCell ref="AWF24:AWO24"/>
    <mergeCell ref="AWP24:AWY24"/>
    <mergeCell ref="ASJ24:ASS24"/>
    <mergeCell ref="AST24:ATC24"/>
    <mergeCell ref="ATD24:ATM24"/>
    <mergeCell ref="ATN24:ATW24"/>
    <mergeCell ref="ATX24:AUG24"/>
    <mergeCell ref="AUH24:AUQ24"/>
    <mergeCell ref="AQB24:AQK24"/>
    <mergeCell ref="AQL24:AQU24"/>
    <mergeCell ref="AQV24:ARE24"/>
    <mergeCell ref="ARF24:ARO24"/>
    <mergeCell ref="ARP24:ARY24"/>
    <mergeCell ref="ARZ24:ASI24"/>
    <mergeCell ref="AZH24:AZQ24"/>
    <mergeCell ref="AZR24:BAA24"/>
    <mergeCell ref="BAB24:BAK24"/>
    <mergeCell ref="BAL24:BAU24"/>
    <mergeCell ref="BAV24:BBE24"/>
    <mergeCell ref="AGL24:AGU24"/>
    <mergeCell ref="AGV24:AHE24"/>
    <mergeCell ref="AHF24:AHO24"/>
    <mergeCell ref="ACZ24:ADI24"/>
    <mergeCell ref="ADJ24:ADS24"/>
    <mergeCell ref="ADT24:AEC24"/>
    <mergeCell ref="AED24:AEM24"/>
    <mergeCell ref="AEN24:AEW24"/>
    <mergeCell ref="AEX24:AFG24"/>
    <mergeCell ref="AMF24:AMO24"/>
    <mergeCell ref="AMP24:AMY24"/>
    <mergeCell ref="AMZ24:ANI24"/>
    <mergeCell ref="ANJ24:ANS24"/>
    <mergeCell ref="ANT24:AOC24"/>
    <mergeCell ref="AFH24:AFQ24"/>
    <mergeCell ref="AFR24:AGA24"/>
    <mergeCell ref="AGB24:AGK24"/>
    <mergeCell ref="ABB24:ABK24"/>
    <mergeCell ref="ABL24:ABU24"/>
    <mergeCell ref="ABV24:ACE24"/>
    <mergeCell ref="ACF24:ACO24"/>
    <mergeCell ref="ACP24:ACY24"/>
    <mergeCell ref="AJX24:AKG24"/>
    <mergeCell ref="AKH24:AKQ24"/>
    <mergeCell ref="AKR24:ALA24"/>
    <mergeCell ref="ALB24:ALK24"/>
    <mergeCell ref="ALL24:ALU24"/>
    <mergeCell ref="ALV24:AME24"/>
    <mergeCell ref="AHP24:AHY24"/>
    <mergeCell ref="AHZ24:AII24"/>
    <mergeCell ref="AIJ24:AIS24"/>
    <mergeCell ref="AIT24:AJC24"/>
    <mergeCell ref="AJD24:AJM24"/>
    <mergeCell ref="AJN24:AJW24"/>
    <mergeCell ref="JJ24:JS24"/>
    <mergeCell ref="SF24:SO24"/>
    <mergeCell ref="SP24:SY24"/>
    <mergeCell ref="SZ24:TI24"/>
    <mergeCell ref="TJ24:TS24"/>
    <mergeCell ref="TT24:UC24"/>
    <mergeCell ref="UD24:UM24"/>
    <mergeCell ref="PX24:QG24"/>
    <mergeCell ref="QH24:QQ24"/>
    <mergeCell ref="QR24:RA24"/>
    <mergeCell ref="RB24:RK24"/>
    <mergeCell ref="RL24:RU24"/>
    <mergeCell ref="RV24:SE24"/>
    <mergeCell ref="ZD24:ZM24"/>
    <mergeCell ref="ZN24:ZW24"/>
    <mergeCell ref="ZX24:AAG24"/>
    <mergeCell ref="PD24:PM24"/>
    <mergeCell ref="PN24:PW24"/>
    <mergeCell ref="WV24:XE24"/>
    <mergeCell ref="XF24:XO24"/>
    <mergeCell ref="XP24:XY24"/>
    <mergeCell ref="XZ24:YI24"/>
    <mergeCell ref="YJ24:YS24"/>
    <mergeCell ref="YT24:ZC24"/>
    <mergeCell ref="UN24:UW24"/>
    <mergeCell ref="UX24:VG24"/>
    <mergeCell ref="VH24:VQ24"/>
    <mergeCell ref="VR24:WA24"/>
    <mergeCell ref="WB24:WK24"/>
    <mergeCell ref="WL24:WU24"/>
    <mergeCell ref="XDV16:XEE16"/>
    <mergeCell ref="XEF16:XEO16"/>
    <mergeCell ref="XEP16:XEY16"/>
    <mergeCell ref="XEZ16:XFC16"/>
    <mergeCell ref="A24:N24"/>
    <mergeCell ref="T24:AC24"/>
    <mergeCell ref="AD24:AM24"/>
    <mergeCell ref="AN24:AW24"/>
    <mergeCell ref="AX24:BG24"/>
    <mergeCell ref="BH24:BQ24"/>
    <mergeCell ref="XBN16:XBW16"/>
    <mergeCell ref="XBX16:XCG16"/>
    <mergeCell ref="XCH16:XCQ16"/>
    <mergeCell ref="XCR16:XDA16"/>
    <mergeCell ref="XDB16:XDK16"/>
    <mergeCell ref="XDL16:XDU16"/>
    <mergeCell ref="MB24:MK24"/>
    <mergeCell ref="ML24:MU24"/>
    <mergeCell ref="MV24:NE24"/>
    <mergeCell ref="NF24:NO24"/>
    <mergeCell ref="XBD16:XBM16"/>
    <mergeCell ref="WVT16:WWC16"/>
    <mergeCell ref="WWD16:WWM16"/>
    <mergeCell ref="WWN16:WWW16"/>
    <mergeCell ref="WWX16:WXG16"/>
    <mergeCell ref="JT24:KC24"/>
    <mergeCell ref="KD24:KM24"/>
    <mergeCell ref="KN24:KW24"/>
    <mergeCell ref="KX24:LG24"/>
    <mergeCell ref="LH24:LQ24"/>
    <mergeCell ref="LR24:MA24"/>
    <mergeCell ref="HL24:HU24"/>
    <mergeCell ref="WZP16:WZY16"/>
    <mergeCell ref="WZZ16:XAI16"/>
    <mergeCell ref="XAJ16:XAS16"/>
    <mergeCell ref="XAT16:XBC16"/>
    <mergeCell ref="WOB16:WOK16"/>
    <mergeCell ref="WOL16:WOU16"/>
    <mergeCell ref="WOV16:WPE16"/>
    <mergeCell ref="WPF16:WPO16"/>
    <mergeCell ref="WPP16:WPY16"/>
    <mergeCell ref="WPZ16:WQI16"/>
    <mergeCell ref="WXH16:WXQ16"/>
    <mergeCell ref="WXR16:WYA16"/>
    <mergeCell ref="WYB16:WYK16"/>
    <mergeCell ref="WYL16:WYU16"/>
    <mergeCell ref="WYV16:WZE16"/>
    <mergeCell ref="WZF16:WZO16"/>
    <mergeCell ref="GH24:GQ24"/>
    <mergeCell ref="GR24:HA24"/>
    <mergeCell ref="HB24:HK24"/>
    <mergeCell ref="WUP16:WUY16"/>
    <mergeCell ref="WUZ16:WVI16"/>
    <mergeCell ref="WVJ16:WVS16"/>
    <mergeCell ref="WQJ16:WQS16"/>
    <mergeCell ref="WQT16:WRC16"/>
    <mergeCell ref="WRD16:WRM16"/>
    <mergeCell ref="WRN16:WRW16"/>
    <mergeCell ref="NP24:NY24"/>
    <mergeCell ref="AAH24:AAQ24"/>
    <mergeCell ref="AAR24:ABA24"/>
    <mergeCell ref="NZ24:OI24"/>
    <mergeCell ref="OJ24:OS24"/>
    <mergeCell ref="OT24:PC24"/>
    <mergeCell ref="WNR16:WOA16"/>
    <mergeCell ref="WAZ16:WBI16"/>
    <mergeCell ref="WBJ16:WBS16"/>
    <mergeCell ref="WBT16:WCC16"/>
    <mergeCell ref="WCD16:WCM16"/>
    <mergeCell ref="WCN16:WCW16"/>
    <mergeCell ref="WCX16:WDG16"/>
    <mergeCell ref="WDH16:WDQ16"/>
    <mergeCell ref="WDR16:WEA16"/>
    <mergeCell ref="WKZ16:WLI16"/>
    <mergeCell ref="WLJ16:WLS16"/>
    <mergeCell ref="WLT16:WMC16"/>
    <mergeCell ref="WMD16:WMM16"/>
    <mergeCell ref="WMN16:WMW16"/>
    <mergeCell ref="WMX16:WNG16"/>
    <mergeCell ref="WUF16:WUO16"/>
    <mergeCell ref="WHN16:WHW16"/>
    <mergeCell ref="WHX16:WIG16"/>
    <mergeCell ref="WIH16:WIQ16"/>
    <mergeCell ref="WIR16:WJA16"/>
    <mergeCell ref="WJB16:WJK16"/>
    <mergeCell ref="WJL16:WJU16"/>
    <mergeCell ref="WJV16:WKE16"/>
    <mergeCell ref="WKF16:WKO16"/>
    <mergeCell ref="WKP16:WKY16"/>
    <mergeCell ref="WRX16:WSG16"/>
    <mergeCell ref="WSH16:WSQ16"/>
    <mergeCell ref="WSR16:WTA16"/>
    <mergeCell ref="WTB16:WTK16"/>
    <mergeCell ref="WTL16:WTU16"/>
    <mergeCell ref="WTV16:WUE16"/>
    <mergeCell ref="WGJ16:WGS16"/>
    <mergeCell ref="WGT16:WHC16"/>
    <mergeCell ref="WHD16:WHM16"/>
    <mergeCell ref="VUL16:VUU16"/>
    <mergeCell ref="VUV16:VVE16"/>
    <mergeCell ref="VVF16:VVO16"/>
    <mergeCell ref="VVP16:VVY16"/>
    <mergeCell ref="VVZ16:VWI16"/>
    <mergeCell ref="VWJ16:VWS16"/>
    <mergeCell ref="VWT16:VXC16"/>
    <mergeCell ref="WEB16:WEK16"/>
    <mergeCell ref="WEL16:WEU16"/>
    <mergeCell ref="WEV16:WFE16"/>
    <mergeCell ref="WFF16:WFO16"/>
    <mergeCell ref="WFP16:WFY16"/>
    <mergeCell ref="WFZ16:WGI16"/>
    <mergeCell ref="WNH16:WNQ16"/>
    <mergeCell ref="VHJ16:VHS16"/>
    <mergeCell ref="VHT16:VIC16"/>
    <mergeCell ref="VID16:VIM16"/>
    <mergeCell ref="VIN16:VIW16"/>
    <mergeCell ref="VIX16:VJG16"/>
    <mergeCell ref="VQF16:VQO16"/>
    <mergeCell ref="VQP16:VQY16"/>
    <mergeCell ref="VQZ16:VRI16"/>
    <mergeCell ref="VRJ16:VRS16"/>
    <mergeCell ref="VRT16:VSC16"/>
    <mergeCell ref="VSD16:VSM16"/>
    <mergeCell ref="VZL16:VZU16"/>
    <mergeCell ref="VZV16:WAE16"/>
    <mergeCell ref="WAF16:WAO16"/>
    <mergeCell ref="WAP16:WAY16"/>
    <mergeCell ref="VNX16:VOG16"/>
    <mergeCell ref="VOH16:VOQ16"/>
    <mergeCell ref="VOR16:VPA16"/>
    <mergeCell ref="VPB16:VPK16"/>
    <mergeCell ref="VPL16:VPU16"/>
    <mergeCell ref="VPV16:VQE16"/>
    <mergeCell ref="VXD16:VXM16"/>
    <mergeCell ref="VXN16:VXW16"/>
    <mergeCell ref="VXX16:VYG16"/>
    <mergeCell ref="VYH16:VYQ16"/>
    <mergeCell ref="VYR16:VZA16"/>
    <mergeCell ref="VZB16:VZK16"/>
    <mergeCell ref="VLP16:VLY16"/>
    <mergeCell ref="VLZ16:VMI16"/>
    <mergeCell ref="VMJ16:VMS16"/>
    <mergeCell ref="VMT16:VNC16"/>
    <mergeCell ref="VND16:VNM16"/>
    <mergeCell ref="VNN16:VNW16"/>
    <mergeCell ref="VJH16:VJQ16"/>
    <mergeCell ref="VJR16:VKA16"/>
    <mergeCell ref="VKB16:VKK16"/>
    <mergeCell ref="VKL16:VKU16"/>
    <mergeCell ref="VKV16:VLE16"/>
    <mergeCell ref="VLF16:VLO16"/>
    <mergeCell ref="VSN16:VSW16"/>
    <mergeCell ref="VSX16:VTG16"/>
    <mergeCell ref="VTH16:VTQ16"/>
    <mergeCell ref="VTR16:VUA16"/>
    <mergeCell ref="VUB16:VUK16"/>
    <mergeCell ref="UUH16:UUQ16"/>
    <mergeCell ref="UUR16:UVA16"/>
    <mergeCell ref="UVB16:UVK16"/>
    <mergeCell ref="UVL16:UVU16"/>
    <mergeCell ref="UVV16:UWE16"/>
    <mergeCell ref="VDD16:VDM16"/>
    <mergeCell ref="VDN16:VDW16"/>
    <mergeCell ref="VDX16:VEG16"/>
    <mergeCell ref="VEH16:VEQ16"/>
    <mergeCell ref="VER16:VFA16"/>
    <mergeCell ref="VFB16:VFK16"/>
    <mergeCell ref="VAV16:VBE16"/>
    <mergeCell ref="VBF16:VBO16"/>
    <mergeCell ref="VBP16:VBY16"/>
    <mergeCell ref="VBZ16:VCI16"/>
    <mergeCell ref="VCJ16:VCS16"/>
    <mergeCell ref="VCT16:VDC16"/>
    <mergeCell ref="UYN16:UYW16"/>
    <mergeCell ref="UYX16:UZG16"/>
    <mergeCell ref="UZH16:UZQ16"/>
    <mergeCell ref="UZR16:VAA16"/>
    <mergeCell ref="VAB16:VAK16"/>
    <mergeCell ref="VAL16:VAU16"/>
    <mergeCell ref="UWF16:UWO16"/>
    <mergeCell ref="UWP16:UWY16"/>
    <mergeCell ref="UWZ16:UXI16"/>
    <mergeCell ref="UXJ16:UXS16"/>
    <mergeCell ref="UXT16:UYC16"/>
    <mergeCell ref="UYD16:UYM16"/>
    <mergeCell ref="VFL16:VFU16"/>
    <mergeCell ref="VFV16:VGE16"/>
    <mergeCell ref="VGF16:VGO16"/>
    <mergeCell ref="VGP16:VGY16"/>
    <mergeCell ref="VGZ16:VHI16"/>
    <mergeCell ref="UHF16:UHO16"/>
    <mergeCell ref="UHP16:UHY16"/>
    <mergeCell ref="UHZ16:UII16"/>
    <mergeCell ref="UIJ16:UIS16"/>
    <mergeCell ref="UIT16:UJC16"/>
    <mergeCell ref="UQB16:UQK16"/>
    <mergeCell ref="UQL16:UQU16"/>
    <mergeCell ref="UQV16:URE16"/>
    <mergeCell ref="URF16:URO16"/>
    <mergeCell ref="URP16:URY16"/>
    <mergeCell ref="URZ16:USI16"/>
    <mergeCell ref="UNT16:UOC16"/>
    <mergeCell ref="UOD16:UOM16"/>
    <mergeCell ref="UON16:UOW16"/>
    <mergeCell ref="UOX16:UPG16"/>
    <mergeCell ref="UPH16:UPQ16"/>
    <mergeCell ref="UPR16:UQA16"/>
    <mergeCell ref="ULL16:ULU16"/>
    <mergeCell ref="ULV16:UME16"/>
    <mergeCell ref="UMF16:UMO16"/>
    <mergeCell ref="UMP16:UMY16"/>
    <mergeCell ref="UMZ16:UNI16"/>
    <mergeCell ref="UNJ16:UNS16"/>
    <mergeCell ref="UJD16:UJM16"/>
    <mergeCell ref="UJN16:UJW16"/>
    <mergeCell ref="UJX16:UKG16"/>
    <mergeCell ref="UKH16:UKQ16"/>
    <mergeCell ref="UKR16:ULA16"/>
    <mergeCell ref="ULB16:ULK16"/>
    <mergeCell ref="USJ16:USS16"/>
    <mergeCell ref="UST16:UTC16"/>
    <mergeCell ref="UTD16:UTM16"/>
    <mergeCell ref="UTN16:UTW16"/>
    <mergeCell ref="UTX16:UUG16"/>
    <mergeCell ref="TUD16:TUM16"/>
    <mergeCell ref="TUN16:TUW16"/>
    <mergeCell ref="TUX16:TVG16"/>
    <mergeCell ref="TVH16:TVQ16"/>
    <mergeCell ref="TVR16:TWA16"/>
    <mergeCell ref="UCZ16:UDI16"/>
    <mergeCell ref="UDJ16:UDS16"/>
    <mergeCell ref="UDT16:UEC16"/>
    <mergeCell ref="UED16:UEM16"/>
    <mergeCell ref="UEN16:UEW16"/>
    <mergeCell ref="UEX16:UFG16"/>
    <mergeCell ref="UAR16:UBA16"/>
    <mergeCell ref="UBB16:UBK16"/>
    <mergeCell ref="UBL16:UBU16"/>
    <mergeCell ref="UBV16:UCE16"/>
    <mergeCell ref="UCF16:UCO16"/>
    <mergeCell ref="UCP16:UCY16"/>
    <mergeCell ref="TYJ16:TYS16"/>
    <mergeCell ref="TYT16:TZC16"/>
    <mergeCell ref="TZD16:TZM16"/>
    <mergeCell ref="TZN16:TZW16"/>
    <mergeCell ref="TZX16:UAG16"/>
    <mergeCell ref="UAH16:UAQ16"/>
    <mergeCell ref="TWB16:TWK16"/>
    <mergeCell ref="TWL16:TWU16"/>
    <mergeCell ref="TWV16:TXE16"/>
    <mergeCell ref="TXF16:TXO16"/>
    <mergeCell ref="TXP16:TXY16"/>
    <mergeCell ref="TXZ16:TYI16"/>
    <mergeCell ref="UFH16:UFQ16"/>
    <mergeCell ref="UFR16:UGA16"/>
    <mergeCell ref="UGB16:UGK16"/>
    <mergeCell ref="UGL16:UGU16"/>
    <mergeCell ref="UGV16:UHE16"/>
    <mergeCell ref="THB16:THK16"/>
    <mergeCell ref="THL16:THU16"/>
    <mergeCell ref="THV16:TIE16"/>
    <mergeCell ref="TIF16:TIO16"/>
    <mergeCell ref="TIP16:TIY16"/>
    <mergeCell ref="TPX16:TQG16"/>
    <mergeCell ref="TQH16:TQQ16"/>
    <mergeCell ref="TQR16:TRA16"/>
    <mergeCell ref="TRB16:TRK16"/>
    <mergeCell ref="TRL16:TRU16"/>
    <mergeCell ref="TRV16:TSE16"/>
    <mergeCell ref="TNP16:TNY16"/>
    <mergeCell ref="TNZ16:TOI16"/>
    <mergeCell ref="TOJ16:TOS16"/>
    <mergeCell ref="TOT16:TPC16"/>
    <mergeCell ref="TPD16:TPM16"/>
    <mergeCell ref="TPN16:TPW16"/>
    <mergeCell ref="TLH16:TLQ16"/>
    <mergeCell ref="TLR16:TMA16"/>
    <mergeCell ref="TMB16:TMK16"/>
    <mergeCell ref="TML16:TMU16"/>
    <mergeCell ref="TMV16:TNE16"/>
    <mergeCell ref="TNF16:TNO16"/>
    <mergeCell ref="TIZ16:TJI16"/>
    <mergeCell ref="TJJ16:TJS16"/>
    <mergeCell ref="TJT16:TKC16"/>
    <mergeCell ref="TKD16:TKM16"/>
    <mergeCell ref="TKN16:TKW16"/>
    <mergeCell ref="TKX16:TLG16"/>
    <mergeCell ref="TSF16:TSO16"/>
    <mergeCell ref="TSP16:TSY16"/>
    <mergeCell ref="TSZ16:TTI16"/>
    <mergeCell ref="TTJ16:TTS16"/>
    <mergeCell ref="TTT16:TUC16"/>
    <mergeCell ref="STZ16:SUI16"/>
    <mergeCell ref="SUJ16:SUS16"/>
    <mergeCell ref="SUT16:SVC16"/>
    <mergeCell ref="SVD16:SVM16"/>
    <mergeCell ref="SVN16:SVW16"/>
    <mergeCell ref="TCV16:TDE16"/>
    <mergeCell ref="TDF16:TDO16"/>
    <mergeCell ref="TDP16:TDY16"/>
    <mergeCell ref="TDZ16:TEI16"/>
    <mergeCell ref="TEJ16:TES16"/>
    <mergeCell ref="TET16:TFC16"/>
    <mergeCell ref="TAN16:TAW16"/>
    <mergeCell ref="TAX16:TBG16"/>
    <mergeCell ref="TBH16:TBQ16"/>
    <mergeCell ref="TBR16:TCA16"/>
    <mergeCell ref="TCB16:TCK16"/>
    <mergeCell ref="TCL16:TCU16"/>
    <mergeCell ref="SYF16:SYO16"/>
    <mergeCell ref="SYP16:SYY16"/>
    <mergeCell ref="SYZ16:SZI16"/>
    <mergeCell ref="SZJ16:SZS16"/>
    <mergeCell ref="SZT16:TAC16"/>
    <mergeCell ref="TAD16:TAM16"/>
    <mergeCell ref="SVX16:SWG16"/>
    <mergeCell ref="SWH16:SWQ16"/>
    <mergeCell ref="SWR16:SXA16"/>
    <mergeCell ref="SXB16:SXK16"/>
    <mergeCell ref="SXL16:SXU16"/>
    <mergeCell ref="SXV16:SYE16"/>
    <mergeCell ref="TFD16:TFM16"/>
    <mergeCell ref="TFN16:TFW16"/>
    <mergeCell ref="TFX16:TGG16"/>
    <mergeCell ref="TGH16:TGQ16"/>
    <mergeCell ref="TGR16:THA16"/>
    <mergeCell ref="SGX16:SHG16"/>
    <mergeCell ref="SHH16:SHQ16"/>
    <mergeCell ref="SHR16:SIA16"/>
    <mergeCell ref="SIB16:SIK16"/>
    <mergeCell ref="SIL16:SIU16"/>
    <mergeCell ref="SPT16:SQC16"/>
    <mergeCell ref="SQD16:SQM16"/>
    <mergeCell ref="SQN16:SQW16"/>
    <mergeCell ref="SQX16:SRG16"/>
    <mergeCell ref="SRH16:SRQ16"/>
    <mergeCell ref="SRR16:SSA16"/>
    <mergeCell ref="SNL16:SNU16"/>
    <mergeCell ref="SNV16:SOE16"/>
    <mergeCell ref="SOF16:SOO16"/>
    <mergeCell ref="SOP16:SOY16"/>
    <mergeCell ref="SOZ16:SPI16"/>
    <mergeCell ref="SPJ16:SPS16"/>
    <mergeCell ref="SLD16:SLM16"/>
    <mergeCell ref="SLN16:SLW16"/>
    <mergeCell ref="SLX16:SMG16"/>
    <mergeCell ref="SMH16:SMQ16"/>
    <mergeCell ref="SMR16:SNA16"/>
    <mergeCell ref="SNB16:SNK16"/>
    <mergeCell ref="SIV16:SJE16"/>
    <mergeCell ref="SJF16:SJO16"/>
    <mergeCell ref="SJP16:SJY16"/>
    <mergeCell ref="SJZ16:SKI16"/>
    <mergeCell ref="SKJ16:SKS16"/>
    <mergeCell ref="SKT16:SLC16"/>
    <mergeCell ref="SSB16:SSK16"/>
    <mergeCell ref="SSL16:SSU16"/>
    <mergeCell ref="SSV16:STE16"/>
    <mergeCell ref="STF16:STO16"/>
    <mergeCell ref="STP16:STY16"/>
    <mergeCell ref="RTV16:RUE16"/>
    <mergeCell ref="RUF16:RUO16"/>
    <mergeCell ref="RUP16:RUY16"/>
    <mergeCell ref="RUZ16:RVI16"/>
    <mergeCell ref="RVJ16:RVS16"/>
    <mergeCell ref="SCR16:SDA16"/>
    <mergeCell ref="SDB16:SDK16"/>
    <mergeCell ref="SDL16:SDU16"/>
    <mergeCell ref="SDV16:SEE16"/>
    <mergeCell ref="SEF16:SEO16"/>
    <mergeCell ref="SEP16:SEY16"/>
    <mergeCell ref="SAJ16:SAS16"/>
    <mergeCell ref="SAT16:SBC16"/>
    <mergeCell ref="SBD16:SBM16"/>
    <mergeCell ref="SBN16:SBW16"/>
    <mergeCell ref="SBX16:SCG16"/>
    <mergeCell ref="SCH16:SCQ16"/>
    <mergeCell ref="RYB16:RYK16"/>
    <mergeCell ref="RYL16:RYU16"/>
    <mergeCell ref="RYV16:RZE16"/>
    <mergeCell ref="RZF16:RZO16"/>
    <mergeCell ref="RZP16:RZY16"/>
    <mergeCell ref="RZZ16:SAI16"/>
    <mergeCell ref="RVT16:RWC16"/>
    <mergeCell ref="RWD16:RWM16"/>
    <mergeCell ref="RWN16:RWW16"/>
    <mergeCell ref="RWX16:RXG16"/>
    <mergeCell ref="RXH16:RXQ16"/>
    <mergeCell ref="RXR16:RYA16"/>
    <mergeCell ref="SEZ16:SFI16"/>
    <mergeCell ref="SFJ16:SFS16"/>
    <mergeCell ref="SFT16:SGC16"/>
    <mergeCell ref="SGD16:SGM16"/>
    <mergeCell ref="SGN16:SGW16"/>
    <mergeCell ref="RGT16:RHC16"/>
    <mergeCell ref="RHD16:RHM16"/>
    <mergeCell ref="RHN16:RHW16"/>
    <mergeCell ref="RHX16:RIG16"/>
    <mergeCell ref="RIH16:RIQ16"/>
    <mergeCell ref="RPP16:RPY16"/>
    <mergeCell ref="RPZ16:RQI16"/>
    <mergeCell ref="RQJ16:RQS16"/>
    <mergeCell ref="RQT16:RRC16"/>
    <mergeCell ref="RRD16:RRM16"/>
    <mergeCell ref="RRN16:RRW16"/>
    <mergeCell ref="RNH16:RNQ16"/>
    <mergeCell ref="RNR16:ROA16"/>
    <mergeCell ref="ROB16:ROK16"/>
    <mergeCell ref="ROL16:ROU16"/>
    <mergeCell ref="ROV16:RPE16"/>
    <mergeCell ref="RPF16:RPO16"/>
    <mergeCell ref="RKZ16:RLI16"/>
    <mergeCell ref="RLJ16:RLS16"/>
    <mergeCell ref="RLT16:RMC16"/>
    <mergeCell ref="RMD16:RMM16"/>
    <mergeCell ref="RMN16:RMW16"/>
    <mergeCell ref="RMX16:RNG16"/>
    <mergeCell ref="RIR16:RJA16"/>
    <mergeCell ref="RJB16:RJK16"/>
    <mergeCell ref="RJL16:RJU16"/>
    <mergeCell ref="RJV16:RKE16"/>
    <mergeCell ref="RKF16:RKO16"/>
    <mergeCell ref="RKP16:RKY16"/>
    <mergeCell ref="RRX16:RSG16"/>
    <mergeCell ref="RSH16:RSQ16"/>
    <mergeCell ref="RSR16:RTA16"/>
    <mergeCell ref="RTB16:RTK16"/>
    <mergeCell ref="RTL16:RTU16"/>
    <mergeCell ref="QTR16:QUA16"/>
    <mergeCell ref="QUB16:QUK16"/>
    <mergeCell ref="QUL16:QUU16"/>
    <mergeCell ref="QUV16:QVE16"/>
    <mergeCell ref="QVF16:QVO16"/>
    <mergeCell ref="RCN16:RCW16"/>
    <mergeCell ref="RCX16:RDG16"/>
    <mergeCell ref="RDH16:RDQ16"/>
    <mergeCell ref="RDR16:REA16"/>
    <mergeCell ref="REB16:REK16"/>
    <mergeCell ref="REL16:REU16"/>
    <mergeCell ref="RAF16:RAO16"/>
    <mergeCell ref="RAP16:RAY16"/>
    <mergeCell ref="RAZ16:RBI16"/>
    <mergeCell ref="RBJ16:RBS16"/>
    <mergeCell ref="RBT16:RCC16"/>
    <mergeCell ref="RCD16:RCM16"/>
    <mergeCell ref="QXX16:QYG16"/>
    <mergeCell ref="QYH16:QYQ16"/>
    <mergeCell ref="QYR16:QZA16"/>
    <mergeCell ref="QZB16:QZK16"/>
    <mergeCell ref="QZL16:QZU16"/>
    <mergeCell ref="QZV16:RAE16"/>
    <mergeCell ref="QVP16:QVY16"/>
    <mergeCell ref="QVZ16:QWI16"/>
    <mergeCell ref="QWJ16:QWS16"/>
    <mergeCell ref="QWT16:QXC16"/>
    <mergeCell ref="QXD16:QXM16"/>
    <mergeCell ref="QXN16:QXW16"/>
    <mergeCell ref="REV16:RFE16"/>
    <mergeCell ref="RFF16:RFO16"/>
    <mergeCell ref="RFP16:RFY16"/>
    <mergeCell ref="RFZ16:RGI16"/>
    <mergeCell ref="RGJ16:RGS16"/>
    <mergeCell ref="QGP16:QGY16"/>
    <mergeCell ref="QGZ16:QHI16"/>
    <mergeCell ref="QHJ16:QHS16"/>
    <mergeCell ref="QHT16:QIC16"/>
    <mergeCell ref="QID16:QIM16"/>
    <mergeCell ref="QPL16:QPU16"/>
    <mergeCell ref="QPV16:QQE16"/>
    <mergeCell ref="QQF16:QQO16"/>
    <mergeCell ref="QQP16:QQY16"/>
    <mergeCell ref="QQZ16:QRI16"/>
    <mergeCell ref="QRJ16:QRS16"/>
    <mergeCell ref="QND16:QNM16"/>
    <mergeCell ref="QNN16:QNW16"/>
    <mergeCell ref="QNX16:QOG16"/>
    <mergeCell ref="QOH16:QOQ16"/>
    <mergeCell ref="QOR16:QPA16"/>
    <mergeCell ref="QPB16:QPK16"/>
    <mergeCell ref="QKV16:QLE16"/>
    <mergeCell ref="QLF16:QLO16"/>
    <mergeCell ref="QLP16:QLY16"/>
    <mergeCell ref="QLZ16:QMI16"/>
    <mergeCell ref="QMJ16:QMS16"/>
    <mergeCell ref="QMT16:QNC16"/>
    <mergeCell ref="QIN16:QIW16"/>
    <mergeCell ref="QIX16:QJG16"/>
    <mergeCell ref="QJH16:QJQ16"/>
    <mergeCell ref="QJR16:QKA16"/>
    <mergeCell ref="QKB16:QKK16"/>
    <mergeCell ref="QKL16:QKU16"/>
    <mergeCell ref="QRT16:QSC16"/>
    <mergeCell ref="QSD16:QSM16"/>
    <mergeCell ref="QSN16:QSW16"/>
    <mergeCell ref="QSX16:QTG16"/>
    <mergeCell ref="QTH16:QTQ16"/>
    <mergeCell ref="PTN16:PTW16"/>
    <mergeCell ref="PTX16:PUG16"/>
    <mergeCell ref="PUH16:PUQ16"/>
    <mergeCell ref="PUR16:PVA16"/>
    <mergeCell ref="PVB16:PVK16"/>
    <mergeCell ref="QCJ16:QCS16"/>
    <mergeCell ref="QCT16:QDC16"/>
    <mergeCell ref="QDD16:QDM16"/>
    <mergeCell ref="QDN16:QDW16"/>
    <mergeCell ref="QDX16:QEG16"/>
    <mergeCell ref="QEH16:QEQ16"/>
    <mergeCell ref="QAB16:QAK16"/>
    <mergeCell ref="QAL16:QAU16"/>
    <mergeCell ref="QAV16:QBE16"/>
    <mergeCell ref="QBF16:QBO16"/>
    <mergeCell ref="QBP16:QBY16"/>
    <mergeCell ref="QBZ16:QCI16"/>
    <mergeCell ref="PXT16:PYC16"/>
    <mergeCell ref="PYD16:PYM16"/>
    <mergeCell ref="PYN16:PYW16"/>
    <mergeCell ref="PYX16:PZG16"/>
    <mergeCell ref="PZH16:PZQ16"/>
    <mergeCell ref="PZR16:QAA16"/>
    <mergeCell ref="PVL16:PVU16"/>
    <mergeCell ref="PVV16:PWE16"/>
    <mergeCell ref="PWF16:PWO16"/>
    <mergeCell ref="PWP16:PWY16"/>
    <mergeCell ref="PWZ16:PXI16"/>
    <mergeCell ref="PXJ16:PXS16"/>
    <mergeCell ref="QER16:QFA16"/>
    <mergeCell ref="QFB16:QFK16"/>
    <mergeCell ref="QFL16:QFU16"/>
    <mergeCell ref="QFV16:QGE16"/>
    <mergeCell ref="QGF16:QGO16"/>
    <mergeCell ref="PGL16:PGU16"/>
    <mergeCell ref="PGV16:PHE16"/>
    <mergeCell ref="PHF16:PHO16"/>
    <mergeCell ref="PHP16:PHY16"/>
    <mergeCell ref="PHZ16:PII16"/>
    <mergeCell ref="PPH16:PPQ16"/>
    <mergeCell ref="PPR16:PQA16"/>
    <mergeCell ref="PQB16:PQK16"/>
    <mergeCell ref="PQL16:PQU16"/>
    <mergeCell ref="PQV16:PRE16"/>
    <mergeCell ref="PRF16:PRO16"/>
    <mergeCell ref="PMZ16:PNI16"/>
    <mergeCell ref="PNJ16:PNS16"/>
    <mergeCell ref="PNT16:POC16"/>
    <mergeCell ref="POD16:POM16"/>
    <mergeCell ref="PON16:POW16"/>
    <mergeCell ref="POX16:PPG16"/>
    <mergeCell ref="PKR16:PLA16"/>
    <mergeCell ref="PLB16:PLK16"/>
    <mergeCell ref="PLL16:PLU16"/>
    <mergeCell ref="PLV16:PME16"/>
    <mergeCell ref="PMF16:PMO16"/>
    <mergeCell ref="PMP16:PMY16"/>
    <mergeCell ref="PIJ16:PIS16"/>
    <mergeCell ref="PIT16:PJC16"/>
    <mergeCell ref="PJD16:PJM16"/>
    <mergeCell ref="PJN16:PJW16"/>
    <mergeCell ref="PJX16:PKG16"/>
    <mergeCell ref="PKH16:PKQ16"/>
    <mergeCell ref="PRP16:PRY16"/>
    <mergeCell ref="PRZ16:PSI16"/>
    <mergeCell ref="PSJ16:PSS16"/>
    <mergeCell ref="PST16:PTC16"/>
    <mergeCell ref="PTD16:PTM16"/>
    <mergeCell ref="OTJ16:OTS16"/>
    <mergeCell ref="OTT16:OUC16"/>
    <mergeCell ref="OUD16:OUM16"/>
    <mergeCell ref="OUN16:OUW16"/>
    <mergeCell ref="OUX16:OVG16"/>
    <mergeCell ref="PCF16:PCO16"/>
    <mergeCell ref="PCP16:PCY16"/>
    <mergeCell ref="PCZ16:PDI16"/>
    <mergeCell ref="PDJ16:PDS16"/>
    <mergeCell ref="PDT16:PEC16"/>
    <mergeCell ref="PED16:PEM16"/>
    <mergeCell ref="OZX16:PAG16"/>
    <mergeCell ref="PAH16:PAQ16"/>
    <mergeCell ref="PAR16:PBA16"/>
    <mergeCell ref="PBB16:PBK16"/>
    <mergeCell ref="PBL16:PBU16"/>
    <mergeCell ref="PBV16:PCE16"/>
    <mergeCell ref="OXP16:OXY16"/>
    <mergeCell ref="OXZ16:OYI16"/>
    <mergeCell ref="OYJ16:OYS16"/>
    <mergeCell ref="OYT16:OZC16"/>
    <mergeCell ref="OZD16:OZM16"/>
    <mergeCell ref="OZN16:OZW16"/>
    <mergeCell ref="OVH16:OVQ16"/>
    <mergeCell ref="OVR16:OWA16"/>
    <mergeCell ref="OWB16:OWK16"/>
    <mergeCell ref="OWL16:OWU16"/>
    <mergeCell ref="OWV16:OXE16"/>
    <mergeCell ref="OXF16:OXO16"/>
    <mergeCell ref="PEN16:PEW16"/>
    <mergeCell ref="PEX16:PFG16"/>
    <mergeCell ref="PFH16:PFQ16"/>
    <mergeCell ref="PFR16:PGA16"/>
    <mergeCell ref="PGB16:PGK16"/>
    <mergeCell ref="OGH16:OGQ16"/>
    <mergeCell ref="OGR16:OHA16"/>
    <mergeCell ref="OHB16:OHK16"/>
    <mergeCell ref="OHL16:OHU16"/>
    <mergeCell ref="OHV16:OIE16"/>
    <mergeCell ref="OPD16:OPM16"/>
    <mergeCell ref="OPN16:OPW16"/>
    <mergeCell ref="OPX16:OQG16"/>
    <mergeCell ref="OQH16:OQQ16"/>
    <mergeCell ref="OQR16:ORA16"/>
    <mergeCell ref="ORB16:ORK16"/>
    <mergeCell ref="OMV16:ONE16"/>
    <mergeCell ref="ONF16:ONO16"/>
    <mergeCell ref="ONP16:ONY16"/>
    <mergeCell ref="ONZ16:OOI16"/>
    <mergeCell ref="OOJ16:OOS16"/>
    <mergeCell ref="OOT16:OPC16"/>
    <mergeCell ref="OKN16:OKW16"/>
    <mergeCell ref="OKX16:OLG16"/>
    <mergeCell ref="OLH16:OLQ16"/>
    <mergeCell ref="OLR16:OMA16"/>
    <mergeCell ref="OMB16:OMK16"/>
    <mergeCell ref="OML16:OMU16"/>
    <mergeCell ref="OIF16:OIO16"/>
    <mergeCell ref="OIP16:OIY16"/>
    <mergeCell ref="OIZ16:OJI16"/>
    <mergeCell ref="OJJ16:OJS16"/>
    <mergeCell ref="OJT16:OKC16"/>
    <mergeCell ref="OKD16:OKM16"/>
    <mergeCell ref="ORL16:ORU16"/>
    <mergeCell ref="ORV16:OSE16"/>
    <mergeCell ref="OSF16:OSO16"/>
    <mergeCell ref="OSP16:OSY16"/>
    <mergeCell ref="OSZ16:OTI16"/>
    <mergeCell ref="NTF16:NTO16"/>
    <mergeCell ref="NTP16:NTY16"/>
    <mergeCell ref="NTZ16:NUI16"/>
    <mergeCell ref="NUJ16:NUS16"/>
    <mergeCell ref="NUT16:NVC16"/>
    <mergeCell ref="OCB16:OCK16"/>
    <mergeCell ref="OCL16:OCU16"/>
    <mergeCell ref="OCV16:ODE16"/>
    <mergeCell ref="ODF16:ODO16"/>
    <mergeCell ref="ODP16:ODY16"/>
    <mergeCell ref="ODZ16:OEI16"/>
    <mergeCell ref="NZT16:OAC16"/>
    <mergeCell ref="OAD16:OAM16"/>
    <mergeCell ref="OAN16:OAW16"/>
    <mergeCell ref="OAX16:OBG16"/>
    <mergeCell ref="OBH16:OBQ16"/>
    <mergeCell ref="OBR16:OCA16"/>
    <mergeCell ref="NXL16:NXU16"/>
    <mergeCell ref="NXV16:NYE16"/>
    <mergeCell ref="NYF16:NYO16"/>
    <mergeCell ref="NYP16:NYY16"/>
    <mergeCell ref="NYZ16:NZI16"/>
    <mergeCell ref="NZJ16:NZS16"/>
    <mergeCell ref="NVD16:NVM16"/>
    <mergeCell ref="NVN16:NVW16"/>
    <mergeCell ref="NVX16:NWG16"/>
    <mergeCell ref="NWH16:NWQ16"/>
    <mergeCell ref="NWR16:NXA16"/>
    <mergeCell ref="NXB16:NXK16"/>
    <mergeCell ref="OEJ16:OES16"/>
    <mergeCell ref="OET16:OFC16"/>
    <mergeCell ref="OFD16:OFM16"/>
    <mergeCell ref="OFN16:OFW16"/>
    <mergeCell ref="OFX16:OGG16"/>
    <mergeCell ref="NGD16:NGM16"/>
    <mergeCell ref="NGN16:NGW16"/>
    <mergeCell ref="NGX16:NHG16"/>
    <mergeCell ref="NHH16:NHQ16"/>
    <mergeCell ref="NHR16:NIA16"/>
    <mergeCell ref="NOZ16:NPI16"/>
    <mergeCell ref="NPJ16:NPS16"/>
    <mergeCell ref="NPT16:NQC16"/>
    <mergeCell ref="NQD16:NQM16"/>
    <mergeCell ref="NQN16:NQW16"/>
    <mergeCell ref="NQX16:NRG16"/>
    <mergeCell ref="NMR16:NNA16"/>
    <mergeCell ref="NNB16:NNK16"/>
    <mergeCell ref="NNL16:NNU16"/>
    <mergeCell ref="NNV16:NOE16"/>
    <mergeCell ref="NOF16:NOO16"/>
    <mergeCell ref="NOP16:NOY16"/>
    <mergeCell ref="NKJ16:NKS16"/>
    <mergeCell ref="NKT16:NLC16"/>
    <mergeCell ref="NLD16:NLM16"/>
    <mergeCell ref="NLN16:NLW16"/>
    <mergeCell ref="NLX16:NMG16"/>
    <mergeCell ref="NMH16:NMQ16"/>
    <mergeCell ref="NIB16:NIK16"/>
    <mergeCell ref="NIL16:NIU16"/>
    <mergeCell ref="NIV16:NJE16"/>
    <mergeCell ref="NJF16:NJO16"/>
    <mergeCell ref="NJP16:NJY16"/>
    <mergeCell ref="NJZ16:NKI16"/>
    <mergeCell ref="NRH16:NRQ16"/>
    <mergeCell ref="NRR16:NSA16"/>
    <mergeCell ref="NSB16:NSK16"/>
    <mergeCell ref="NSL16:NSU16"/>
    <mergeCell ref="NSV16:NTE16"/>
    <mergeCell ref="MTB16:MTK16"/>
    <mergeCell ref="MTL16:MTU16"/>
    <mergeCell ref="MTV16:MUE16"/>
    <mergeCell ref="MUF16:MUO16"/>
    <mergeCell ref="MUP16:MUY16"/>
    <mergeCell ref="NBX16:NCG16"/>
    <mergeCell ref="NCH16:NCQ16"/>
    <mergeCell ref="NCR16:NDA16"/>
    <mergeCell ref="NDB16:NDK16"/>
    <mergeCell ref="NDL16:NDU16"/>
    <mergeCell ref="NDV16:NEE16"/>
    <mergeCell ref="MZP16:MZY16"/>
    <mergeCell ref="MZZ16:NAI16"/>
    <mergeCell ref="NAJ16:NAS16"/>
    <mergeCell ref="NAT16:NBC16"/>
    <mergeCell ref="NBD16:NBM16"/>
    <mergeCell ref="NBN16:NBW16"/>
    <mergeCell ref="MXH16:MXQ16"/>
    <mergeCell ref="MXR16:MYA16"/>
    <mergeCell ref="MYB16:MYK16"/>
    <mergeCell ref="MYL16:MYU16"/>
    <mergeCell ref="MYV16:MZE16"/>
    <mergeCell ref="MZF16:MZO16"/>
    <mergeCell ref="MUZ16:MVI16"/>
    <mergeCell ref="MVJ16:MVS16"/>
    <mergeCell ref="MVT16:MWC16"/>
    <mergeCell ref="MWD16:MWM16"/>
    <mergeCell ref="MWN16:MWW16"/>
    <mergeCell ref="MWX16:MXG16"/>
    <mergeCell ref="NEF16:NEO16"/>
    <mergeCell ref="NEP16:NEY16"/>
    <mergeCell ref="NEZ16:NFI16"/>
    <mergeCell ref="NFJ16:NFS16"/>
    <mergeCell ref="NFT16:NGC16"/>
    <mergeCell ref="MFZ16:MGI16"/>
    <mergeCell ref="MGJ16:MGS16"/>
    <mergeCell ref="MGT16:MHC16"/>
    <mergeCell ref="MHD16:MHM16"/>
    <mergeCell ref="MHN16:MHW16"/>
    <mergeCell ref="MOV16:MPE16"/>
    <mergeCell ref="MPF16:MPO16"/>
    <mergeCell ref="MPP16:MPY16"/>
    <mergeCell ref="MPZ16:MQI16"/>
    <mergeCell ref="MQJ16:MQS16"/>
    <mergeCell ref="MQT16:MRC16"/>
    <mergeCell ref="MMN16:MMW16"/>
    <mergeCell ref="MMX16:MNG16"/>
    <mergeCell ref="MNH16:MNQ16"/>
    <mergeCell ref="MNR16:MOA16"/>
    <mergeCell ref="MOB16:MOK16"/>
    <mergeCell ref="MOL16:MOU16"/>
    <mergeCell ref="MKF16:MKO16"/>
    <mergeCell ref="MKP16:MKY16"/>
    <mergeCell ref="MKZ16:MLI16"/>
    <mergeCell ref="MLJ16:MLS16"/>
    <mergeCell ref="MLT16:MMC16"/>
    <mergeCell ref="MMD16:MMM16"/>
    <mergeCell ref="MHX16:MIG16"/>
    <mergeCell ref="MIH16:MIQ16"/>
    <mergeCell ref="MIR16:MJA16"/>
    <mergeCell ref="MJB16:MJK16"/>
    <mergeCell ref="MJL16:MJU16"/>
    <mergeCell ref="MJV16:MKE16"/>
    <mergeCell ref="MRD16:MRM16"/>
    <mergeCell ref="MRN16:MRW16"/>
    <mergeCell ref="MRX16:MSG16"/>
    <mergeCell ref="MSH16:MSQ16"/>
    <mergeCell ref="MSR16:MTA16"/>
    <mergeCell ref="LSX16:LTG16"/>
    <mergeCell ref="LTH16:LTQ16"/>
    <mergeCell ref="LTR16:LUA16"/>
    <mergeCell ref="LUB16:LUK16"/>
    <mergeCell ref="LUL16:LUU16"/>
    <mergeCell ref="MBT16:MCC16"/>
    <mergeCell ref="MCD16:MCM16"/>
    <mergeCell ref="MCN16:MCW16"/>
    <mergeCell ref="MCX16:MDG16"/>
    <mergeCell ref="MDH16:MDQ16"/>
    <mergeCell ref="MDR16:MEA16"/>
    <mergeCell ref="LZL16:LZU16"/>
    <mergeCell ref="LZV16:MAE16"/>
    <mergeCell ref="MAF16:MAO16"/>
    <mergeCell ref="MAP16:MAY16"/>
    <mergeCell ref="MAZ16:MBI16"/>
    <mergeCell ref="MBJ16:MBS16"/>
    <mergeCell ref="LXD16:LXM16"/>
    <mergeCell ref="LXN16:LXW16"/>
    <mergeCell ref="LXX16:LYG16"/>
    <mergeCell ref="LYH16:LYQ16"/>
    <mergeCell ref="LYR16:LZA16"/>
    <mergeCell ref="LZB16:LZK16"/>
    <mergeCell ref="LUV16:LVE16"/>
    <mergeCell ref="LVF16:LVO16"/>
    <mergeCell ref="LVP16:LVY16"/>
    <mergeCell ref="LVZ16:LWI16"/>
    <mergeCell ref="LWJ16:LWS16"/>
    <mergeCell ref="LWT16:LXC16"/>
    <mergeCell ref="MEB16:MEK16"/>
    <mergeCell ref="MEL16:MEU16"/>
    <mergeCell ref="MEV16:MFE16"/>
    <mergeCell ref="MFF16:MFO16"/>
    <mergeCell ref="MFP16:MFY16"/>
    <mergeCell ref="LFV16:LGE16"/>
    <mergeCell ref="LGF16:LGO16"/>
    <mergeCell ref="LGP16:LGY16"/>
    <mergeCell ref="LGZ16:LHI16"/>
    <mergeCell ref="LHJ16:LHS16"/>
    <mergeCell ref="LOR16:LPA16"/>
    <mergeCell ref="LPB16:LPK16"/>
    <mergeCell ref="LPL16:LPU16"/>
    <mergeCell ref="LPV16:LQE16"/>
    <mergeCell ref="LQF16:LQO16"/>
    <mergeCell ref="LQP16:LQY16"/>
    <mergeCell ref="LMJ16:LMS16"/>
    <mergeCell ref="LMT16:LNC16"/>
    <mergeCell ref="LND16:LNM16"/>
    <mergeCell ref="LNN16:LNW16"/>
    <mergeCell ref="LNX16:LOG16"/>
    <mergeCell ref="LOH16:LOQ16"/>
    <mergeCell ref="LKB16:LKK16"/>
    <mergeCell ref="LKL16:LKU16"/>
    <mergeCell ref="LKV16:LLE16"/>
    <mergeCell ref="LLF16:LLO16"/>
    <mergeCell ref="LLP16:LLY16"/>
    <mergeCell ref="LLZ16:LMI16"/>
    <mergeCell ref="LHT16:LIC16"/>
    <mergeCell ref="LID16:LIM16"/>
    <mergeCell ref="LIN16:LIW16"/>
    <mergeCell ref="LIX16:LJG16"/>
    <mergeCell ref="LJH16:LJQ16"/>
    <mergeCell ref="LJR16:LKA16"/>
    <mergeCell ref="LQZ16:LRI16"/>
    <mergeCell ref="LRJ16:LRS16"/>
    <mergeCell ref="LRT16:LSC16"/>
    <mergeCell ref="LSD16:LSM16"/>
    <mergeCell ref="LSN16:LSW16"/>
    <mergeCell ref="KST16:KTC16"/>
    <mergeCell ref="KTD16:KTM16"/>
    <mergeCell ref="KTN16:KTW16"/>
    <mergeCell ref="KTX16:KUG16"/>
    <mergeCell ref="KUH16:KUQ16"/>
    <mergeCell ref="LBP16:LBY16"/>
    <mergeCell ref="LBZ16:LCI16"/>
    <mergeCell ref="LCJ16:LCS16"/>
    <mergeCell ref="LCT16:LDC16"/>
    <mergeCell ref="LDD16:LDM16"/>
    <mergeCell ref="LDN16:LDW16"/>
    <mergeCell ref="KZH16:KZQ16"/>
    <mergeCell ref="KZR16:LAA16"/>
    <mergeCell ref="LAB16:LAK16"/>
    <mergeCell ref="LAL16:LAU16"/>
    <mergeCell ref="LAV16:LBE16"/>
    <mergeCell ref="LBF16:LBO16"/>
    <mergeCell ref="KWZ16:KXI16"/>
    <mergeCell ref="KXJ16:KXS16"/>
    <mergeCell ref="KXT16:KYC16"/>
    <mergeCell ref="KYD16:KYM16"/>
    <mergeCell ref="KYN16:KYW16"/>
    <mergeCell ref="KYX16:KZG16"/>
    <mergeCell ref="KUR16:KVA16"/>
    <mergeCell ref="KVB16:KVK16"/>
    <mergeCell ref="KVL16:KVU16"/>
    <mergeCell ref="KVV16:KWE16"/>
    <mergeCell ref="KWF16:KWO16"/>
    <mergeCell ref="KWP16:KWY16"/>
    <mergeCell ref="LDX16:LEG16"/>
    <mergeCell ref="LEH16:LEQ16"/>
    <mergeCell ref="LER16:LFA16"/>
    <mergeCell ref="LFB16:LFK16"/>
    <mergeCell ref="LFL16:LFU16"/>
    <mergeCell ref="KFR16:KGA16"/>
    <mergeCell ref="KGB16:KGK16"/>
    <mergeCell ref="KGL16:KGU16"/>
    <mergeCell ref="KGV16:KHE16"/>
    <mergeCell ref="KHF16:KHO16"/>
    <mergeCell ref="KON16:KOW16"/>
    <mergeCell ref="KOX16:KPG16"/>
    <mergeCell ref="KPH16:KPQ16"/>
    <mergeCell ref="KPR16:KQA16"/>
    <mergeCell ref="KQB16:KQK16"/>
    <mergeCell ref="KQL16:KQU16"/>
    <mergeCell ref="KMF16:KMO16"/>
    <mergeCell ref="KMP16:KMY16"/>
    <mergeCell ref="KMZ16:KNI16"/>
    <mergeCell ref="KNJ16:KNS16"/>
    <mergeCell ref="KNT16:KOC16"/>
    <mergeCell ref="KOD16:KOM16"/>
    <mergeCell ref="KJX16:KKG16"/>
    <mergeCell ref="KKH16:KKQ16"/>
    <mergeCell ref="KKR16:KLA16"/>
    <mergeCell ref="KLB16:KLK16"/>
    <mergeCell ref="KLL16:KLU16"/>
    <mergeCell ref="KLV16:KME16"/>
    <mergeCell ref="KHP16:KHY16"/>
    <mergeCell ref="KHZ16:KII16"/>
    <mergeCell ref="KIJ16:KIS16"/>
    <mergeCell ref="KIT16:KJC16"/>
    <mergeCell ref="KJD16:KJM16"/>
    <mergeCell ref="KJN16:KJW16"/>
    <mergeCell ref="KQV16:KRE16"/>
    <mergeCell ref="KRF16:KRO16"/>
    <mergeCell ref="KRP16:KRY16"/>
    <mergeCell ref="KRZ16:KSI16"/>
    <mergeCell ref="KSJ16:KSS16"/>
    <mergeCell ref="JSP16:JSY16"/>
    <mergeCell ref="JSZ16:JTI16"/>
    <mergeCell ref="JTJ16:JTS16"/>
    <mergeCell ref="JTT16:JUC16"/>
    <mergeCell ref="JUD16:JUM16"/>
    <mergeCell ref="KBL16:KBU16"/>
    <mergeCell ref="KBV16:KCE16"/>
    <mergeCell ref="KCF16:KCO16"/>
    <mergeCell ref="KCP16:KCY16"/>
    <mergeCell ref="KCZ16:KDI16"/>
    <mergeCell ref="KDJ16:KDS16"/>
    <mergeCell ref="JZD16:JZM16"/>
    <mergeCell ref="JZN16:JZW16"/>
    <mergeCell ref="JZX16:KAG16"/>
    <mergeCell ref="KAH16:KAQ16"/>
    <mergeCell ref="KAR16:KBA16"/>
    <mergeCell ref="KBB16:KBK16"/>
    <mergeCell ref="JWV16:JXE16"/>
    <mergeCell ref="JXF16:JXO16"/>
    <mergeCell ref="JXP16:JXY16"/>
    <mergeCell ref="JXZ16:JYI16"/>
    <mergeCell ref="JYJ16:JYS16"/>
    <mergeCell ref="JYT16:JZC16"/>
    <mergeCell ref="JUN16:JUW16"/>
    <mergeCell ref="JUX16:JVG16"/>
    <mergeCell ref="JVH16:JVQ16"/>
    <mergeCell ref="JVR16:JWA16"/>
    <mergeCell ref="JWB16:JWK16"/>
    <mergeCell ref="JWL16:JWU16"/>
    <mergeCell ref="KDT16:KEC16"/>
    <mergeCell ref="KED16:KEM16"/>
    <mergeCell ref="KEN16:KEW16"/>
    <mergeCell ref="KEX16:KFG16"/>
    <mergeCell ref="KFH16:KFQ16"/>
    <mergeCell ref="JFN16:JFW16"/>
    <mergeCell ref="JFX16:JGG16"/>
    <mergeCell ref="JGH16:JGQ16"/>
    <mergeCell ref="JGR16:JHA16"/>
    <mergeCell ref="JHB16:JHK16"/>
    <mergeCell ref="JOJ16:JOS16"/>
    <mergeCell ref="JOT16:JPC16"/>
    <mergeCell ref="JPD16:JPM16"/>
    <mergeCell ref="JPN16:JPW16"/>
    <mergeCell ref="JPX16:JQG16"/>
    <mergeCell ref="JQH16:JQQ16"/>
    <mergeCell ref="JMB16:JMK16"/>
    <mergeCell ref="JML16:JMU16"/>
    <mergeCell ref="JMV16:JNE16"/>
    <mergeCell ref="JNF16:JNO16"/>
    <mergeCell ref="JNP16:JNY16"/>
    <mergeCell ref="JNZ16:JOI16"/>
    <mergeCell ref="JJT16:JKC16"/>
    <mergeCell ref="JKD16:JKM16"/>
    <mergeCell ref="JKN16:JKW16"/>
    <mergeCell ref="JKX16:JLG16"/>
    <mergeCell ref="JLH16:JLQ16"/>
    <mergeCell ref="JLR16:JMA16"/>
    <mergeCell ref="JHL16:JHU16"/>
    <mergeCell ref="JHV16:JIE16"/>
    <mergeCell ref="JIF16:JIO16"/>
    <mergeCell ref="JIP16:JIY16"/>
    <mergeCell ref="JIZ16:JJI16"/>
    <mergeCell ref="JJJ16:JJS16"/>
    <mergeCell ref="JQR16:JRA16"/>
    <mergeCell ref="JRB16:JRK16"/>
    <mergeCell ref="JRL16:JRU16"/>
    <mergeCell ref="JRV16:JSE16"/>
    <mergeCell ref="JSF16:JSO16"/>
    <mergeCell ref="ISL16:ISU16"/>
    <mergeCell ref="ISV16:ITE16"/>
    <mergeCell ref="ITF16:ITO16"/>
    <mergeCell ref="ITP16:ITY16"/>
    <mergeCell ref="ITZ16:IUI16"/>
    <mergeCell ref="JBH16:JBQ16"/>
    <mergeCell ref="JBR16:JCA16"/>
    <mergeCell ref="JCB16:JCK16"/>
    <mergeCell ref="JCL16:JCU16"/>
    <mergeCell ref="JCV16:JDE16"/>
    <mergeCell ref="JDF16:JDO16"/>
    <mergeCell ref="IYZ16:IZI16"/>
    <mergeCell ref="IZJ16:IZS16"/>
    <mergeCell ref="IZT16:JAC16"/>
    <mergeCell ref="JAD16:JAM16"/>
    <mergeCell ref="JAN16:JAW16"/>
    <mergeCell ref="JAX16:JBG16"/>
    <mergeCell ref="IWR16:IXA16"/>
    <mergeCell ref="IXB16:IXK16"/>
    <mergeCell ref="IXL16:IXU16"/>
    <mergeCell ref="IXV16:IYE16"/>
    <mergeCell ref="IYF16:IYO16"/>
    <mergeCell ref="IYP16:IYY16"/>
    <mergeCell ref="IUJ16:IUS16"/>
    <mergeCell ref="IUT16:IVC16"/>
    <mergeCell ref="IVD16:IVM16"/>
    <mergeCell ref="IVN16:IVW16"/>
    <mergeCell ref="IVX16:IWG16"/>
    <mergeCell ref="IWH16:IWQ16"/>
    <mergeCell ref="JDP16:JDY16"/>
    <mergeCell ref="JDZ16:JEI16"/>
    <mergeCell ref="JEJ16:JES16"/>
    <mergeCell ref="JET16:JFC16"/>
    <mergeCell ref="JFD16:JFM16"/>
    <mergeCell ref="IFJ16:IFS16"/>
    <mergeCell ref="IFT16:IGC16"/>
    <mergeCell ref="IGD16:IGM16"/>
    <mergeCell ref="IGN16:IGW16"/>
    <mergeCell ref="IGX16:IHG16"/>
    <mergeCell ref="IOF16:IOO16"/>
    <mergeCell ref="IOP16:IOY16"/>
    <mergeCell ref="IOZ16:IPI16"/>
    <mergeCell ref="IPJ16:IPS16"/>
    <mergeCell ref="IPT16:IQC16"/>
    <mergeCell ref="IQD16:IQM16"/>
    <mergeCell ref="ILX16:IMG16"/>
    <mergeCell ref="IMH16:IMQ16"/>
    <mergeCell ref="IMR16:INA16"/>
    <mergeCell ref="INB16:INK16"/>
    <mergeCell ref="INL16:INU16"/>
    <mergeCell ref="INV16:IOE16"/>
    <mergeCell ref="IJP16:IJY16"/>
    <mergeCell ref="IJZ16:IKI16"/>
    <mergeCell ref="IKJ16:IKS16"/>
    <mergeCell ref="IKT16:ILC16"/>
    <mergeCell ref="ILD16:ILM16"/>
    <mergeCell ref="ILN16:ILW16"/>
    <mergeCell ref="IHH16:IHQ16"/>
    <mergeCell ref="IHR16:IIA16"/>
    <mergeCell ref="IIB16:IIK16"/>
    <mergeCell ref="IIL16:IIU16"/>
    <mergeCell ref="IIV16:IJE16"/>
    <mergeCell ref="IJF16:IJO16"/>
    <mergeCell ref="IQN16:IQW16"/>
    <mergeCell ref="IQX16:IRG16"/>
    <mergeCell ref="IRH16:IRQ16"/>
    <mergeCell ref="IRR16:ISA16"/>
    <mergeCell ref="ISB16:ISK16"/>
    <mergeCell ref="HSH16:HSQ16"/>
    <mergeCell ref="HSR16:HTA16"/>
    <mergeCell ref="HTB16:HTK16"/>
    <mergeCell ref="HTL16:HTU16"/>
    <mergeCell ref="HTV16:HUE16"/>
    <mergeCell ref="IBD16:IBM16"/>
    <mergeCell ref="IBN16:IBW16"/>
    <mergeCell ref="IBX16:ICG16"/>
    <mergeCell ref="ICH16:ICQ16"/>
    <mergeCell ref="ICR16:IDA16"/>
    <mergeCell ref="IDB16:IDK16"/>
    <mergeCell ref="HYV16:HZE16"/>
    <mergeCell ref="HZF16:HZO16"/>
    <mergeCell ref="HZP16:HZY16"/>
    <mergeCell ref="HZZ16:IAI16"/>
    <mergeCell ref="IAJ16:IAS16"/>
    <mergeCell ref="IAT16:IBC16"/>
    <mergeCell ref="HWN16:HWW16"/>
    <mergeCell ref="HWX16:HXG16"/>
    <mergeCell ref="HXH16:HXQ16"/>
    <mergeCell ref="HXR16:HYA16"/>
    <mergeCell ref="HYB16:HYK16"/>
    <mergeCell ref="HYL16:HYU16"/>
    <mergeCell ref="HUF16:HUO16"/>
    <mergeCell ref="HUP16:HUY16"/>
    <mergeCell ref="HUZ16:HVI16"/>
    <mergeCell ref="HVJ16:HVS16"/>
    <mergeCell ref="HVT16:HWC16"/>
    <mergeCell ref="HWD16:HWM16"/>
    <mergeCell ref="IDL16:IDU16"/>
    <mergeCell ref="IDV16:IEE16"/>
    <mergeCell ref="IEF16:IEO16"/>
    <mergeCell ref="IEP16:IEY16"/>
    <mergeCell ref="IEZ16:IFI16"/>
    <mergeCell ref="HFF16:HFO16"/>
    <mergeCell ref="HFP16:HFY16"/>
    <mergeCell ref="HFZ16:HGI16"/>
    <mergeCell ref="HGJ16:HGS16"/>
    <mergeCell ref="HGT16:HHC16"/>
    <mergeCell ref="HOB16:HOK16"/>
    <mergeCell ref="HOL16:HOU16"/>
    <mergeCell ref="HOV16:HPE16"/>
    <mergeCell ref="HPF16:HPO16"/>
    <mergeCell ref="HPP16:HPY16"/>
    <mergeCell ref="HPZ16:HQI16"/>
    <mergeCell ref="HLT16:HMC16"/>
    <mergeCell ref="HMD16:HMM16"/>
    <mergeCell ref="HMN16:HMW16"/>
    <mergeCell ref="HMX16:HNG16"/>
    <mergeCell ref="HNH16:HNQ16"/>
    <mergeCell ref="HNR16:HOA16"/>
    <mergeCell ref="HJL16:HJU16"/>
    <mergeCell ref="HJV16:HKE16"/>
    <mergeCell ref="HKF16:HKO16"/>
    <mergeCell ref="HKP16:HKY16"/>
    <mergeCell ref="HKZ16:HLI16"/>
    <mergeCell ref="HLJ16:HLS16"/>
    <mergeCell ref="HHD16:HHM16"/>
    <mergeCell ref="HHN16:HHW16"/>
    <mergeCell ref="HHX16:HIG16"/>
    <mergeCell ref="HIH16:HIQ16"/>
    <mergeCell ref="HIR16:HJA16"/>
    <mergeCell ref="HJB16:HJK16"/>
    <mergeCell ref="HQJ16:HQS16"/>
    <mergeCell ref="HQT16:HRC16"/>
    <mergeCell ref="HRD16:HRM16"/>
    <mergeCell ref="HRN16:HRW16"/>
    <mergeCell ref="HRX16:HSG16"/>
    <mergeCell ref="GSD16:GSM16"/>
    <mergeCell ref="GSN16:GSW16"/>
    <mergeCell ref="GSX16:GTG16"/>
    <mergeCell ref="GTH16:GTQ16"/>
    <mergeCell ref="GTR16:GUA16"/>
    <mergeCell ref="HAZ16:HBI16"/>
    <mergeCell ref="HBJ16:HBS16"/>
    <mergeCell ref="HBT16:HCC16"/>
    <mergeCell ref="HCD16:HCM16"/>
    <mergeCell ref="HCN16:HCW16"/>
    <mergeCell ref="HCX16:HDG16"/>
    <mergeCell ref="GYR16:GZA16"/>
    <mergeCell ref="GZB16:GZK16"/>
    <mergeCell ref="GZL16:GZU16"/>
    <mergeCell ref="GZV16:HAE16"/>
    <mergeCell ref="HAF16:HAO16"/>
    <mergeCell ref="HAP16:HAY16"/>
    <mergeCell ref="GWJ16:GWS16"/>
    <mergeCell ref="GWT16:GXC16"/>
    <mergeCell ref="GXD16:GXM16"/>
    <mergeCell ref="GXN16:GXW16"/>
    <mergeCell ref="GXX16:GYG16"/>
    <mergeCell ref="GYH16:GYQ16"/>
    <mergeCell ref="GUB16:GUK16"/>
    <mergeCell ref="GUL16:GUU16"/>
    <mergeCell ref="GUV16:GVE16"/>
    <mergeCell ref="GVF16:GVO16"/>
    <mergeCell ref="GVP16:GVY16"/>
    <mergeCell ref="GVZ16:GWI16"/>
    <mergeCell ref="HDH16:HDQ16"/>
    <mergeCell ref="HDR16:HEA16"/>
    <mergeCell ref="HEB16:HEK16"/>
    <mergeCell ref="HEL16:HEU16"/>
    <mergeCell ref="HEV16:HFE16"/>
    <mergeCell ref="GFB16:GFK16"/>
    <mergeCell ref="GFL16:GFU16"/>
    <mergeCell ref="GFV16:GGE16"/>
    <mergeCell ref="GGF16:GGO16"/>
    <mergeCell ref="GGP16:GGY16"/>
    <mergeCell ref="GNX16:GOG16"/>
    <mergeCell ref="GOH16:GOQ16"/>
    <mergeCell ref="GOR16:GPA16"/>
    <mergeCell ref="GPB16:GPK16"/>
    <mergeCell ref="GPL16:GPU16"/>
    <mergeCell ref="GPV16:GQE16"/>
    <mergeCell ref="GLP16:GLY16"/>
    <mergeCell ref="GLZ16:GMI16"/>
    <mergeCell ref="GMJ16:GMS16"/>
    <mergeCell ref="GMT16:GNC16"/>
    <mergeCell ref="GND16:GNM16"/>
    <mergeCell ref="GNN16:GNW16"/>
    <mergeCell ref="GJH16:GJQ16"/>
    <mergeCell ref="GJR16:GKA16"/>
    <mergeCell ref="GKB16:GKK16"/>
    <mergeCell ref="GKL16:GKU16"/>
    <mergeCell ref="GKV16:GLE16"/>
    <mergeCell ref="GLF16:GLO16"/>
    <mergeCell ref="GGZ16:GHI16"/>
    <mergeCell ref="GHJ16:GHS16"/>
    <mergeCell ref="GHT16:GIC16"/>
    <mergeCell ref="GID16:GIM16"/>
    <mergeCell ref="GIN16:GIW16"/>
    <mergeCell ref="GIX16:GJG16"/>
    <mergeCell ref="GQF16:GQO16"/>
    <mergeCell ref="GQP16:GQY16"/>
    <mergeCell ref="GQZ16:GRI16"/>
    <mergeCell ref="GRJ16:GRS16"/>
    <mergeCell ref="GRT16:GSC16"/>
    <mergeCell ref="FRZ16:FSI16"/>
    <mergeCell ref="FSJ16:FSS16"/>
    <mergeCell ref="FST16:FTC16"/>
    <mergeCell ref="FTD16:FTM16"/>
    <mergeCell ref="FTN16:FTW16"/>
    <mergeCell ref="GAV16:GBE16"/>
    <mergeCell ref="GBF16:GBO16"/>
    <mergeCell ref="GBP16:GBY16"/>
    <mergeCell ref="GBZ16:GCI16"/>
    <mergeCell ref="GCJ16:GCS16"/>
    <mergeCell ref="GCT16:GDC16"/>
    <mergeCell ref="FYN16:FYW16"/>
    <mergeCell ref="FYX16:FZG16"/>
    <mergeCell ref="FZH16:FZQ16"/>
    <mergeCell ref="FZR16:GAA16"/>
    <mergeCell ref="GAB16:GAK16"/>
    <mergeCell ref="GAL16:GAU16"/>
    <mergeCell ref="FWF16:FWO16"/>
    <mergeCell ref="FWP16:FWY16"/>
    <mergeCell ref="FWZ16:FXI16"/>
    <mergeCell ref="FXJ16:FXS16"/>
    <mergeCell ref="FXT16:FYC16"/>
    <mergeCell ref="FYD16:FYM16"/>
    <mergeCell ref="FTX16:FUG16"/>
    <mergeCell ref="FUH16:FUQ16"/>
    <mergeCell ref="FUR16:FVA16"/>
    <mergeCell ref="FVB16:FVK16"/>
    <mergeCell ref="FVL16:FVU16"/>
    <mergeCell ref="FVV16:FWE16"/>
    <mergeCell ref="GDD16:GDM16"/>
    <mergeCell ref="GDN16:GDW16"/>
    <mergeCell ref="GDX16:GEG16"/>
    <mergeCell ref="GEH16:GEQ16"/>
    <mergeCell ref="GER16:GFA16"/>
    <mergeCell ref="FEX16:FFG16"/>
    <mergeCell ref="FFH16:FFQ16"/>
    <mergeCell ref="FFR16:FGA16"/>
    <mergeCell ref="FGB16:FGK16"/>
    <mergeCell ref="FGL16:FGU16"/>
    <mergeCell ref="FNT16:FOC16"/>
    <mergeCell ref="FOD16:FOM16"/>
    <mergeCell ref="FON16:FOW16"/>
    <mergeCell ref="FOX16:FPG16"/>
    <mergeCell ref="FPH16:FPQ16"/>
    <mergeCell ref="FPR16:FQA16"/>
    <mergeCell ref="FLL16:FLU16"/>
    <mergeCell ref="FLV16:FME16"/>
    <mergeCell ref="FMF16:FMO16"/>
    <mergeCell ref="FMP16:FMY16"/>
    <mergeCell ref="FMZ16:FNI16"/>
    <mergeCell ref="FNJ16:FNS16"/>
    <mergeCell ref="FJD16:FJM16"/>
    <mergeCell ref="FJN16:FJW16"/>
    <mergeCell ref="FJX16:FKG16"/>
    <mergeCell ref="FKH16:FKQ16"/>
    <mergeCell ref="FKR16:FLA16"/>
    <mergeCell ref="FLB16:FLK16"/>
    <mergeCell ref="FGV16:FHE16"/>
    <mergeCell ref="FHF16:FHO16"/>
    <mergeCell ref="FHP16:FHY16"/>
    <mergeCell ref="FHZ16:FII16"/>
    <mergeCell ref="FIJ16:FIS16"/>
    <mergeCell ref="FIT16:FJC16"/>
    <mergeCell ref="FQB16:FQK16"/>
    <mergeCell ref="FQL16:FQU16"/>
    <mergeCell ref="FQV16:FRE16"/>
    <mergeCell ref="FRF16:FRO16"/>
    <mergeCell ref="FRP16:FRY16"/>
    <mergeCell ref="ERV16:ESE16"/>
    <mergeCell ref="ESF16:ESO16"/>
    <mergeCell ref="ESP16:ESY16"/>
    <mergeCell ref="ESZ16:ETI16"/>
    <mergeCell ref="ETJ16:ETS16"/>
    <mergeCell ref="FAR16:FBA16"/>
    <mergeCell ref="FBB16:FBK16"/>
    <mergeCell ref="FBL16:FBU16"/>
    <mergeCell ref="FBV16:FCE16"/>
    <mergeCell ref="FCF16:FCO16"/>
    <mergeCell ref="FCP16:FCY16"/>
    <mergeCell ref="EYJ16:EYS16"/>
    <mergeCell ref="EYT16:EZC16"/>
    <mergeCell ref="EZD16:EZM16"/>
    <mergeCell ref="EZN16:EZW16"/>
    <mergeCell ref="EZX16:FAG16"/>
    <mergeCell ref="FAH16:FAQ16"/>
    <mergeCell ref="EWB16:EWK16"/>
    <mergeCell ref="EWL16:EWU16"/>
    <mergeCell ref="EWV16:EXE16"/>
    <mergeCell ref="EXF16:EXO16"/>
    <mergeCell ref="EXP16:EXY16"/>
    <mergeCell ref="EXZ16:EYI16"/>
    <mergeCell ref="ETT16:EUC16"/>
    <mergeCell ref="EUD16:EUM16"/>
    <mergeCell ref="EUN16:EUW16"/>
    <mergeCell ref="EUX16:EVG16"/>
    <mergeCell ref="EVH16:EVQ16"/>
    <mergeCell ref="EVR16:EWA16"/>
    <mergeCell ref="FCZ16:FDI16"/>
    <mergeCell ref="FDJ16:FDS16"/>
    <mergeCell ref="FDT16:FEC16"/>
    <mergeCell ref="FED16:FEM16"/>
    <mergeCell ref="FEN16:FEW16"/>
    <mergeCell ref="EET16:EFC16"/>
    <mergeCell ref="EFD16:EFM16"/>
    <mergeCell ref="EFN16:EFW16"/>
    <mergeCell ref="EFX16:EGG16"/>
    <mergeCell ref="EGH16:EGQ16"/>
    <mergeCell ref="ENP16:ENY16"/>
    <mergeCell ref="ENZ16:EOI16"/>
    <mergeCell ref="EOJ16:EOS16"/>
    <mergeCell ref="EOT16:EPC16"/>
    <mergeCell ref="EPD16:EPM16"/>
    <mergeCell ref="EPN16:EPW16"/>
    <mergeCell ref="ELH16:ELQ16"/>
    <mergeCell ref="ELR16:EMA16"/>
    <mergeCell ref="EMB16:EMK16"/>
    <mergeCell ref="EML16:EMU16"/>
    <mergeCell ref="EMV16:ENE16"/>
    <mergeCell ref="ENF16:ENO16"/>
    <mergeCell ref="EIZ16:EJI16"/>
    <mergeCell ref="EJJ16:EJS16"/>
    <mergeCell ref="EJT16:EKC16"/>
    <mergeCell ref="EKD16:EKM16"/>
    <mergeCell ref="EKN16:EKW16"/>
    <mergeCell ref="EKX16:ELG16"/>
    <mergeCell ref="EGR16:EHA16"/>
    <mergeCell ref="EHB16:EHK16"/>
    <mergeCell ref="EHL16:EHU16"/>
    <mergeCell ref="EHV16:EIE16"/>
    <mergeCell ref="EIF16:EIO16"/>
    <mergeCell ref="EIP16:EIY16"/>
    <mergeCell ref="EPX16:EQG16"/>
    <mergeCell ref="EQH16:EQQ16"/>
    <mergeCell ref="EQR16:ERA16"/>
    <mergeCell ref="ERB16:ERK16"/>
    <mergeCell ref="ERL16:ERU16"/>
    <mergeCell ref="DRR16:DSA16"/>
    <mergeCell ref="DSB16:DSK16"/>
    <mergeCell ref="DSL16:DSU16"/>
    <mergeCell ref="DSV16:DTE16"/>
    <mergeCell ref="DTF16:DTO16"/>
    <mergeCell ref="EAN16:EAW16"/>
    <mergeCell ref="EAX16:EBG16"/>
    <mergeCell ref="EBH16:EBQ16"/>
    <mergeCell ref="EBR16:ECA16"/>
    <mergeCell ref="ECB16:ECK16"/>
    <mergeCell ref="ECL16:ECU16"/>
    <mergeCell ref="DYF16:DYO16"/>
    <mergeCell ref="DYP16:DYY16"/>
    <mergeCell ref="DYZ16:DZI16"/>
    <mergeCell ref="DZJ16:DZS16"/>
    <mergeCell ref="DZT16:EAC16"/>
    <mergeCell ref="EAD16:EAM16"/>
    <mergeCell ref="DVX16:DWG16"/>
    <mergeCell ref="DWH16:DWQ16"/>
    <mergeCell ref="DWR16:DXA16"/>
    <mergeCell ref="DXB16:DXK16"/>
    <mergeCell ref="DXL16:DXU16"/>
    <mergeCell ref="DXV16:DYE16"/>
    <mergeCell ref="DTP16:DTY16"/>
    <mergeCell ref="DTZ16:DUI16"/>
    <mergeCell ref="DUJ16:DUS16"/>
    <mergeCell ref="DUT16:DVC16"/>
    <mergeCell ref="DVD16:DVM16"/>
    <mergeCell ref="DVN16:DVW16"/>
    <mergeCell ref="ECV16:EDE16"/>
    <mergeCell ref="EDF16:EDO16"/>
    <mergeCell ref="EDP16:EDY16"/>
    <mergeCell ref="EDZ16:EEI16"/>
    <mergeCell ref="EEJ16:EES16"/>
    <mergeCell ref="DEP16:DEY16"/>
    <mergeCell ref="DEZ16:DFI16"/>
    <mergeCell ref="DFJ16:DFS16"/>
    <mergeCell ref="DFT16:DGC16"/>
    <mergeCell ref="DGD16:DGM16"/>
    <mergeCell ref="DNL16:DNU16"/>
    <mergeCell ref="DNV16:DOE16"/>
    <mergeCell ref="DOF16:DOO16"/>
    <mergeCell ref="DOP16:DOY16"/>
    <mergeCell ref="DOZ16:DPI16"/>
    <mergeCell ref="DPJ16:DPS16"/>
    <mergeCell ref="DLD16:DLM16"/>
    <mergeCell ref="DLN16:DLW16"/>
    <mergeCell ref="DLX16:DMG16"/>
    <mergeCell ref="DMH16:DMQ16"/>
    <mergeCell ref="DMR16:DNA16"/>
    <mergeCell ref="DNB16:DNK16"/>
    <mergeCell ref="DIV16:DJE16"/>
    <mergeCell ref="DJF16:DJO16"/>
    <mergeCell ref="DJP16:DJY16"/>
    <mergeCell ref="DJZ16:DKI16"/>
    <mergeCell ref="DKJ16:DKS16"/>
    <mergeCell ref="DKT16:DLC16"/>
    <mergeCell ref="DGN16:DGW16"/>
    <mergeCell ref="DGX16:DHG16"/>
    <mergeCell ref="DHH16:DHQ16"/>
    <mergeCell ref="DHR16:DIA16"/>
    <mergeCell ref="DIB16:DIK16"/>
    <mergeCell ref="DIL16:DIU16"/>
    <mergeCell ref="DPT16:DQC16"/>
    <mergeCell ref="DQD16:DQM16"/>
    <mergeCell ref="DQN16:DQW16"/>
    <mergeCell ref="DQX16:DRG16"/>
    <mergeCell ref="DRH16:DRQ16"/>
    <mergeCell ref="CRN16:CRW16"/>
    <mergeCell ref="CRX16:CSG16"/>
    <mergeCell ref="CSH16:CSQ16"/>
    <mergeCell ref="CSR16:CTA16"/>
    <mergeCell ref="CTB16:CTK16"/>
    <mergeCell ref="DAJ16:DAS16"/>
    <mergeCell ref="DAT16:DBC16"/>
    <mergeCell ref="DBD16:DBM16"/>
    <mergeCell ref="DBN16:DBW16"/>
    <mergeCell ref="DBX16:DCG16"/>
    <mergeCell ref="DCH16:DCQ16"/>
    <mergeCell ref="CYB16:CYK16"/>
    <mergeCell ref="CYL16:CYU16"/>
    <mergeCell ref="CYV16:CZE16"/>
    <mergeCell ref="CZF16:CZO16"/>
    <mergeCell ref="CZP16:CZY16"/>
    <mergeCell ref="CZZ16:DAI16"/>
    <mergeCell ref="CVT16:CWC16"/>
    <mergeCell ref="CWD16:CWM16"/>
    <mergeCell ref="CWN16:CWW16"/>
    <mergeCell ref="CWX16:CXG16"/>
    <mergeCell ref="CXH16:CXQ16"/>
    <mergeCell ref="CXR16:CYA16"/>
    <mergeCell ref="CTL16:CTU16"/>
    <mergeCell ref="CTV16:CUE16"/>
    <mergeCell ref="CUF16:CUO16"/>
    <mergeCell ref="CUP16:CUY16"/>
    <mergeCell ref="CUZ16:CVI16"/>
    <mergeCell ref="CVJ16:CVS16"/>
    <mergeCell ref="DCR16:DDA16"/>
    <mergeCell ref="DDB16:DDK16"/>
    <mergeCell ref="DDL16:DDU16"/>
    <mergeCell ref="DDV16:DEE16"/>
    <mergeCell ref="DEF16:DEO16"/>
    <mergeCell ref="CEL16:CEU16"/>
    <mergeCell ref="CEV16:CFE16"/>
    <mergeCell ref="CFF16:CFO16"/>
    <mergeCell ref="CFP16:CFY16"/>
    <mergeCell ref="CFZ16:CGI16"/>
    <mergeCell ref="CNH16:CNQ16"/>
    <mergeCell ref="CNR16:COA16"/>
    <mergeCell ref="COB16:COK16"/>
    <mergeCell ref="COL16:COU16"/>
    <mergeCell ref="COV16:CPE16"/>
    <mergeCell ref="CPF16:CPO16"/>
    <mergeCell ref="CKZ16:CLI16"/>
    <mergeCell ref="CLJ16:CLS16"/>
    <mergeCell ref="CLT16:CMC16"/>
    <mergeCell ref="CMD16:CMM16"/>
    <mergeCell ref="CMN16:CMW16"/>
    <mergeCell ref="CMX16:CNG16"/>
    <mergeCell ref="CIR16:CJA16"/>
    <mergeCell ref="CJB16:CJK16"/>
    <mergeCell ref="CJL16:CJU16"/>
    <mergeCell ref="CJV16:CKE16"/>
    <mergeCell ref="CKF16:CKO16"/>
    <mergeCell ref="CKP16:CKY16"/>
    <mergeCell ref="CGJ16:CGS16"/>
    <mergeCell ref="CGT16:CHC16"/>
    <mergeCell ref="CHD16:CHM16"/>
    <mergeCell ref="CHN16:CHW16"/>
    <mergeCell ref="CHX16:CIG16"/>
    <mergeCell ref="CIH16:CIQ16"/>
    <mergeCell ref="CPP16:CPY16"/>
    <mergeCell ref="CPZ16:CQI16"/>
    <mergeCell ref="CQJ16:CQS16"/>
    <mergeCell ref="CQT16:CRC16"/>
    <mergeCell ref="CRD16:CRM16"/>
    <mergeCell ref="BRJ16:BRS16"/>
    <mergeCell ref="BRT16:BSC16"/>
    <mergeCell ref="BSD16:BSM16"/>
    <mergeCell ref="BSN16:BSW16"/>
    <mergeCell ref="BSX16:BTG16"/>
    <mergeCell ref="CAF16:CAO16"/>
    <mergeCell ref="CAP16:CAY16"/>
    <mergeCell ref="CAZ16:CBI16"/>
    <mergeCell ref="CBJ16:CBS16"/>
    <mergeCell ref="CBT16:CCC16"/>
    <mergeCell ref="CCD16:CCM16"/>
    <mergeCell ref="BXX16:BYG16"/>
    <mergeCell ref="BYH16:BYQ16"/>
    <mergeCell ref="BYR16:BZA16"/>
    <mergeCell ref="BZB16:BZK16"/>
    <mergeCell ref="BZL16:BZU16"/>
    <mergeCell ref="BZV16:CAE16"/>
    <mergeCell ref="BVP16:BVY16"/>
    <mergeCell ref="BVZ16:BWI16"/>
    <mergeCell ref="BWJ16:BWS16"/>
    <mergeCell ref="BWT16:BXC16"/>
    <mergeCell ref="BXD16:BXM16"/>
    <mergeCell ref="BXN16:BXW16"/>
    <mergeCell ref="BTH16:BTQ16"/>
    <mergeCell ref="BTR16:BUA16"/>
    <mergeCell ref="BUB16:BUK16"/>
    <mergeCell ref="BUL16:BUU16"/>
    <mergeCell ref="BUV16:BVE16"/>
    <mergeCell ref="BVF16:BVO16"/>
    <mergeCell ref="CCN16:CCW16"/>
    <mergeCell ref="CCX16:CDG16"/>
    <mergeCell ref="CDH16:CDQ16"/>
    <mergeCell ref="CDR16:CEA16"/>
    <mergeCell ref="CEB16:CEK16"/>
    <mergeCell ref="BEH16:BEQ16"/>
    <mergeCell ref="BER16:BFA16"/>
    <mergeCell ref="BFB16:BFK16"/>
    <mergeCell ref="BFL16:BFU16"/>
    <mergeCell ref="BFV16:BGE16"/>
    <mergeCell ref="BND16:BNM16"/>
    <mergeCell ref="BNN16:BNW16"/>
    <mergeCell ref="BNX16:BOG16"/>
    <mergeCell ref="BOH16:BOQ16"/>
    <mergeCell ref="BOR16:BPA16"/>
    <mergeCell ref="BPB16:BPK16"/>
    <mergeCell ref="BKV16:BLE16"/>
    <mergeCell ref="BLF16:BLO16"/>
    <mergeCell ref="BLP16:BLY16"/>
    <mergeCell ref="BLZ16:BMI16"/>
    <mergeCell ref="BMJ16:BMS16"/>
    <mergeCell ref="BMT16:BNC16"/>
    <mergeCell ref="BIN16:BIW16"/>
    <mergeCell ref="BIX16:BJG16"/>
    <mergeCell ref="BJH16:BJQ16"/>
    <mergeCell ref="BJR16:BKA16"/>
    <mergeCell ref="BKB16:BKK16"/>
    <mergeCell ref="BKL16:BKU16"/>
    <mergeCell ref="BGF16:BGO16"/>
    <mergeCell ref="BGP16:BGY16"/>
    <mergeCell ref="BGZ16:BHI16"/>
    <mergeCell ref="BHJ16:BHS16"/>
    <mergeCell ref="BHT16:BIC16"/>
    <mergeCell ref="BID16:BIM16"/>
    <mergeCell ref="BPL16:BPU16"/>
    <mergeCell ref="BPV16:BQE16"/>
    <mergeCell ref="BQF16:BQO16"/>
    <mergeCell ref="BQP16:BQY16"/>
    <mergeCell ref="BQZ16:BRI16"/>
    <mergeCell ref="ARF16:ARO16"/>
    <mergeCell ref="ARP16:ARY16"/>
    <mergeCell ref="ARZ16:ASI16"/>
    <mergeCell ref="ASJ16:ASS16"/>
    <mergeCell ref="AST16:ATC16"/>
    <mergeCell ref="BAB16:BAK16"/>
    <mergeCell ref="BAL16:BAU16"/>
    <mergeCell ref="BAV16:BBE16"/>
    <mergeCell ref="BBF16:BBO16"/>
    <mergeCell ref="BBP16:BBY16"/>
    <mergeCell ref="BBZ16:BCI16"/>
    <mergeCell ref="AXT16:AYC16"/>
    <mergeCell ref="AYD16:AYM16"/>
    <mergeCell ref="AYN16:AYW16"/>
    <mergeCell ref="AYX16:AZG16"/>
    <mergeCell ref="AZH16:AZQ16"/>
    <mergeCell ref="AZR16:BAA16"/>
    <mergeCell ref="AVL16:AVU16"/>
    <mergeCell ref="AVV16:AWE16"/>
    <mergeCell ref="AWF16:AWO16"/>
    <mergeCell ref="AWP16:AWY16"/>
    <mergeCell ref="AWZ16:AXI16"/>
    <mergeCell ref="AXJ16:AXS16"/>
    <mergeCell ref="ATD16:ATM16"/>
    <mergeCell ref="ATN16:ATW16"/>
    <mergeCell ref="ATX16:AUG16"/>
    <mergeCell ref="AUH16:AUQ16"/>
    <mergeCell ref="AUR16:AVA16"/>
    <mergeCell ref="AVB16:AVK16"/>
    <mergeCell ref="BCJ16:BCS16"/>
    <mergeCell ref="BCT16:BDC16"/>
    <mergeCell ref="BDD16:BDM16"/>
    <mergeCell ref="BDN16:BDW16"/>
    <mergeCell ref="BDX16:BEG16"/>
    <mergeCell ref="AED16:AEM16"/>
    <mergeCell ref="AEN16:AEW16"/>
    <mergeCell ref="AEX16:AFG16"/>
    <mergeCell ref="AFH16:AFQ16"/>
    <mergeCell ref="AFR16:AGA16"/>
    <mergeCell ref="AMZ16:ANI16"/>
    <mergeCell ref="ANJ16:ANS16"/>
    <mergeCell ref="ANT16:AOC16"/>
    <mergeCell ref="AOD16:AOM16"/>
    <mergeCell ref="AON16:AOW16"/>
    <mergeCell ref="AOX16:APG16"/>
    <mergeCell ref="AKR16:ALA16"/>
    <mergeCell ref="ALB16:ALK16"/>
    <mergeCell ref="ALL16:ALU16"/>
    <mergeCell ref="ALV16:AME16"/>
    <mergeCell ref="AMF16:AMO16"/>
    <mergeCell ref="AMP16:AMY16"/>
    <mergeCell ref="AIJ16:AIS16"/>
    <mergeCell ref="AIT16:AJC16"/>
    <mergeCell ref="AJD16:AJM16"/>
    <mergeCell ref="AJN16:AJW16"/>
    <mergeCell ref="AJX16:AKG16"/>
    <mergeCell ref="AKH16:AKQ16"/>
    <mergeCell ref="AGB16:AGK16"/>
    <mergeCell ref="AGL16:AGU16"/>
    <mergeCell ref="AGV16:AHE16"/>
    <mergeCell ref="AHF16:AHO16"/>
    <mergeCell ref="AHP16:AHY16"/>
    <mergeCell ref="AHZ16:AII16"/>
    <mergeCell ref="APH16:APQ16"/>
    <mergeCell ref="APR16:AQA16"/>
    <mergeCell ref="AQB16:AQK16"/>
    <mergeCell ref="AQL16:AQU16"/>
    <mergeCell ref="AQV16:ARE16"/>
    <mergeCell ref="RB16:RK16"/>
    <mergeCell ref="RL16:RU16"/>
    <mergeCell ref="RV16:SE16"/>
    <mergeCell ref="SF16:SO16"/>
    <mergeCell ref="SP16:SY16"/>
    <mergeCell ref="ZX16:AAG16"/>
    <mergeCell ref="AAH16:AAQ16"/>
    <mergeCell ref="AAR16:ABA16"/>
    <mergeCell ref="ABB16:ABK16"/>
    <mergeCell ref="ABL16:ABU16"/>
    <mergeCell ref="ABV16:ACE16"/>
    <mergeCell ref="XP16:XY16"/>
    <mergeCell ref="XZ16:YI16"/>
    <mergeCell ref="YJ16:YS16"/>
    <mergeCell ref="YT16:ZC16"/>
    <mergeCell ref="ZD16:ZM16"/>
    <mergeCell ref="ZN16:ZW16"/>
    <mergeCell ref="VH16:VQ16"/>
    <mergeCell ref="VR16:WA16"/>
    <mergeCell ref="WB16:WK16"/>
    <mergeCell ref="WL16:WU16"/>
    <mergeCell ref="WV16:XE16"/>
    <mergeCell ref="XF16:XO16"/>
    <mergeCell ref="SZ16:TI16"/>
    <mergeCell ref="TJ16:TS16"/>
    <mergeCell ref="TT16:UC16"/>
    <mergeCell ref="UD16:UM16"/>
    <mergeCell ref="UN16:UW16"/>
    <mergeCell ref="UX16:VG16"/>
    <mergeCell ref="ACF16:ACO16"/>
    <mergeCell ref="ACP16:ACY16"/>
    <mergeCell ref="ACZ16:ADI16"/>
    <mergeCell ref="ADJ16:ADS16"/>
    <mergeCell ref="ADT16:AEC16"/>
    <mergeCell ref="DZ16:EI16"/>
    <mergeCell ref="EJ16:ES16"/>
    <mergeCell ref="ET16:FC16"/>
    <mergeCell ref="FD16:FM16"/>
    <mergeCell ref="FN16:FW16"/>
    <mergeCell ref="MV16:NE16"/>
    <mergeCell ref="NF16:NO16"/>
    <mergeCell ref="NP16:NY16"/>
    <mergeCell ref="NZ16:OI16"/>
    <mergeCell ref="OJ16:OS16"/>
    <mergeCell ref="OT16:PC16"/>
    <mergeCell ref="KN16:KW16"/>
    <mergeCell ref="KX16:LG16"/>
    <mergeCell ref="LH16:LQ16"/>
    <mergeCell ref="LR16:MA16"/>
    <mergeCell ref="MB16:MK16"/>
    <mergeCell ref="ML16:MU16"/>
    <mergeCell ref="IF16:IO16"/>
    <mergeCell ref="IP16:IY16"/>
    <mergeCell ref="IZ16:JI16"/>
    <mergeCell ref="JJ16:JS16"/>
    <mergeCell ref="JT16:KC16"/>
    <mergeCell ref="KD16:KM16"/>
    <mergeCell ref="FX16:GG16"/>
    <mergeCell ref="GH16:GQ16"/>
    <mergeCell ref="GR16:HA16"/>
    <mergeCell ref="HB16:HK16"/>
    <mergeCell ref="HL16:HU16"/>
    <mergeCell ref="HV16:IE16"/>
    <mergeCell ref="PD16:PM16"/>
    <mergeCell ref="PN16:PW16"/>
    <mergeCell ref="PX16:QG16"/>
    <mergeCell ref="QH16:QQ16"/>
    <mergeCell ref="QR16:RA16"/>
    <mergeCell ref="G41:I41"/>
    <mergeCell ref="DZ24:EI24"/>
    <mergeCell ref="EJ24:ES24"/>
    <mergeCell ref="ET24:FC24"/>
    <mergeCell ref="FD24:FM24"/>
    <mergeCell ref="FN24:FW24"/>
    <mergeCell ref="FX24:GG24"/>
    <mergeCell ref="BR24:CA24"/>
    <mergeCell ref="CB24:CK24"/>
    <mergeCell ref="CL24:CU24"/>
    <mergeCell ref="CV24:DE24"/>
    <mergeCell ref="DF24:DO24"/>
    <mergeCell ref="DP24:DY24"/>
    <mergeCell ref="HV24:IE24"/>
    <mergeCell ref="IF24:IO24"/>
    <mergeCell ref="IP24:IY24"/>
    <mergeCell ref="IZ24:JI24"/>
    <mergeCell ref="A104:D104"/>
    <mergeCell ref="A105:D105"/>
    <mergeCell ref="A106:D106"/>
    <mergeCell ref="A107:D107"/>
    <mergeCell ref="E104:L105"/>
    <mergeCell ref="E106:L107"/>
    <mergeCell ref="A103:L103"/>
    <mergeCell ref="A70:L70"/>
    <mergeCell ref="CB16:CK16"/>
    <mergeCell ref="CL16:CU16"/>
    <mergeCell ref="CV16:DE16"/>
    <mergeCell ref="DF16:DO16"/>
    <mergeCell ref="DP16:DY16"/>
    <mergeCell ref="T16:AC16"/>
    <mergeCell ref="AD16:AM16"/>
    <mergeCell ref="AN16:AW16"/>
    <mergeCell ref="AX16:BG16"/>
    <mergeCell ref="BH16:BQ16"/>
    <mergeCell ref="BR16:CA16"/>
    <mergeCell ref="E42:L42"/>
    <mergeCell ref="A16:N16"/>
    <mergeCell ref="A45:B46"/>
    <mergeCell ref="C45:D45"/>
    <mergeCell ref="C46:D46"/>
    <mergeCell ref="E43:L44"/>
    <mergeCell ref="CL32:CU32"/>
    <mergeCell ref="CV32:DE32"/>
    <mergeCell ref="DF32:DO32"/>
    <mergeCell ref="DP32:DY32"/>
    <mergeCell ref="A93:D93"/>
    <mergeCell ref="A94:D94"/>
    <mergeCell ref="A101:D101"/>
    <mergeCell ref="A7:N7"/>
    <mergeCell ref="E59:L60"/>
    <mergeCell ref="E61:L62"/>
    <mergeCell ref="E63:L64"/>
    <mergeCell ref="E65:L66"/>
    <mergeCell ref="E67:L67"/>
    <mergeCell ref="E68:L68"/>
    <mergeCell ref="E47:L48"/>
    <mergeCell ref="E49:L50"/>
    <mergeCell ref="E51:L52"/>
    <mergeCell ref="E53:L54"/>
    <mergeCell ref="E55:L56"/>
    <mergeCell ref="E57:L58"/>
    <mergeCell ref="A1:N6"/>
    <mergeCell ref="A86:N86"/>
    <mergeCell ref="A69:N69"/>
    <mergeCell ref="E101:L102"/>
    <mergeCell ref="E88:L99"/>
    <mergeCell ref="E84:L85"/>
    <mergeCell ref="E71:L82"/>
    <mergeCell ref="A83:L83"/>
    <mergeCell ref="A87:L87"/>
    <mergeCell ref="A100:L100"/>
    <mergeCell ref="A8:N8"/>
    <mergeCell ref="E45:L46"/>
    <mergeCell ref="A57:B58"/>
    <mergeCell ref="C57:D57"/>
    <mergeCell ref="C58:D58"/>
    <mergeCell ref="A67:B67"/>
    <mergeCell ref="C67:D67"/>
    <mergeCell ref="A68:B68"/>
    <mergeCell ref="C68:D68"/>
  </mergeCells>
  <hyperlinks>
    <hyperlink ref="A7:N7" location="СОДЕРЖАНИЕ!A1" display="СОДЕРЖАНИЕ!A1" xr:uid="{5162B49C-D37B-42D1-824B-1A0E67E89023}"/>
  </hyperlinks>
  <pageMargins left="1.1023622047244095" right="1.4960629921259843" top="0.74803149606299213" bottom="0.35433070866141736" header="0" footer="0"/>
  <pageSetup paperSize="9" scale="50" fitToHeight="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4030FF-9FD5-4051-BF04-C4A218CD4EB1}">
  <sheetPr>
    <tabColor theme="0"/>
    <pageSetUpPr fitToPage="1"/>
  </sheetPr>
  <dimension ref="A1:O148"/>
  <sheetViews>
    <sheetView zoomScale="90" zoomScaleNormal="90" workbookViewId="0">
      <selection activeCell="A7" sqref="A7:I7"/>
    </sheetView>
  </sheetViews>
  <sheetFormatPr defaultColWidth="8.85546875" defaultRowHeight="16.5" x14ac:dyDescent="0.3"/>
  <cols>
    <col min="1" max="1" width="44" style="365" customWidth="1"/>
    <col min="2" max="3" width="21.140625" style="365" customWidth="1"/>
    <col min="4" max="6" width="21.42578125" style="365" customWidth="1"/>
    <col min="7" max="7" width="15.85546875" style="365" customWidth="1"/>
    <col min="8" max="8" width="15.85546875" style="366" customWidth="1"/>
    <col min="9" max="9" width="29.7109375" style="365" bestFit="1" customWidth="1"/>
    <col min="10" max="16384" width="8.85546875" style="365"/>
  </cols>
  <sheetData>
    <row r="1" spans="1:9" x14ac:dyDescent="0.3">
      <c r="A1" s="1340"/>
      <c r="B1" s="1341"/>
      <c r="C1" s="1341"/>
      <c r="D1" s="1341"/>
      <c r="E1" s="1341"/>
      <c r="F1" s="1341"/>
      <c r="G1" s="1341"/>
      <c r="H1" s="1341"/>
      <c r="I1" s="1342"/>
    </row>
    <row r="2" spans="1:9" x14ac:dyDescent="0.3">
      <c r="A2" s="1343"/>
      <c r="B2" s="1344"/>
      <c r="C2" s="1344"/>
      <c r="D2" s="1344"/>
      <c r="E2" s="1344"/>
      <c r="F2" s="1344"/>
      <c r="G2" s="1344"/>
      <c r="H2" s="1344"/>
      <c r="I2" s="1345"/>
    </row>
    <row r="3" spans="1:9" x14ac:dyDescent="0.3">
      <c r="A3" s="1343"/>
      <c r="B3" s="1344"/>
      <c r="C3" s="1344"/>
      <c r="D3" s="1344"/>
      <c r="E3" s="1344"/>
      <c r="F3" s="1344"/>
      <c r="G3" s="1344"/>
      <c r="H3" s="1344"/>
      <c r="I3" s="1345"/>
    </row>
    <row r="4" spans="1:9" x14ac:dyDescent="0.3">
      <c r="A4" s="1343"/>
      <c r="B4" s="1344"/>
      <c r="C4" s="1344"/>
      <c r="D4" s="1344"/>
      <c r="E4" s="1344"/>
      <c r="F4" s="1344"/>
      <c r="G4" s="1344"/>
      <c r="H4" s="1344"/>
      <c r="I4" s="1345"/>
    </row>
    <row r="5" spans="1:9" x14ac:dyDescent="0.3">
      <c r="A5" s="1343"/>
      <c r="B5" s="1344"/>
      <c r="C5" s="1344"/>
      <c r="D5" s="1344"/>
      <c r="E5" s="1344"/>
      <c r="F5" s="1344"/>
      <c r="G5" s="1344"/>
      <c r="H5" s="1344"/>
      <c r="I5" s="1345"/>
    </row>
    <row r="6" spans="1:9" ht="16.5" customHeight="1" thickBot="1" x14ac:dyDescent="0.35">
      <c r="A6" s="1346"/>
      <c r="B6" s="1347"/>
      <c r="C6" s="1347"/>
      <c r="D6" s="1347"/>
      <c r="E6" s="1347"/>
      <c r="F6" s="1347"/>
      <c r="G6" s="1347"/>
      <c r="H6" s="1347"/>
      <c r="I6" s="1348"/>
    </row>
    <row r="7" spans="1:9" ht="17.25" thickBot="1" x14ac:dyDescent="0.35">
      <c r="A7" s="1403" t="s">
        <v>427</v>
      </c>
      <c r="B7" s="1404"/>
      <c r="C7" s="1404"/>
      <c r="D7" s="1404"/>
      <c r="E7" s="1404"/>
      <c r="F7" s="1404"/>
      <c r="G7" s="1404"/>
      <c r="H7" s="1404"/>
      <c r="I7" s="1405"/>
    </row>
    <row r="8" spans="1:9" ht="13.5" customHeight="1" x14ac:dyDescent="0.3">
      <c r="A8" s="1349" t="s">
        <v>0</v>
      </c>
      <c r="B8" s="1350"/>
      <c r="C8" s="1351"/>
      <c r="D8" s="1358" t="s">
        <v>555</v>
      </c>
      <c r="E8" s="1359"/>
      <c r="F8" s="1359"/>
      <c r="G8" s="1359"/>
      <c r="H8" s="1359"/>
      <c r="I8" s="1360"/>
    </row>
    <row r="9" spans="1:9" x14ac:dyDescent="0.3">
      <c r="A9" s="1352"/>
      <c r="B9" s="1353"/>
      <c r="C9" s="1354"/>
      <c r="D9" s="1361"/>
      <c r="E9" s="1362"/>
      <c r="F9" s="1362"/>
      <c r="G9" s="1362"/>
      <c r="H9" s="1362"/>
      <c r="I9" s="1363"/>
    </row>
    <row r="10" spans="1:9" ht="35.25" customHeight="1" thickBot="1" x14ac:dyDescent="0.35">
      <c r="A10" s="1355"/>
      <c r="B10" s="1356"/>
      <c r="C10" s="1357"/>
      <c r="D10" s="1364"/>
      <c r="E10" s="1365"/>
      <c r="F10" s="1365"/>
      <c r="G10" s="1365"/>
      <c r="H10" s="1365"/>
      <c r="I10" s="1366"/>
    </row>
    <row r="11" spans="1:9" ht="39.75" customHeight="1" thickBot="1" x14ac:dyDescent="0.35">
      <c r="A11" s="1367" t="s">
        <v>2</v>
      </c>
      <c r="B11" s="1368"/>
      <c r="C11" s="1369"/>
      <c r="D11" s="1370" t="s">
        <v>556</v>
      </c>
      <c r="E11" s="1371"/>
      <c r="F11" s="1371"/>
      <c r="G11" s="1371"/>
      <c r="H11" s="1371"/>
      <c r="I11" s="1372"/>
    </row>
    <row r="12" spans="1:9" ht="16.5" customHeight="1" x14ac:dyDescent="0.3">
      <c r="A12" s="1373" t="s">
        <v>4</v>
      </c>
      <c r="B12" s="1374"/>
      <c r="C12" s="1375"/>
      <c r="D12" s="1382" t="s">
        <v>557</v>
      </c>
      <c r="E12" s="1383"/>
      <c r="F12" s="1383"/>
      <c r="G12" s="1383"/>
      <c r="H12" s="1383"/>
      <c r="I12" s="1384"/>
    </row>
    <row r="13" spans="1:9" ht="16.5" customHeight="1" x14ac:dyDescent="0.3">
      <c r="A13" s="1376"/>
      <c r="B13" s="1377"/>
      <c r="C13" s="1378"/>
      <c r="D13" s="1385"/>
      <c r="E13" s="1386"/>
      <c r="F13" s="1386"/>
      <c r="G13" s="1386"/>
      <c r="H13" s="1386"/>
      <c r="I13" s="1387"/>
    </row>
    <row r="14" spans="1:9" ht="17.25" thickBot="1" x14ac:dyDescent="0.35">
      <c r="A14" s="1379"/>
      <c r="B14" s="1380"/>
      <c r="C14" s="1381"/>
      <c r="D14" s="1388"/>
      <c r="E14" s="1389"/>
      <c r="F14" s="1389"/>
      <c r="G14" s="1389"/>
      <c r="H14" s="1389"/>
      <c r="I14" s="1390"/>
    </row>
    <row r="15" spans="1:9" ht="69" customHeight="1" thickBot="1" x14ac:dyDescent="0.35">
      <c r="A15" s="1367" t="s">
        <v>6</v>
      </c>
      <c r="B15" s="1368"/>
      <c r="C15" s="1369"/>
      <c r="D15" s="1391" t="s">
        <v>1183</v>
      </c>
      <c r="E15" s="1392"/>
      <c r="F15" s="1392"/>
      <c r="G15" s="1392"/>
      <c r="H15" s="1392"/>
      <c r="I15" s="1393"/>
    </row>
    <row r="16" spans="1:9" ht="22.5" customHeight="1" thickBot="1" x14ac:dyDescent="0.35">
      <c r="A16" s="1394" t="s">
        <v>442</v>
      </c>
      <c r="B16" s="1395"/>
      <c r="C16" s="1395"/>
      <c r="D16" s="1395"/>
      <c r="E16" s="1395"/>
      <c r="F16" s="1395"/>
      <c r="G16" s="1395"/>
      <c r="H16" s="1395"/>
      <c r="I16" s="1396"/>
    </row>
    <row r="17" spans="1:9" ht="14.25" customHeight="1" thickBot="1" x14ac:dyDescent="0.35">
      <c r="A17" s="1397" t="s">
        <v>443</v>
      </c>
      <c r="B17" s="1398"/>
      <c r="C17" s="1399"/>
      <c r="D17" s="1400" t="s">
        <v>558</v>
      </c>
      <c r="E17" s="1401"/>
      <c r="F17" s="1401"/>
      <c r="G17" s="1401"/>
      <c r="H17" s="1401"/>
      <c r="I17" s="1402"/>
    </row>
    <row r="18" spans="1:9" ht="14.1" customHeight="1" x14ac:dyDescent="0.3">
      <c r="A18" s="367" t="s">
        <v>82</v>
      </c>
      <c r="B18" s="368" t="s">
        <v>431</v>
      </c>
      <c r="C18" s="369"/>
      <c r="D18" s="1331"/>
      <c r="E18" s="1332"/>
      <c r="F18" s="1332"/>
      <c r="G18" s="1332"/>
      <c r="H18" s="1332"/>
      <c r="I18" s="1333"/>
    </row>
    <row r="19" spans="1:9" ht="11.25" customHeight="1" x14ac:dyDescent="0.3">
      <c r="A19" s="370"/>
      <c r="B19" s="371"/>
      <c r="C19" s="372"/>
      <c r="D19" s="1334"/>
      <c r="E19" s="1335"/>
      <c r="F19" s="1335"/>
      <c r="G19" s="1335"/>
      <c r="H19" s="1335"/>
      <c r="I19" s="1336"/>
    </row>
    <row r="20" spans="1:9" ht="12.75" customHeight="1" x14ac:dyDescent="0.3">
      <c r="A20" s="373" t="s">
        <v>444</v>
      </c>
      <c r="B20" s="374"/>
      <c r="C20" s="375"/>
      <c r="D20" s="1334"/>
      <c r="E20" s="1335"/>
      <c r="F20" s="1335"/>
      <c r="G20" s="1335"/>
      <c r="H20" s="1335"/>
      <c r="I20" s="1336"/>
    </row>
    <row r="21" spans="1:9" ht="7.5" customHeight="1" x14ac:dyDescent="0.3">
      <c r="A21" s="376"/>
      <c r="B21" s="377"/>
      <c r="C21" s="378"/>
      <c r="D21" s="1334"/>
      <c r="E21" s="1335"/>
      <c r="F21" s="1335"/>
      <c r="G21" s="1335"/>
      <c r="H21" s="1335"/>
      <c r="I21" s="1336"/>
    </row>
    <row r="22" spans="1:9" x14ac:dyDescent="0.3">
      <c r="A22" s="379"/>
      <c r="B22" s="380"/>
      <c r="C22" s="381"/>
      <c r="D22" s="1334"/>
      <c r="E22" s="1335"/>
      <c r="F22" s="1335"/>
      <c r="G22" s="1335"/>
      <c r="H22" s="1335"/>
      <c r="I22" s="1336"/>
    </row>
    <row r="23" spans="1:9" x14ac:dyDescent="0.3">
      <c r="A23" s="379"/>
      <c r="B23" s="380"/>
      <c r="C23" s="381"/>
      <c r="D23" s="1334"/>
      <c r="E23" s="1335"/>
      <c r="F23" s="1335"/>
      <c r="G23" s="1335"/>
      <c r="H23" s="1335"/>
      <c r="I23" s="1336"/>
    </row>
    <row r="24" spans="1:9" x14ac:dyDescent="0.3">
      <c r="A24" s="379"/>
      <c r="B24" s="380"/>
      <c r="C24" s="381"/>
      <c r="D24" s="1334"/>
      <c r="E24" s="1335"/>
      <c r="F24" s="1335"/>
      <c r="G24" s="1335"/>
      <c r="H24" s="1335"/>
      <c r="I24" s="1336"/>
    </row>
    <row r="25" spans="1:9" x14ac:dyDescent="0.3">
      <c r="A25" s="379"/>
      <c r="B25" s="380"/>
      <c r="C25" s="381"/>
      <c r="D25" s="1334"/>
      <c r="E25" s="1335"/>
      <c r="F25" s="1335"/>
      <c r="G25" s="1335"/>
      <c r="H25" s="1335"/>
      <c r="I25" s="1336"/>
    </row>
    <row r="26" spans="1:9" x14ac:dyDescent="0.3">
      <c r="A26" s="379"/>
      <c r="B26" s="380"/>
      <c r="C26" s="381"/>
      <c r="D26" s="1334"/>
      <c r="E26" s="1335"/>
      <c r="F26" s="1335"/>
      <c r="G26" s="1335"/>
      <c r="H26" s="1335"/>
      <c r="I26" s="1336"/>
    </row>
    <row r="27" spans="1:9" x14ac:dyDescent="0.3">
      <c r="A27" s="379"/>
      <c r="B27" s="380"/>
      <c r="C27" s="381"/>
      <c r="D27" s="1334"/>
      <c r="E27" s="1335"/>
      <c r="F27" s="1335"/>
      <c r="G27" s="1335"/>
      <c r="H27" s="1335"/>
      <c r="I27" s="1336"/>
    </row>
    <row r="28" spans="1:9" x14ac:dyDescent="0.3">
      <c r="A28" s="379"/>
      <c r="B28" s="380"/>
      <c r="C28" s="381"/>
      <c r="D28" s="1334"/>
      <c r="E28" s="1335"/>
      <c r="F28" s="1335"/>
      <c r="G28" s="1335"/>
      <c r="H28" s="1335"/>
      <c r="I28" s="1336"/>
    </row>
    <row r="29" spans="1:9" x14ac:dyDescent="0.3">
      <c r="A29" s="379"/>
      <c r="B29" s="380"/>
      <c r="C29" s="381"/>
      <c r="D29" s="1334"/>
      <c r="E29" s="1335"/>
      <c r="F29" s="1335"/>
      <c r="G29" s="1335"/>
      <c r="H29" s="1335"/>
      <c r="I29" s="1336"/>
    </row>
    <row r="30" spans="1:9" ht="54" customHeight="1" thickBot="1" x14ac:dyDescent="0.35">
      <c r="A30" s="382"/>
      <c r="B30" s="383"/>
      <c r="C30" s="384"/>
      <c r="D30" s="1337"/>
      <c r="E30" s="1338"/>
      <c r="F30" s="1338"/>
      <c r="G30" s="1338"/>
      <c r="H30" s="1338"/>
      <c r="I30" s="1339"/>
    </row>
    <row r="31" spans="1:9" ht="17.25" thickBot="1" x14ac:dyDescent="0.35">
      <c r="A31" s="1261" t="s">
        <v>445</v>
      </c>
      <c r="B31" s="1262"/>
      <c r="C31" s="1262"/>
      <c r="D31" s="1262"/>
      <c r="E31" s="1262"/>
      <c r="F31" s="1262"/>
      <c r="G31" s="1262"/>
      <c r="H31" s="1262"/>
      <c r="I31" s="1263"/>
    </row>
    <row r="32" spans="1:9" ht="13.5" customHeight="1" x14ac:dyDescent="0.3">
      <c r="A32" s="1278" t="s">
        <v>12</v>
      </c>
      <c r="B32" s="1279" t="s">
        <v>13</v>
      </c>
      <c r="C32" s="1279" t="s">
        <v>177</v>
      </c>
      <c r="D32" s="1279" t="s">
        <v>83</v>
      </c>
      <c r="E32" s="1279" t="s">
        <v>14</v>
      </c>
      <c r="F32" s="1279" t="s">
        <v>15</v>
      </c>
      <c r="G32" s="1279" t="s">
        <v>446</v>
      </c>
      <c r="H32" s="1279" t="s">
        <v>101</v>
      </c>
      <c r="I32" s="1282" t="s">
        <v>559</v>
      </c>
    </row>
    <row r="33" spans="1:15" x14ac:dyDescent="0.3">
      <c r="A33" s="1328"/>
      <c r="B33" s="1329"/>
      <c r="C33" s="1329"/>
      <c r="D33" s="1329"/>
      <c r="E33" s="1329"/>
      <c r="F33" s="1329"/>
      <c r="G33" s="1329"/>
      <c r="H33" s="1329"/>
      <c r="I33" s="1330"/>
    </row>
    <row r="34" spans="1:15" ht="16.5" customHeight="1" x14ac:dyDescent="0.3">
      <c r="A34" s="1318" t="s">
        <v>447</v>
      </c>
      <c r="B34" s="1320" t="s">
        <v>22</v>
      </c>
      <c r="C34" s="1320" t="s">
        <v>437</v>
      </c>
      <c r="D34" s="385" t="s">
        <v>448</v>
      </c>
      <c r="E34" s="385" t="s">
        <v>23</v>
      </c>
      <c r="F34" s="385" t="s">
        <v>449</v>
      </c>
      <c r="G34" s="385" t="s">
        <v>103</v>
      </c>
      <c r="H34" s="386" t="s">
        <v>25</v>
      </c>
      <c r="I34" s="760">
        <v>8058.2116950000018</v>
      </c>
      <c r="J34" s="414"/>
    </row>
    <row r="35" spans="1:15" x14ac:dyDescent="0.3">
      <c r="A35" s="1318"/>
      <c r="B35" s="1320"/>
      <c r="C35" s="1320"/>
      <c r="D35" s="385" t="s">
        <v>448</v>
      </c>
      <c r="E35" s="385" t="s">
        <v>23</v>
      </c>
      <c r="F35" s="385" t="s">
        <v>450</v>
      </c>
      <c r="G35" s="385" t="s">
        <v>103</v>
      </c>
      <c r="H35" s="387" t="s">
        <v>26</v>
      </c>
      <c r="I35" s="760">
        <v>8835.7584375000006</v>
      </c>
      <c r="J35" s="414"/>
    </row>
    <row r="36" spans="1:15" x14ac:dyDescent="0.3">
      <c r="A36" s="1318"/>
      <c r="B36" s="1320"/>
      <c r="C36" s="1320"/>
      <c r="D36" s="385" t="s">
        <v>448</v>
      </c>
      <c r="E36" s="385" t="s">
        <v>23</v>
      </c>
      <c r="F36" s="388" t="s">
        <v>560</v>
      </c>
      <c r="G36" s="385" t="s">
        <v>103</v>
      </c>
      <c r="H36" s="387" t="s">
        <v>26</v>
      </c>
      <c r="I36" s="760">
        <v>9613.3051800000012</v>
      </c>
      <c r="J36" s="414"/>
    </row>
    <row r="37" spans="1:15" x14ac:dyDescent="0.3">
      <c r="A37" s="1318"/>
      <c r="B37" s="1320"/>
      <c r="C37" s="1320"/>
      <c r="D37" s="385" t="s">
        <v>448</v>
      </c>
      <c r="E37" s="385" t="s">
        <v>23</v>
      </c>
      <c r="F37" s="385" t="s">
        <v>451</v>
      </c>
      <c r="G37" s="385" t="s">
        <v>103</v>
      </c>
      <c r="H37" s="386" t="s">
        <v>25</v>
      </c>
      <c r="I37" s="760">
        <v>9613.3051800000012</v>
      </c>
      <c r="J37" s="414"/>
    </row>
    <row r="38" spans="1:15" ht="16.5" customHeight="1" x14ac:dyDescent="0.3">
      <c r="A38" s="1318" t="s">
        <v>447</v>
      </c>
      <c r="B38" s="1320" t="s">
        <v>22</v>
      </c>
      <c r="C38" s="1320" t="s">
        <v>437</v>
      </c>
      <c r="D38" s="385" t="s">
        <v>85</v>
      </c>
      <c r="E38" s="385" t="s">
        <v>23</v>
      </c>
      <c r="F38" s="385" t="s">
        <v>29</v>
      </c>
      <c r="G38" s="385" t="s">
        <v>103</v>
      </c>
      <c r="H38" s="386" t="s">
        <v>25</v>
      </c>
      <c r="I38" s="760">
        <v>8623.7002350000002</v>
      </c>
      <c r="J38" s="414"/>
      <c r="O38" s="418"/>
    </row>
    <row r="39" spans="1:15" x14ac:dyDescent="0.3">
      <c r="A39" s="1318"/>
      <c r="B39" s="1320"/>
      <c r="C39" s="1320"/>
      <c r="D39" s="385" t="s">
        <v>85</v>
      </c>
      <c r="E39" s="385" t="s">
        <v>23</v>
      </c>
      <c r="F39" s="385" t="s">
        <v>450</v>
      </c>
      <c r="G39" s="385" t="s">
        <v>103</v>
      </c>
      <c r="H39" s="387" t="s">
        <v>26</v>
      </c>
      <c r="I39" s="760">
        <v>9401.2469775000009</v>
      </c>
      <c r="J39" s="414"/>
      <c r="O39" s="418"/>
    </row>
    <row r="40" spans="1:15" x14ac:dyDescent="0.3">
      <c r="A40" s="1318"/>
      <c r="B40" s="1320"/>
      <c r="C40" s="1320"/>
      <c r="D40" s="385" t="s">
        <v>85</v>
      </c>
      <c r="E40" s="385" t="s">
        <v>23</v>
      </c>
      <c r="F40" s="388" t="s">
        <v>560</v>
      </c>
      <c r="G40" s="385" t="s">
        <v>103</v>
      </c>
      <c r="H40" s="387" t="s">
        <v>26</v>
      </c>
      <c r="I40" s="760">
        <v>10178.79372</v>
      </c>
      <c r="J40" s="414"/>
      <c r="O40" s="418"/>
    </row>
    <row r="41" spans="1:15" x14ac:dyDescent="0.3">
      <c r="A41" s="1318"/>
      <c r="B41" s="1320"/>
      <c r="C41" s="1320"/>
      <c r="D41" s="385" t="s">
        <v>85</v>
      </c>
      <c r="E41" s="385" t="s">
        <v>23</v>
      </c>
      <c r="F41" s="385" t="s">
        <v>451</v>
      </c>
      <c r="G41" s="385" t="s">
        <v>103</v>
      </c>
      <c r="H41" s="386" t="s">
        <v>25</v>
      </c>
      <c r="I41" s="760">
        <v>10178.79372</v>
      </c>
      <c r="J41" s="414"/>
      <c r="O41" s="418"/>
    </row>
    <row r="42" spans="1:15" ht="17.25" customHeight="1" x14ac:dyDescent="0.3">
      <c r="A42" s="1318" t="s">
        <v>452</v>
      </c>
      <c r="B42" s="1320" t="s">
        <v>22</v>
      </c>
      <c r="C42" s="1320" t="s">
        <v>437</v>
      </c>
      <c r="D42" s="385" t="s">
        <v>448</v>
      </c>
      <c r="E42" s="385" t="s">
        <v>23</v>
      </c>
      <c r="F42" s="385" t="s">
        <v>29</v>
      </c>
      <c r="G42" s="385" t="s">
        <v>104</v>
      </c>
      <c r="H42" s="386" t="s">
        <v>25</v>
      </c>
      <c r="I42" s="760">
        <v>8482.3281000000025</v>
      </c>
      <c r="J42" s="414"/>
      <c r="O42" s="418"/>
    </row>
    <row r="43" spans="1:15" x14ac:dyDescent="0.3">
      <c r="A43" s="1318"/>
      <c r="B43" s="1320"/>
      <c r="C43" s="1320"/>
      <c r="D43" s="385" t="s">
        <v>448</v>
      </c>
      <c r="E43" s="385" t="s">
        <v>23</v>
      </c>
      <c r="F43" s="385" t="s">
        <v>450</v>
      </c>
      <c r="G43" s="385" t="s">
        <v>104</v>
      </c>
      <c r="H43" s="387" t="s">
        <v>26</v>
      </c>
      <c r="I43" s="760">
        <v>9259.8748424999994</v>
      </c>
      <c r="J43" s="414"/>
      <c r="O43" s="418"/>
    </row>
    <row r="44" spans="1:15" x14ac:dyDescent="0.3">
      <c r="A44" s="1318"/>
      <c r="B44" s="1320"/>
      <c r="C44" s="1320"/>
      <c r="D44" s="385" t="s">
        <v>448</v>
      </c>
      <c r="E44" s="385" t="s">
        <v>23</v>
      </c>
      <c r="F44" s="388" t="s">
        <v>560</v>
      </c>
      <c r="G44" s="385" t="s">
        <v>104</v>
      </c>
      <c r="H44" s="387" t="s">
        <v>26</v>
      </c>
      <c r="I44" s="760">
        <v>10037.421585000002</v>
      </c>
      <c r="J44" s="414"/>
    </row>
    <row r="45" spans="1:15" x14ac:dyDescent="0.3">
      <c r="A45" s="1318"/>
      <c r="B45" s="1320"/>
      <c r="C45" s="1320"/>
      <c r="D45" s="385" t="s">
        <v>448</v>
      </c>
      <c r="E45" s="385" t="s">
        <v>23</v>
      </c>
      <c r="F45" s="385" t="s">
        <v>451</v>
      </c>
      <c r="G45" s="385" t="s">
        <v>104</v>
      </c>
      <c r="H45" s="386" t="s">
        <v>25</v>
      </c>
      <c r="I45" s="760">
        <v>10037.421585000002</v>
      </c>
      <c r="J45" s="414"/>
    </row>
    <row r="46" spans="1:15" ht="17.25" customHeight="1" x14ac:dyDescent="0.3">
      <c r="A46" s="1318" t="s">
        <v>453</v>
      </c>
      <c r="B46" s="1320" t="s">
        <v>22</v>
      </c>
      <c r="C46" s="1320" t="s">
        <v>437</v>
      </c>
      <c r="D46" s="385" t="s">
        <v>85</v>
      </c>
      <c r="E46" s="385" t="s">
        <v>23</v>
      </c>
      <c r="F46" s="385" t="s">
        <v>29</v>
      </c>
      <c r="G46" s="385" t="s">
        <v>104</v>
      </c>
      <c r="H46" s="386" t="s">
        <v>25</v>
      </c>
      <c r="I46" s="760">
        <v>9047.8166400000009</v>
      </c>
      <c r="J46" s="414"/>
    </row>
    <row r="47" spans="1:15" x14ac:dyDescent="0.3">
      <c r="A47" s="1318"/>
      <c r="B47" s="1320"/>
      <c r="C47" s="1320"/>
      <c r="D47" s="385" t="s">
        <v>85</v>
      </c>
      <c r="E47" s="385" t="s">
        <v>23</v>
      </c>
      <c r="F47" s="385" t="s">
        <v>450</v>
      </c>
      <c r="G47" s="385" t="s">
        <v>104</v>
      </c>
      <c r="H47" s="387" t="s">
        <v>26</v>
      </c>
      <c r="I47" s="760">
        <v>9825.3633825000015</v>
      </c>
      <c r="J47" s="414"/>
    </row>
    <row r="48" spans="1:15" x14ac:dyDescent="0.3">
      <c r="A48" s="1318"/>
      <c r="B48" s="1320"/>
      <c r="C48" s="1320"/>
      <c r="D48" s="385" t="s">
        <v>85</v>
      </c>
      <c r="E48" s="385" t="s">
        <v>23</v>
      </c>
      <c r="F48" s="388" t="s">
        <v>560</v>
      </c>
      <c r="G48" s="385" t="s">
        <v>104</v>
      </c>
      <c r="H48" s="387" t="s">
        <v>26</v>
      </c>
      <c r="I48" s="760">
        <v>10602.910125</v>
      </c>
      <c r="J48" s="414"/>
    </row>
    <row r="49" spans="1:10" ht="17.25" thickBot="1" x14ac:dyDescent="0.35">
      <c r="A49" s="1319"/>
      <c r="B49" s="1321"/>
      <c r="C49" s="1321"/>
      <c r="D49" s="389" t="s">
        <v>85</v>
      </c>
      <c r="E49" s="389" t="s">
        <v>23</v>
      </c>
      <c r="F49" s="389" t="s">
        <v>451</v>
      </c>
      <c r="G49" s="389" t="s">
        <v>104</v>
      </c>
      <c r="H49" s="386" t="s">
        <v>25</v>
      </c>
      <c r="I49" s="166">
        <v>10602.910125</v>
      </c>
      <c r="J49" s="414"/>
    </row>
    <row r="50" spans="1:10" ht="16.5" customHeight="1" thickBot="1" x14ac:dyDescent="0.35">
      <c r="A50" s="1261" t="s">
        <v>207</v>
      </c>
      <c r="B50" s="1262"/>
      <c r="C50" s="1262"/>
      <c r="D50" s="1262"/>
      <c r="E50" s="1262"/>
      <c r="F50" s="1262"/>
      <c r="G50" s="1262"/>
      <c r="H50" s="1262"/>
      <c r="I50" s="1263"/>
      <c r="J50" s="414"/>
    </row>
    <row r="51" spans="1:10" ht="13.5" customHeight="1" x14ac:dyDescent="0.3">
      <c r="A51" s="1291" t="s">
        <v>33</v>
      </c>
      <c r="B51" s="1292"/>
      <c r="C51" s="1293"/>
      <c r="D51" s="1297" t="s">
        <v>34</v>
      </c>
      <c r="E51" s="1297" t="s">
        <v>106</v>
      </c>
      <c r="F51" s="1297" t="s">
        <v>107</v>
      </c>
      <c r="G51" s="1297" t="s">
        <v>16</v>
      </c>
      <c r="H51" s="1297" t="s">
        <v>101</v>
      </c>
      <c r="I51" s="1326" t="s">
        <v>559</v>
      </c>
      <c r="J51" s="414"/>
    </row>
    <row r="52" spans="1:10" ht="13.5" customHeight="1" x14ac:dyDescent="0.3">
      <c r="A52" s="1322"/>
      <c r="B52" s="1323"/>
      <c r="C52" s="1324"/>
      <c r="D52" s="1325"/>
      <c r="E52" s="1325"/>
      <c r="F52" s="1325"/>
      <c r="G52" s="1325"/>
      <c r="H52" s="1325"/>
      <c r="I52" s="1327"/>
      <c r="J52" s="414"/>
    </row>
    <row r="53" spans="1:10" x14ac:dyDescent="0.3">
      <c r="A53" s="1312" t="s">
        <v>561</v>
      </c>
      <c r="B53" s="1313"/>
      <c r="C53" s="1313"/>
      <c r="D53" s="385" t="s">
        <v>454</v>
      </c>
      <c r="E53" s="390" t="s">
        <v>455</v>
      </c>
      <c r="F53" s="391">
        <v>2000</v>
      </c>
      <c r="G53" s="1314" t="s">
        <v>111</v>
      </c>
      <c r="H53" s="386" t="s">
        <v>25</v>
      </c>
      <c r="I53" s="141">
        <v>6079.0018050000008</v>
      </c>
      <c r="J53" s="414"/>
    </row>
    <row r="54" spans="1:10" x14ac:dyDescent="0.3">
      <c r="A54" s="1312"/>
      <c r="B54" s="1313"/>
      <c r="C54" s="1313"/>
      <c r="D54" s="385" t="s">
        <v>454</v>
      </c>
      <c r="E54" s="390" t="s">
        <v>456</v>
      </c>
      <c r="F54" s="391" t="s">
        <v>113</v>
      </c>
      <c r="G54" s="1314"/>
      <c r="H54" s="387" t="s">
        <v>26</v>
      </c>
      <c r="I54" s="141">
        <v>6658.6275584999994</v>
      </c>
      <c r="J54" s="414"/>
    </row>
    <row r="55" spans="1:10" x14ac:dyDescent="0.3">
      <c r="A55" s="1312"/>
      <c r="B55" s="1313"/>
      <c r="C55" s="1313"/>
      <c r="D55" s="385" t="s">
        <v>454</v>
      </c>
      <c r="E55" s="390" t="s">
        <v>456</v>
      </c>
      <c r="F55" s="390" t="s">
        <v>119</v>
      </c>
      <c r="G55" s="1314"/>
      <c r="H55" s="386" t="s">
        <v>25</v>
      </c>
      <c r="I55" s="141">
        <v>6658.6275584999994</v>
      </c>
      <c r="J55" s="414"/>
    </row>
    <row r="56" spans="1:10" x14ac:dyDescent="0.3">
      <c r="A56" s="1312"/>
      <c r="B56" s="1313"/>
      <c r="C56" s="1313"/>
      <c r="D56" s="385" t="s">
        <v>454</v>
      </c>
      <c r="E56" s="390" t="s">
        <v>457</v>
      </c>
      <c r="F56" s="390" t="s">
        <v>562</v>
      </c>
      <c r="G56" s="1314"/>
      <c r="H56" s="387" t="s">
        <v>26</v>
      </c>
      <c r="I56" s="141">
        <v>8814.5526172500013</v>
      </c>
      <c r="J56" s="414"/>
    </row>
    <row r="57" spans="1:10" x14ac:dyDescent="0.3">
      <c r="A57" s="1312"/>
      <c r="B57" s="1313"/>
      <c r="C57" s="1313"/>
      <c r="D57" s="385" t="s">
        <v>454</v>
      </c>
      <c r="E57" s="390" t="s">
        <v>458</v>
      </c>
      <c r="F57" s="390" t="s">
        <v>563</v>
      </c>
      <c r="G57" s="1314"/>
      <c r="H57" s="387" t="s">
        <v>26</v>
      </c>
      <c r="I57" s="141">
        <v>10334.303068499999</v>
      </c>
      <c r="J57" s="414"/>
    </row>
    <row r="58" spans="1:10" x14ac:dyDescent="0.3">
      <c r="A58" s="1312" t="s">
        <v>561</v>
      </c>
      <c r="B58" s="1313"/>
      <c r="C58" s="1313"/>
      <c r="D58" s="385" t="s">
        <v>454</v>
      </c>
      <c r="E58" s="390" t="s">
        <v>455</v>
      </c>
      <c r="F58" s="391">
        <v>2000</v>
      </c>
      <c r="G58" s="1314" t="s">
        <v>121</v>
      </c>
      <c r="H58" s="386" t="s">
        <v>25</v>
      </c>
      <c r="I58" s="141">
        <v>6644.4903450000002</v>
      </c>
      <c r="J58" s="414"/>
    </row>
    <row r="59" spans="1:10" x14ac:dyDescent="0.3">
      <c r="A59" s="1312"/>
      <c r="B59" s="1313"/>
      <c r="C59" s="1313"/>
      <c r="D59" s="385" t="s">
        <v>454</v>
      </c>
      <c r="E59" s="390" t="s">
        <v>456</v>
      </c>
      <c r="F59" s="391" t="s">
        <v>113</v>
      </c>
      <c r="G59" s="1314"/>
      <c r="H59" s="387" t="s">
        <v>26</v>
      </c>
      <c r="I59" s="141">
        <v>7224.1160985000006</v>
      </c>
      <c r="J59" s="414"/>
    </row>
    <row r="60" spans="1:10" x14ac:dyDescent="0.3">
      <c r="A60" s="1312"/>
      <c r="B60" s="1313"/>
      <c r="C60" s="1313"/>
      <c r="D60" s="385" t="s">
        <v>454</v>
      </c>
      <c r="E60" s="390" t="s">
        <v>456</v>
      </c>
      <c r="F60" s="390" t="s">
        <v>119</v>
      </c>
      <c r="G60" s="1314"/>
      <c r="H60" s="386" t="s">
        <v>25</v>
      </c>
      <c r="I60" s="141">
        <v>7224.1160985000006</v>
      </c>
      <c r="J60" s="414"/>
    </row>
    <row r="61" spans="1:10" x14ac:dyDescent="0.3">
      <c r="A61" s="1312"/>
      <c r="B61" s="1313"/>
      <c r="C61" s="1313"/>
      <c r="D61" s="385" t="s">
        <v>454</v>
      </c>
      <c r="E61" s="390" t="s">
        <v>457</v>
      </c>
      <c r="F61" s="390" t="s">
        <v>562</v>
      </c>
      <c r="G61" s="1314"/>
      <c r="H61" s="387" t="s">
        <v>26</v>
      </c>
      <c r="I61" s="141">
        <v>9380.0411572499997</v>
      </c>
      <c r="J61" s="414"/>
    </row>
    <row r="62" spans="1:10" x14ac:dyDescent="0.3">
      <c r="A62" s="1312"/>
      <c r="B62" s="1313"/>
      <c r="C62" s="1313"/>
      <c r="D62" s="385" t="s">
        <v>454</v>
      </c>
      <c r="E62" s="390" t="s">
        <v>458</v>
      </c>
      <c r="F62" s="390" t="s">
        <v>563</v>
      </c>
      <c r="G62" s="1314"/>
      <c r="H62" s="387" t="s">
        <v>26</v>
      </c>
      <c r="I62" s="141">
        <v>10899.791608500002</v>
      </c>
      <c r="J62" s="414"/>
    </row>
    <row r="63" spans="1:10" x14ac:dyDescent="0.3">
      <c r="A63" s="1312" t="s">
        <v>564</v>
      </c>
      <c r="B63" s="1313"/>
      <c r="C63" s="1313"/>
      <c r="D63" s="385" t="s">
        <v>454</v>
      </c>
      <c r="E63" s="390" t="s">
        <v>459</v>
      </c>
      <c r="F63" s="391">
        <v>2000</v>
      </c>
      <c r="G63" s="1314" t="s">
        <v>111</v>
      </c>
      <c r="H63" s="386" t="s">
        <v>25</v>
      </c>
      <c r="I63" s="141">
        <v>6079.0018050000008</v>
      </c>
      <c r="J63" s="414"/>
    </row>
    <row r="64" spans="1:10" x14ac:dyDescent="0.3">
      <c r="A64" s="1312"/>
      <c r="B64" s="1313"/>
      <c r="C64" s="1313"/>
      <c r="D64" s="385" t="s">
        <v>454</v>
      </c>
      <c r="E64" s="390" t="s">
        <v>460</v>
      </c>
      <c r="F64" s="391" t="s">
        <v>113</v>
      </c>
      <c r="G64" s="1314"/>
      <c r="H64" s="387" t="s">
        <v>26</v>
      </c>
      <c r="I64" s="141">
        <v>6658.6275584999994</v>
      </c>
      <c r="J64" s="414"/>
    </row>
    <row r="65" spans="1:10" x14ac:dyDescent="0.3">
      <c r="A65" s="1312"/>
      <c r="B65" s="1313"/>
      <c r="C65" s="1313"/>
      <c r="D65" s="385" t="s">
        <v>454</v>
      </c>
      <c r="E65" s="390" t="s">
        <v>460</v>
      </c>
      <c r="F65" s="390" t="s">
        <v>119</v>
      </c>
      <c r="G65" s="1314"/>
      <c r="H65" s="386" t="s">
        <v>25</v>
      </c>
      <c r="I65" s="141">
        <v>6658.6275584999994</v>
      </c>
      <c r="J65" s="414"/>
    </row>
    <row r="66" spans="1:10" x14ac:dyDescent="0.3">
      <c r="A66" s="1312"/>
      <c r="B66" s="1313"/>
      <c r="C66" s="1313"/>
      <c r="D66" s="385" t="s">
        <v>454</v>
      </c>
      <c r="E66" s="390" t="s">
        <v>461</v>
      </c>
      <c r="F66" s="390" t="s">
        <v>562</v>
      </c>
      <c r="G66" s="1314"/>
      <c r="H66" s="387" t="s">
        <v>26</v>
      </c>
      <c r="I66" s="141">
        <v>8814.5526172500013</v>
      </c>
      <c r="J66" s="414"/>
    </row>
    <row r="67" spans="1:10" x14ac:dyDescent="0.3">
      <c r="A67" s="1312"/>
      <c r="B67" s="1313"/>
      <c r="C67" s="1313"/>
      <c r="D67" s="385" t="s">
        <v>454</v>
      </c>
      <c r="E67" s="390" t="s">
        <v>462</v>
      </c>
      <c r="F67" s="390" t="s">
        <v>563</v>
      </c>
      <c r="G67" s="1314"/>
      <c r="H67" s="387" t="s">
        <v>26</v>
      </c>
      <c r="I67" s="141">
        <v>10334.303068499999</v>
      </c>
      <c r="J67" s="414"/>
    </row>
    <row r="68" spans="1:10" x14ac:dyDescent="0.3">
      <c r="A68" s="1312" t="s">
        <v>564</v>
      </c>
      <c r="B68" s="1313"/>
      <c r="C68" s="1313"/>
      <c r="D68" s="385" t="s">
        <v>454</v>
      </c>
      <c r="E68" s="390" t="s">
        <v>459</v>
      </c>
      <c r="F68" s="391">
        <v>2000</v>
      </c>
      <c r="G68" s="1314" t="s">
        <v>121</v>
      </c>
      <c r="H68" s="386" t="s">
        <v>25</v>
      </c>
      <c r="I68" s="141">
        <v>6644.4903450000002</v>
      </c>
      <c r="J68" s="414"/>
    </row>
    <row r="69" spans="1:10" x14ac:dyDescent="0.3">
      <c r="A69" s="1312"/>
      <c r="B69" s="1313"/>
      <c r="C69" s="1313"/>
      <c r="D69" s="385" t="s">
        <v>454</v>
      </c>
      <c r="E69" s="390" t="s">
        <v>460</v>
      </c>
      <c r="F69" s="391" t="s">
        <v>113</v>
      </c>
      <c r="G69" s="1314"/>
      <c r="H69" s="387" t="s">
        <v>26</v>
      </c>
      <c r="I69" s="141">
        <v>7224.1160985000006</v>
      </c>
      <c r="J69" s="414"/>
    </row>
    <row r="70" spans="1:10" x14ac:dyDescent="0.3">
      <c r="A70" s="1312"/>
      <c r="B70" s="1313"/>
      <c r="C70" s="1313"/>
      <c r="D70" s="385" t="s">
        <v>454</v>
      </c>
      <c r="E70" s="390" t="s">
        <v>460</v>
      </c>
      <c r="F70" s="390" t="s">
        <v>119</v>
      </c>
      <c r="G70" s="1314"/>
      <c r="H70" s="386" t="s">
        <v>25</v>
      </c>
      <c r="I70" s="141">
        <v>7224.1160985000006</v>
      </c>
      <c r="J70" s="414"/>
    </row>
    <row r="71" spans="1:10" x14ac:dyDescent="0.3">
      <c r="A71" s="1312"/>
      <c r="B71" s="1313"/>
      <c r="C71" s="1313"/>
      <c r="D71" s="385" t="s">
        <v>454</v>
      </c>
      <c r="E71" s="390" t="s">
        <v>461</v>
      </c>
      <c r="F71" s="390" t="s">
        <v>562</v>
      </c>
      <c r="G71" s="1314"/>
      <c r="H71" s="387" t="s">
        <v>26</v>
      </c>
      <c r="I71" s="141">
        <v>9380.0411572499997</v>
      </c>
      <c r="J71" s="414"/>
    </row>
    <row r="72" spans="1:10" ht="17.25" thickBot="1" x14ac:dyDescent="0.35">
      <c r="A72" s="1315"/>
      <c r="B72" s="1316"/>
      <c r="C72" s="1316"/>
      <c r="D72" s="389" t="s">
        <v>454</v>
      </c>
      <c r="E72" s="392" t="s">
        <v>462</v>
      </c>
      <c r="F72" s="392" t="s">
        <v>563</v>
      </c>
      <c r="G72" s="1317"/>
      <c r="H72" s="393" t="s">
        <v>26</v>
      </c>
      <c r="I72" s="141">
        <v>10899.791608500002</v>
      </c>
      <c r="J72" s="414"/>
    </row>
    <row r="73" spans="1:10" ht="17.25" thickBot="1" x14ac:dyDescent="0.35">
      <c r="A73" s="1261" t="s">
        <v>136</v>
      </c>
      <c r="B73" s="1262"/>
      <c r="C73" s="1262"/>
      <c r="D73" s="1262"/>
      <c r="E73" s="1262"/>
      <c r="F73" s="1262"/>
      <c r="G73" s="1262"/>
      <c r="H73" s="1262"/>
      <c r="I73" s="1263"/>
      <c r="J73" s="414"/>
    </row>
    <row r="74" spans="1:10" ht="16.5" customHeight="1" x14ac:dyDescent="0.3">
      <c r="A74" s="1291" t="s">
        <v>33</v>
      </c>
      <c r="B74" s="1292"/>
      <c r="C74" s="1292"/>
      <c r="D74" s="1292"/>
      <c r="E74" s="1293"/>
      <c r="F74" s="1297" t="s">
        <v>34</v>
      </c>
      <c r="G74" s="1299" t="s">
        <v>16</v>
      </c>
      <c r="H74" s="1293"/>
      <c r="I74" s="1301" t="s">
        <v>559</v>
      </c>
      <c r="J74" s="414"/>
    </row>
    <row r="75" spans="1:10" ht="20.25" customHeight="1" thickBot="1" x14ac:dyDescent="0.35">
      <c r="A75" s="1294"/>
      <c r="B75" s="1295"/>
      <c r="C75" s="1295"/>
      <c r="D75" s="1295"/>
      <c r="E75" s="1296"/>
      <c r="F75" s="1298"/>
      <c r="G75" s="1300"/>
      <c r="H75" s="1296"/>
      <c r="I75" s="1302"/>
      <c r="J75" s="414"/>
    </row>
    <row r="76" spans="1:10" x14ac:dyDescent="0.3">
      <c r="A76" s="1303" t="s">
        <v>463</v>
      </c>
      <c r="B76" s="1304"/>
      <c r="C76" s="1304"/>
      <c r="D76" s="1304"/>
      <c r="E76" s="1304"/>
      <c r="F76" s="394" t="s">
        <v>36</v>
      </c>
      <c r="G76" s="1305" t="s">
        <v>1721</v>
      </c>
      <c r="H76" s="1306"/>
      <c r="I76" s="395">
        <v>465.80154980624997</v>
      </c>
      <c r="J76" s="414"/>
    </row>
    <row r="77" spans="1:10" x14ac:dyDescent="0.3">
      <c r="A77" s="1307" t="s">
        <v>464</v>
      </c>
      <c r="B77" s="1308"/>
      <c r="C77" s="1308"/>
      <c r="D77" s="1308"/>
      <c r="E77" s="1308"/>
      <c r="F77" s="396" t="s">
        <v>36</v>
      </c>
      <c r="G77" s="1309" t="s">
        <v>566</v>
      </c>
      <c r="H77" s="1310"/>
      <c r="I77" s="141">
        <v>670.754231721</v>
      </c>
      <c r="J77" s="414"/>
    </row>
    <row r="78" spans="1:10" x14ac:dyDescent="0.3">
      <c r="A78" s="1311" t="s">
        <v>1722</v>
      </c>
      <c r="B78" s="1304"/>
      <c r="C78" s="1304"/>
      <c r="D78" s="1304"/>
      <c r="E78" s="1304"/>
      <c r="F78" s="396" t="s">
        <v>36</v>
      </c>
      <c r="G78" s="1305" t="s">
        <v>1721</v>
      </c>
      <c r="H78" s="1306"/>
      <c r="I78" s="141">
        <v>522.00783945000001</v>
      </c>
      <c r="J78" s="414"/>
    </row>
    <row r="79" spans="1:10" x14ac:dyDescent="0.3">
      <c r="A79" s="1267" t="s">
        <v>465</v>
      </c>
      <c r="B79" s="1268"/>
      <c r="C79" s="1268"/>
      <c r="D79" s="1268"/>
      <c r="E79" s="1268"/>
      <c r="F79" s="396" t="s">
        <v>36</v>
      </c>
      <c r="G79" s="1270" t="s">
        <v>1721</v>
      </c>
      <c r="H79" s="1271"/>
      <c r="I79" s="395">
        <v>1064.6892567000002</v>
      </c>
      <c r="J79" s="414"/>
    </row>
    <row r="80" spans="1:10" x14ac:dyDescent="0.3">
      <c r="A80" s="1267" t="s">
        <v>465</v>
      </c>
      <c r="B80" s="1268"/>
      <c r="C80" s="1268"/>
      <c r="D80" s="1268"/>
      <c r="E80" s="1268"/>
      <c r="F80" s="396" t="s">
        <v>36</v>
      </c>
      <c r="G80" s="1269" t="s">
        <v>566</v>
      </c>
      <c r="H80" s="1269"/>
      <c r="I80" s="141">
        <v>1565.0932073489998</v>
      </c>
      <c r="J80" s="414"/>
    </row>
    <row r="81" spans="1:10" x14ac:dyDescent="0.3">
      <c r="A81" s="1267" t="s">
        <v>466</v>
      </c>
      <c r="B81" s="1268"/>
      <c r="C81" s="1268"/>
      <c r="D81" s="1268"/>
      <c r="E81" s="1268"/>
      <c r="F81" s="396" t="s">
        <v>36</v>
      </c>
      <c r="G81" s="1270" t="s">
        <v>1721</v>
      </c>
      <c r="H81" s="1271"/>
      <c r="I81" s="395">
        <v>1064.6892567000002</v>
      </c>
      <c r="J81" s="414"/>
    </row>
    <row r="82" spans="1:10" ht="17.25" thickBot="1" x14ac:dyDescent="0.35">
      <c r="A82" s="1272" t="s">
        <v>466</v>
      </c>
      <c r="B82" s="1273"/>
      <c r="C82" s="1273"/>
      <c r="D82" s="1273"/>
      <c r="E82" s="1273"/>
      <c r="F82" s="397" t="s">
        <v>36</v>
      </c>
      <c r="G82" s="1274" t="s">
        <v>566</v>
      </c>
      <c r="H82" s="1274"/>
      <c r="I82" s="233">
        <v>1565.0932073489998</v>
      </c>
      <c r="J82" s="414"/>
    </row>
    <row r="83" spans="1:10" ht="107.25" customHeight="1" thickBot="1" x14ac:dyDescent="0.35">
      <c r="A83" s="1275" t="s">
        <v>1133</v>
      </c>
      <c r="B83" s="1276"/>
      <c r="C83" s="1276"/>
      <c r="D83" s="1276"/>
      <c r="E83" s="1276"/>
      <c r="F83" s="1276"/>
      <c r="G83" s="1276"/>
      <c r="H83" s="1276"/>
      <c r="I83" s="1277"/>
    </row>
    <row r="84" spans="1:10" s="614" customFormat="1" ht="17.25" thickBot="1" x14ac:dyDescent="0.35">
      <c r="A84" s="613" t="s">
        <v>1120</v>
      </c>
      <c r="B84" s="1284" t="s">
        <v>1121</v>
      </c>
      <c r="C84" s="1285"/>
      <c r="D84" s="1286" t="s">
        <v>1122</v>
      </c>
      <c r="E84" s="1287"/>
      <c r="F84" s="1284" t="s">
        <v>1123</v>
      </c>
      <c r="G84" s="1288"/>
      <c r="H84" s="1288"/>
      <c r="I84" s="1285"/>
    </row>
    <row r="85" spans="1:10" s="614" customFormat="1" x14ac:dyDescent="0.3">
      <c r="A85" s="615" t="s">
        <v>1124</v>
      </c>
      <c r="B85" s="1289" t="s">
        <v>1125</v>
      </c>
      <c r="C85" s="1290"/>
      <c r="D85" s="1289" t="s">
        <v>1125</v>
      </c>
      <c r="E85" s="1290"/>
      <c r="F85" s="1289" t="s">
        <v>1126</v>
      </c>
      <c r="G85" s="1412"/>
      <c r="H85" s="1290"/>
      <c r="I85" s="615" t="s">
        <v>1125</v>
      </c>
    </row>
    <row r="86" spans="1:10" s="614" customFormat="1" x14ac:dyDescent="0.3">
      <c r="A86" s="615" t="s">
        <v>1127</v>
      </c>
      <c r="B86" s="1413" t="s">
        <v>1128</v>
      </c>
      <c r="C86" s="1414"/>
      <c r="D86" s="1413" t="s">
        <v>1125</v>
      </c>
      <c r="E86" s="1414"/>
      <c r="F86" s="1413" t="s">
        <v>1129</v>
      </c>
      <c r="G86" s="1415"/>
      <c r="H86" s="1414"/>
      <c r="I86" s="615" t="s">
        <v>1125</v>
      </c>
    </row>
    <row r="87" spans="1:10" s="614" customFormat="1" ht="17.25" thickBot="1" x14ac:dyDescent="0.35">
      <c r="A87" s="616" t="s">
        <v>1130</v>
      </c>
      <c r="B87" s="1409" t="s">
        <v>1131</v>
      </c>
      <c r="C87" s="1410"/>
      <c r="D87" s="1409" t="s">
        <v>1128</v>
      </c>
      <c r="E87" s="1410"/>
      <c r="F87" s="1409" t="s">
        <v>1132</v>
      </c>
      <c r="G87" s="1411"/>
      <c r="H87" s="1410"/>
      <c r="I87" s="615" t="s">
        <v>1128</v>
      </c>
    </row>
    <row r="88" spans="1:10" ht="17.25" thickBot="1" x14ac:dyDescent="0.35">
      <c r="A88" s="1261" t="s">
        <v>467</v>
      </c>
      <c r="B88" s="1262"/>
      <c r="C88" s="1262"/>
      <c r="D88" s="1262"/>
      <c r="E88" s="1262"/>
      <c r="F88" s="1262"/>
      <c r="G88" s="1262"/>
      <c r="H88" s="1262"/>
      <c r="I88" s="1263"/>
    </row>
    <row r="89" spans="1:10" x14ac:dyDescent="0.3">
      <c r="A89" s="1278" t="s">
        <v>33</v>
      </c>
      <c r="B89" s="1279"/>
      <c r="C89" s="1279"/>
      <c r="D89" s="1279"/>
      <c r="E89" s="1279"/>
      <c r="F89" s="1279"/>
      <c r="G89" s="1279"/>
      <c r="H89" s="1279"/>
      <c r="I89" s="1282" t="s">
        <v>559</v>
      </c>
    </row>
    <row r="90" spans="1:10" ht="17.25" thickBot="1" x14ac:dyDescent="0.35">
      <c r="A90" s="1280"/>
      <c r="B90" s="1281"/>
      <c r="C90" s="1281"/>
      <c r="D90" s="1281"/>
      <c r="E90" s="1281"/>
      <c r="F90" s="1281"/>
      <c r="G90" s="1281"/>
      <c r="H90" s="1281"/>
      <c r="I90" s="1283"/>
    </row>
    <row r="91" spans="1:10" s="614" customFormat="1" ht="18.75" customHeight="1" x14ac:dyDescent="0.3">
      <c r="A91" s="1419" t="s">
        <v>1135</v>
      </c>
      <c r="B91" s="1420"/>
      <c r="C91" s="1420"/>
      <c r="D91" s="1420"/>
      <c r="E91" s="1420"/>
      <c r="F91" s="1420"/>
      <c r="G91" s="1420"/>
      <c r="H91" s="1421"/>
      <c r="I91" s="618">
        <v>2932.1628000000001</v>
      </c>
      <c r="J91" s="725"/>
    </row>
    <row r="92" spans="1:10" s="614" customFormat="1" ht="16.5" customHeight="1" x14ac:dyDescent="0.3">
      <c r="A92" s="1416" t="s">
        <v>1136</v>
      </c>
      <c r="B92" s="1417"/>
      <c r="C92" s="1417"/>
      <c r="D92" s="1417"/>
      <c r="E92" s="1417"/>
      <c r="F92" s="1417"/>
      <c r="G92" s="1417"/>
      <c r="H92" s="1418"/>
      <c r="I92" s="618">
        <v>32986.831499999993</v>
      </c>
      <c r="J92" s="725"/>
    </row>
    <row r="93" spans="1:10" s="614" customFormat="1" ht="16.5" customHeight="1" x14ac:dyDescent="0.3">
      <c r="A93" s="1254" t="s">
        <v>1137</v>
      </c>
      <c r="B93" s="1255"/>
      <c r="C93" s="1255"/>
      <c r="D93" s="1255"/>
      <c r="E93" s="1255"/>
      <c r="F93" s="1255"/>
      <c r="G93" s="1255"/>
      <c r="H93" s="1255"/>
      <c r="I93" s="619">
        <v>565.48854000000006</v>
      </c>
      <c r="J93" s="725"/>
    </row>
    <row r="94" spans="1:10" s="614" customFormat="1" ht="16.5" customHeight="1" x14ac:dyDescent="0.3">
      <c r="A94" s="1254" t="s">
        <v>1138</v>
      </c>
      <c r="B94" s="1255"/>
      <c r="C94" s="1255"/>
      <c r="D94" s="1255"/>
      <c r="E94" s="1255"/>
      <c r="F94" s="1255"/>
      <c r="G94" s="1255"/>
      <c r="H94" s="1255"/>
      <c r="I94" s="619">
        <v>537.214113</v>
      </c>
      <c r="J94" s="725"/>
    </row>
    <row r="95" spans="1:10" s="614" customFormat="1" ht="16.5" customHeight="1" x14ac:dyDescent="0.3">
      <c r="A95" s="1254" t="s">
        <v>1134</v>
      </c>
      <c r="B95" s="1255"/>
      <c r="C95" s="1255"/>
      <c r="D95" s="1255"/>
      <c r="E95" s="1255"/>
      <c r="F95" s="1255"/>
      <c r="G95" s="1255"/>
      <c r="H95" s="1255"/>
      <c r="I95" s="619">
        <v>1693.3240169999999</v>
      </c>
      <c r="J95" s="725"/>
    </row>
    <row r="96" spans="1:10" s="614" customFormat="1" ht="16.5" customHeight="1" x14ac:dyDescent="0.3">
      <c r="A96" s="1254" t="s">
        <v>1139</v>
      </c>
      <c r="B96" s="1255"/>
      <c r="C96" s="1255"/>
      <c r="D96" s="1255"/>
      <c r="E96" s="1255"/>
      <c r="F96" s="1255"/>
      <c r="G96" s="1255"/>
      <c r="H96" s="1255"/>
      <c r="I96" s="619" t="s">
        <v>468</v>
      </c>
      <c r="J96" s="725"/>
    </row>
    <row r="97" spans="1:10" s="614" customFormat="1" ht="16.5" customHeight="1" x14ac:dyDescent="0.3">
      <c r="A97" s="1254" t="s">
        <v>1140</v>
      </c>
      <c r="B97" s="1255"/>
      <c r="C97" s="1255"/>
      <c r="D97" s="1255"/>
      <c r="E97" s="1255"/>
      <c r="F97" s="1255"/>
      <c r="G97" s="1255"/>
      <c r="H97" s="1255"/>
      <c r="I97" s="619" t="s">
        <v>469</v>
      </c>
      <c r="J97" s="725"/>
    </row>
    <row r="98" spans="1:10" s="614" customFormat="1" ht="16.5" customHeight="1" x14ac:dyDescent="0.3">
      <c r="A98" s="1254" t="s">
        <v>1141</v>
      </c>
      <c r="B98" s="1255"/>
      <c r="C98" s="1255"/>
      <c r="D98" s="1255"/>
      <c r="E98" s="1255"/>
      <c r="F98" s="1255"/>
      <c r="G98" s="1255"/>
      <c r="H98" s="1255"/>
      <c r="I98" s="619" t="s">
        <v>469</v>
      </c>
      <c r="J98" s="725"/>
    </row>
    <row r="99" spans="1:10" s="614" customFormat="1" ht="16.5" customHeight="1" x14ac:dyDescent="0.3">
      <c r="A99" s="1254" t="s">
        <v>1142</v>
      </c>
      <c r="B99" s="1255"/>
      <c r="C99" s="1255"/>
      <c r="D99" s="1255"/>
      <c r="E99" s="1255"/>
      <c r="F99" s="1255"/>
      <c r="G99" s="1255"/>
      <c r="H99" s="1255"/>
      <c r="I99" s="619" t="s">
        <v>1143</v>
      </c>
      <c r="J99" s="725"/>
    </row>
    <row r="100" spans="1:10" s="614" customFormat="1" ht="16.5" customHeight="1" x14ac:dyDescent="0.3">
      <c r="A100" s="1254" t="s">
        <v>1144</v>
      </c>
      <c r="B100" s="1255"/>
      <c r="C100" s="1255"/>
      <c r="D100" s="1255"/>
      <c r="E100" s="1255"/>
      <c r="F100" s="1255"/>
      <c r="G100" s="1255"/>
      <c r="H100" s="1255"/>
      <c r="I100" s="619" t="s">
        <v>1145</v>
      </c>
      <c r="J100" s="725"/>
    </row>
    <row r="101" spans="1:10" s="614" customFormat="1" ht="16.5" customHeight="1" x14ac:dyDescent="0.3">
      <c r="A101" s="1425" t="s">
        <v>1146</v>
      </c>
      <c r="B101" s="1426"/>
      <c r="C101" s="1426"/>
      <c r="D101" s="1426"/>
      <c r="E101" s="1426"/>
      <c r="F101" s="1426"/>
      <c r="G101" s="1426"/>
      <c r="H101" s="1426"/>
      <c r="I101"/>
      <c r="J101" s="725"/>
    </row>
    <row r="102" spans="1:10" s="614" customFormat="1" ht="16.5" customHeight="1" x14ac:dyDescent="0.3">
      <c r="A102" s="1425" t="s">
        <v>1147</v>
      </c>
      <c r="B102" s="1426"/>
      <c r="C102" s="1426"/>
      <c r="D102" s="1426"/>
      <c r="E102" s="1426"/>
      <c r="F102" s="1426"/>
      <c r="G102" s="1426"/>
      <c r="H102" s="1427"/>
      <c r="I102" s="619" t="s">
        <v>468</v>
      </c>
      <c r="J102" s="725"/>
    </row>
    <row r="103" spans="1:10" s="614" customFormat="1" x14ac:dyDescent="0.3">
      <c r="A103" s="1254" t="s">
        <v>1148</v>
      </c>
      <c r="B103" s="1255"/>
      <c r="C103" s="1255"/>
      <c r="D103" s="1255"/>
      <c r="E103" s="1255"/>
      <c r="F103" s="1255"/>
      <c r="G103" s="1255"/>
      <c r="H103" s="1255"/>
      <c r="I103" s="619" t="s">
        <v>469</v>
      </c>
      <c r="J103" s="725"/>
    </row>
    <row r="104" spans="1:10" s="614" customFormat="1" x14ac:dyDescent="0.3">
      <c r="A104" s="1254" t="s">
        <v>567</v>
      </c>
      <c r="B104" s="1255"/>
      <c r="C104" s="1255"/>
      <c r="D104" s="1255"/>
      <c r="E104" s="1255"/>
      <c r="F104" s="1255"/>
      <c r="G104" s="1255"/>
      <c r="H104" s="1255"/>
      <c r="I104" s="619">
        <v>4241.1640500000012</v>
      </c>
      <c r="J104" s="725"/>
    </row>
    <row r="105" spans="1:10" s="614" customFormat="1" ht="16.5" customHeight="1" x14ac:dyDescent="0.3">
      <c r="A105" s="1254" t="s">
        <v>568</v>
      </c>
      <c r="B105" s="1255"/>
      <c r="C105" s="1255"/>
      <c r="D105" s="1255"/>
      <c r="E105" s="1255"/>
      <c r="F105" s="1255"/>
      <c r="G105" s="1255"/>
      <c r="H105" s="1255"/>
      <c r="I105" s="619">
        <v>4241.1640500000012</v>
      </c>
      <c r="J105" s="725"/>
    </row>
    <row r="106" spans="1:10" s="614" customFormat="1" x14ac:dyDescent="0.3">
      <c r="A106" s="1422" t="s">
        <v>470</v>
      </c>
      <c r="B106" s="1423"/>
      <c r="C106" s="1423"/>
      <c r="D106" s="1423"/>
      <c r="E106" s="1423"/>
      <c r="F106" s="1423"/>
      <c r="G106" s="1423"/>
      <c r="H106" s="1424"/>
      <c r="I106" s="619">
        <v>848.23281000000009</v>
      </c>
      <c r="J106" s="725"/>
    </row>
    <row r="107" spans="1:10" s="614" customFormat="1" x14ac:dyDescent="0.3">
      <c r="A107" s="1259" t="s">
        <v>1149</v>
      </c>
      <c r="B107" s="1260"/>
      <c r="C107" s="1260"/>
      <c r="D107" s="1260"/>
      <c r="E107" s="1260"/>
      <c r="F107" s="1260"/>
      <c r="G107" s="1260"/>
      <c r="H107" s="1260"/>
      <c r="I107" s="620">
        <v>848.23281000000009</v>
      </c>
      <c r="J107" s="725"/>
    </row>
    <row r="108" spans="1:10" s="614" customFormat="1" x14ac:dyDescent="0.3">
      <c r="A108" s="1259" t="s">
        <v>471</v>
      </c>
      <c r="B108" s="1260"/>
      <c r="C108" s="1260"/>
      <c r="D108" s="1260"/>
      <c r="E108" s="1260"/>
      <c r="F108" s="1260"/>
      <c r="G108" s="1260"/>
      <c r="H108" s="1260"/>
      <c r="I108" s="620">
        <v>848.23281000000009</v>
      </c>
      <c r="J108" s="725"/>
    </row>
    <row r="109" spans="1:10" s="614" customFormat="1" x14ac:dyDescent="0.3">
      <c r="A109" s="1259" t="s">
        <v>472</v>
      </c>
      <c r="B109" s="1260"/>
      <c r="C109" s="1260"/>
      <c r="D109" s="1260"/>
      <c r="E109" s="1260"/>
      <c r="F109" s="1260"/>
      <c r="G109" s="1260"/>
      <c r="H109" s="1260"/>
      <c r="I109" s="621">
        <v>1413.72135</v>
      </c>
      <c r="J109" s="725"/>
    </row>
    <row r="110" spans="1:10" s="614" customFormat="1" ht="17.25" thickBot="1" x14ac:dyDescent="0.35">
      <c r="A110" s="1406" t="s">
        <v>1150</v>
      </c>
      <c r="B110" s="1407"/>
      <c r="C110" s="1407"/>
      <c r="D110" s="1407"/>
      <c r="E110" s="1407"/>
      <c r="F110" s="1407"/>
      <c r="G110" s="1407"/>
      <c r="H110" s="1408"/>
      <c r="I110" s="622">
        <v>3534.303375</v>
      </c>
      <c r="J110" s="725"/>
    </row>
    <row r="111" spans="1:10" ht="17.25" thickBot="1" x14ac:dyDescent="0.35">
      <c r="A111" s="1261" t="s">
        <v>473</v>
      </c>
      <c r="B111" s="1262"/>
      <c r="C111" s="1262"/>
      <c r="D111" s="1262"/>
      <c r="E111" s="1262"/>
      <c r="F111" s="1262"/>
      <c r="G111" s="1262"/>
      <c r="H111" s="1262"/>
      <c r="I111" s="1263"/>
    </row>
    <row r="112" spans="1:10" ht="17.25" thickBot="1" x14ac:dyDescent="0.35">
      <c r="A112" s="1264" t="s">
        <v>569</v>
      </c>
      <c r="B112" s="1265"/>
      <c r="C112" s="1265"/>
      <c r="D112" s="1266"/>
      <c r="E112" s="1256" t="s">
        <v>570</v>
      </c>
      <c r="F112" s="1257"/>
      <c r="G112" s="1257"/>
      <c r="H112" s="1257"/>
      <c r="I112" s="1258"/>
    </row>
    <row r="113" spans="1:9" x14ac:dyDescent="0.3">
      <c r="A113" s="398"/>
      <c r="B113" s="399"/>
      <c r="C113" s="399"/>
      <c r="D113" s="400"/>
      <c r="E113" s="398"/>
      <c r="F113" s="399"/>
      <c r="G113" s="399"/>
      <c r="H113" s="399"/>
      <c r="I113" s="400"/>
    </row>
    <row r="114" spans="1:9" x14ac:dyDescent="0.3">
      <c r="A114" s="401"/>
      <c r="B114" s="402"/>
      <c r="C114" s="402"/>
      <c r="D114" s="403"/>
      <c r="E114" s="401"/>
      <c r="F114" s="402"/>
      <c r="G114" s="402"/>
      <c r="H114" s="402"/>
      <c r="I114" s="403"/>
    </row>
    <row r="115" spans="1:9" x14ac:dyDescent="0.3">
      <c r="A115" s="401"/>
      <c r="B115" s="402"/>
      <c r="C115" s="402"/>
      <c r="D115" s="403"/>
      <c r="E115" s="401"/>
      <c r="F115" s="402"/>
      <c r="G115" s="402"/>
      <c r="H115" s="402"/>
      <c r="I115" s="403"/>
    </row>
    <row r="116" spans="1:9" x14ac:dyDescent="0.3">
      <c r="A116" s="401"/>
      <c r="B116" s="402"/>
      <c r="C116" s="402"/>
      <c r="D116" s="403"/>
      <c r="E116" s="401"/>
      <c r="F116" s="402"/>
      <c r="G116" s="402"/>
      <c r="H116" s="402"/>
      <c r="I116" s="403"/>
    </row>
    <row r="117" spans="1:9" x14ac:dyDescent="0.3">
      <c r="A117" s="401"/>
      <c r="B117" s="402"/>
      <c r="C117" s="402"/>
      <c r="D117" s="403"/>
      <c r="E117" s="401"/>
      <c r="F117" s="402"/>
      <c r="G117" s="402"/>
      <c r="H117" s="402"/>
      <c r="I117" s="403"/>
    </row>
    <row r="118" spans="1:9" x14ac:dyDescent="0.3">
      <c r="A118" s="401"/>
      <c r="B118" s="402"/>
      <c r="C118" s="402"/>
      <c r="D118" s="403"/>
      <c r="E118" s="401"/>
      <c r="F118" s="402"/>
      <c r="G118" s="402"/>
      <c r="H118" s="402"/>
      <c r="I118" s="403"/>
    </row>
    <row r="119" spans="1:9" x14ac:dyDescent="0.3">
      <c r="A119" s="401"/>
      <c r="B119" s="402"/>
      <c r="C119" s="402"/>
      <c r="D119" s="403"/>
      <c r="E119" s="401"/>
      <c r="F119" s="402"/>
      <c r="G119" s="402"/>
      <c r="H119" s="402"/>
      <c r="I119" s="403"/>
    </row>
    <row r="120" spans="1:9" x14ac:dyDescent="0.3">
      <c r="A120" s="401"/>
      <c r="B120" s="402"/>
      <c r="C120" s="402"/>
      <c r="D120" s="403"/>
      <c r="E120" s="401"/>
      <c r="F120" s="402"/>
      <c r="G120" s="402"/>
      <c r="H120" s="402"/>
      <c r="I120" s="403"/>
    </row>
    <row r="121" spans="1:9" x14ac:dyDescent="0.3">
      <c r="A121" s="401"/>
      <c r="B121" s="402"/>
      <c r="C121" s="402"/>
      <c r="D121" s="403"/>
      <c r="E121" s="401"/>
      <c r="F121" s="402"/>
      <c r="G121" s="402"/>
      <c r="H121" s="402"/>
      <c r="I121" s="403"/>
    </row>
    <row r="122" spans="1:9" x14ac:dyDescent="0.3">
      <c r="A122" s="401"/>
      <c r="B122" s="402"/>
      <c r="C122" s="402"/>
      <c r="D122" s="403"/>
      <c r="E122" s="401"/>
      <c r="F122" s="402"/>
      <c r="G122" s="402"/>
      <c r="H122" s="402"/>
      <c r="I122" s="403"/>
    </row>
    <row r="123" spans="1:9" ht="16.5" customHeight="1" x14ac:dyDescent="0.3">
      <c r="A123" s="401"/>
      <c r="B123" s="402"/>
      <c r="C123" s="402"/>
      <c r="D123" s="403"/>
      <c r="E123" s="401"/>
      <c r="F123" s="402"/>
      <c r="G123" s="402"/>
      <c r="H123" s="402"/>
      <c r="I123" s="403"/>
    </row>
    <row r="124" spans="1:9" ht="16.5" customHeight="1" x14ac:dyDescent="0.3">
      <c r="A124" s="401"/>
      <c r="B124" s="402"/>
      <c r="C124" s="402"/>
      <c r="D124" s="403"/>
      <c r="E124" s="401"/>
      <c r="F124" s="402"/>
      <c r="G124" s="402"/>
      <c r="H124" s="402"/>
      <c r="I124" s="403"/>
    </row>
    <row r="125" spans="1:9" ht="16.5" customHeight="1" x14ac:dyDescent="0.3">
      <c r="A125" s="401"/>
      <c r="B125" s="402"/>
      <c r="C125" s="402"/>
      <c r="D125" s="403"/>
      <c r="E125" s="401"/>
      <c r="F125" s="402"/>
      <c r="G125" s="402"/>
      <c r="H125" s="402"/>
      <c r="I125" s="403"/>
    </row>
    <row r="126" spans="1:9" ht="16.5" customHeight="1" x14ac:dyDescent="0.3">
      <c r="A126" s="401"/>
      <c r="B126" s="402"/>
      <c r="C126" s="402"/>
      <c r="D126" s="403"/>
      <c r="E126" s="401"/>
      <c r="F126" s="402"/>
      <c r="G126" s="402"/>
      <c r="H126" s="402"/>
      <c r="I126" s="403"/>
    </row>
    <row r="127" spans="1:9" ht="16.5" customHeight="1" x14ac:dyDescent="0.3">
      <c r="A127" s="401"/>
      <c r="B127" s="402"/>
      <c r="C127" s="402"/>
      <c r="D127" s="403"/>
      <c r="E127" s="401"/>
      <c r="F127" s="402"/>
      <c r="G127" s="402"/>
      <c r="H127" s="402"/>
      <c r="I127" s="403"/>
    </row>
    <row r="128" spans="1:9" ht="16.5" customHeight="1" x14ac:dyDescent="0.3">
      <c r="A128" s="401"/>
      <c r="B128" s="402"/>
      <c r="C128" s="402"/>
      <c r="D128" s="403"/>
      <c r="E128" s="401"/>
      <c r="F128" s="402"/>
      <c r="G128" s="402"/>
      <c r="H128" s="402"/>
      <c r="I128" s="403"/>
    </row>
    <row r="129" spans="1:9" ht="16.5" customHeight="1" x14ac:dyDescent="0.3">
      <c r="A129" s="401"/>
      <c r="B129" s="402"/>
      <c r="C129" s="402"/>
      <c r="D129" s="403"/>
      <c r="E129" s="401"/>
      <c r="F129" s="402"/>
      <c r="G129" s="402"/>
      <c r="H129" s="402"/>
      <c r="I129" s="403"/>
    </row>
    <row r="130" spans="1:9" ht="16.5" customHeight="1" x14ac:dyDescent="0.3">
      <c r="A130" s="401"/>
      <c r="B130" s="402"/>
      <c r="C130" s="402"/>
      <c r="D130" s="403"/>
      <c r="E130" s="401"/>
      <c r="F130" s="402"/>
      <c r="G130" s="402"/>
      <c r="H130" s="402"/>
      <c r="I130" s="403"/>
    </row>
    <row r="131" spans="1:9" ht="16.5" customHeight="1" thickBot="1" x14ac:dyDescent="0.35">
      <c r="A131" s="401"/>
      <c r="B131" s="402"/>
      <c r="C131" s="402"/>
      <c r="D131" s="403"/>
      <c r="E131" s="404"/>
      <c r="F131" s="405"/>
      <c r="G131" s="405"/>
      <c r="H131" s="405"/>
      <c r="I131" s="406"/>
    </row>
    <row r="132" spans="1:9" ht="16.5" customHeight="1" thickBot="1" x14ac:dyDescent="0.35">
      <c r="A132" s="1261" t="s">
        <v>474</v>
      </c>
      <c r="B132" s="1262"/>
      <c r="C132" s="1262"/>
      <c r="D132" s="1262"/>
      <c r="E132" s="1262"/>
      <c r="F132" s="1262"/>
      <c r="G132" s="1262"/>
      <c r="H132" s="1262"/>
      <c r="I132" s="1263"/>
    </row>
    <row r="133" spans="1:9" ht="16.5" customHeight="1" thickBot="1" x14ac:dyDescent="0.35">
      <c r="A133" s="1256" t="s">
        <v>561</v>
      </c>
      <c r="B133" s="1257"/>
      <c r="C133" s="1257"/>
      <c r="D133" s="1258"/>
      <c r="E133" s="1256" t="s">
        <v>564</v>
      </c>
      <c r="F133" s="1257"/>
      <c r="G133" s="1257"/>
      <c r="H133" s="1257"/>
      <c r="I133" s="1258"/>
    </row>
    <row r="134" spans="1:9" ht="16.5" customHeight="1" x14ac:dyDescent="0.3">
      <c r="A134" s="401"/>
      <c r="B134" s="402"/>
      <c r="C134" s="402"/>
      <c r="D134" s="403"/>
      <c r="E134" s="398"/>
      <c r="F134" s="399"/>
      <c r="G134" s="399"/>
      <c r="H134" s="399"/>
      <c r="I134" s="400"/>
    </row>
    <row r="135" spans="1:9" ht="16.5" customHeight="1" x14ac:dyDescent="0.3">
      <c r="A135" s="401"/>
      <c r="B135" s="402"/>
      <c r="C135" s="402"/>
      <c r="D135" s="403"/>
      <c r="E135" s="401"/>
      <c r="F135" s="402"/>
      <c r="G135" s="402"/>
      <c r="H135" s="402"/>
      <c r="I135" s="403"/>
    </row>
    <row r="136" spans="1:9" ht="16.5" customHeight="1" x14ac:dyDescent="0.3">
      <c r="A136" s="401"/>
      <c r="B136" s="402"/>
      <c r="C136" s="402"/>
      <c r="D136" s="403"/>
      <c r="E136" s="401"/>
      <c r="F136" s="402"/>
      <c r="G136" s="402"/>
      <c r="H136" s="402"/>
      <c r="I136" s="403"/>
    </row>
    <row r="137" spans="1:9" ht="16.5" customHeight="1" x14ac:dyDescent="0.3">
      <c r="A137" s="401"/>
      <c r="B137" s="402"/>
      <c r="C137" s="402"/>
      <c r="D137" s="403"/>
      <c r="E137" s="401"/>
      <c r="F137" s="402"/>
      <c r="G137" s="402"/>
      <c r="H137" s="402"/>
      <c r="I137" s="403"/>
    </row>
    <row r="138" spans="1:9" ht="16.5" customHeight="1" x14ac:dyDescent="0.3">
      <c r="A138" s="401"/>
      <c r="B138" s="402"/>
      <c r="C138" s="402"/>
      <c r="D138" s="403"/>
      <c r="E138" s="401"/>
      <c r="F138" s="402"/>
      <c r="G138" s="402"/>
      <c r="H138" s="402"/>
      <c r="I138" s="403"/>
    </row>
    <row r="139" spans="1:9" ht="16.5" customHeight="1" x14ac:dyDescent="0.3">
      <c r="A139" s="401"/>
      <c r="B139" s="402"/>
      <c r="C139" s="402"/>
      <c r="D139" s="403"/>
      <c r="E139" s="401"/>
      <c r="F139" s="402"/>
      <c r="G139" s="402"/>
      <c r="H139" s="402"/>
      <c r="I139" s="403"/>
    </row>
    <row r="140" spans="1:9" ht="16.5" customHeight="1" x14ac:dyDescent="0.3">
      <c r="A140" s="401"/>
      <c r="B140" s="402"/>
      <c r="C140" s="402"/>
      <c r="D140" s="403"/>
      <c r="E140" s="401"/>
      <c r="F140" s="402"/>
      <c r="G140" s="402"/>
      <c r="H140" s="402"/>
      <c r="I140" s="403"/>
    </row>
    <row r="141" spans="1:9" ht="16.5" customHeight="1" x14ac:dyDescent="0.3">
      <c r="A141" s="401"/>
      <c r="B141" s="402"/>
      <c r="C141" s="402"/>
      <c r="D141" s="403"/>
      <c r="E141" s="401"/>
      <c r="F141" s="402"/>
      <c r="G141" s="402"/>
      <c r="H141" s="402"/>
      <c r="I141" s="403"/>
    </row>
    <row r="142" spans="1:9" ht="16.5" customHeight="1" x14ac:dyDescent="0.3">
      <c r="A142" s="401"/>
      <c r="B142" s="402"/>
      <c r="C142" s="402"/>
      <c r="D142" s="403"/>
      <c r="E142" s="401"/>
      <c r="F142" s="402"/>
      <c r="G142" s="402"/>
      <c r="H142" s="402"/>
      <c r="I142" s="403"/>
    </row>
    <row r="143" spans="1:9" ht="16.5" customHeight="1" x14ac:dyDescent="0.3">
      <c r="A143" s="401"/>
      <c r="B143" s="402"/>
      <c r="C143" s="402"/>
      <c r="D143" s="403"/>
      <c r="E143" s="401"/>
      <c r="F143" s="402"/>
      <c r="G143" s="402"/>
      <c r="H143" s="402"/>
      <c r="I143" s="403"/>
    </row>
    <row r="144" spans="1:9" ht="16.5" customHeight="1" x14ac:dyDescent="0.3">
      <c r="A144" s="401"/>
      <c r="B144" s="402"/>
      <c r="C144" s="402"/>
      <c r="D144" s="403"/>
      <c r="E144" s="401"/>
      <c r="F144" s="402"/>
      <c r="G144" s="402"/>
      <c r="H144" s="402"/>
      <c r="I144" s="403"/>
    </row>
    <row r="145" spans="1:9" ht="16.5" customHeight="1" x14ac:dyDescent="0.3">
      <c r="A145" s="401"/>
      <c r="B145" s="402"/>
      <c r="C145" s="402"/>
      <c r="D145" s="403"/>
      <c r="E145" s="401"/>
      <c r="F145" s="402"/>
      <c r="G145" s="402"/>
      <c r="H145" s="402"/>
      <c r="I145" s="403"/>
    </row>
    <row r="146" spans="1:9" ht="16.5" customHeight="1" x14ac:dyDescent="0.3">
      <c r="A146" s="401"/>
      <c r="B146" s="402"/>
      <c r="C146" s="402"/>
      <c r="D146" s="403"/>
      <c r="E146" s="401"/>
      <c r="F146" s="402"/>
      <c r="G146" s="402"/>
      <c r="H146" s="402"/>
      <c r="I146" s="403"/>
    </row>
    <row r="147" spans="1:9" ht="16.5" customHeight="1" x14ac:dyDescent="0.3">
      <c r="A147" s="401"/>
      <c r="B147" s="402"/>
      <c r="C147" s="402"/>
      <c r="D147" s="403"/>
      <c r="E147" s="401"/>
      <c r="F147" s="402"/>
      <c r="G147" s="402"/>
      <c r="H147" s="402"/>
      <c r="I147" s="403"/>
    </row>
    <row r="148" spans="1:9" ht="16.5" customHeight="1" thickBot="1" x14ac:dyDescent="0.35">
      <c r="A148" s="404"/>
      <c r="B148" s="405"/>
      <c r="C148" s="405"/>
      <c r="D148" s="406"/>
      <c r="E148" s="404"/>
      <c r="F148" s="405"/>
      <c r="G148" s="405"/>
      <c r="H148" s="405"/>
      <c r="I148" s="406"/>
    </row>
  </sheetData>
  <protectedRanges>
    <protectedRange sqref="A53:A72 A112:A122 A133 A76:A82" name="Диапазон1_2_1_1_1_1"/>
    <protectedRange sqref="A84:A87" name="Диапазон1_2_1_1_1_1_4"/>
    <protectedRange sqref="A83" name="Диапазон1_2_1_1_1_1_1"/>
    <protectedRange sqref="A95:A110" name="Диапазон1_2_1_1_1_1_9_1"/>
    <protectedRange sqref="A93:A94" name="Диапазон1_2_1_1_1_1_9_2_1"/>
  </protectedRanges>
  <mergeCells count="113">
    <mergeCell ref="A97:H97"/>
    <mergeCell ref="A109:H109"/>
    <mergeCell ref="A110:H110"/>
    <mergeCell ref="B87:C87"/>
    <mergeCell ref="D87:E87"/>
    <mergeCell ref="F87:H87"/>
    <mergeCell ref="A94:H94"/>
    <mergeCell ref="D85:E85"/>
    <mergeCell ref="F85:H85"/>
    <mergeCell ref="B86:C86"/>
    <mergeCell ref="D86:E86"/>
    <mergeCell ref="F86:H86"/>
    <mergeCell ref="A92:H92"/>
    <mergeCell ref="A91:H91"/>
    <mergeCell ref="A106:H106"/>
    <mergeCell ref="A93:H93"/>
    <mergeCell ref="A95:H95"/>
    <mergeCell ref="A96:H96"/>
    <mergeCell ref="A98:H98"/>
    <mergeCell ref="A99:H99"/>
    <mergeCell ref="A100:H100"/>
    <mergeCell ref="A101:H101"/>
    <mergeCell ref="A102:H102"/>
    <mergeCell ref="A103:H103"/>
    <mergeCell ref="D18:I30"/>
    <mergeCell ref="A1:I6"/>
    <mergeCell ref="A8:C10"/>
    <mergeCell ref="D8:I10"/>
    <mergeCell ref="A11:C11"/>
    <mergeCell ref="D11:I11"/>
    <mergeCell ref="A12:C14"/>
    <mergeCell ref="D12:I14"/>
    <mergeCell ref="A15:C15"/>
    <mergeCell ref="D15:I15"/>
    <mergeCell ref="A16:I16"/>
    <mergeCell ref="A17:C17"/>
    <mergeCell ref="D17:I17"/>
    <mergeCell ref="A7:I7"/>
    <mergeCell ref="A31:I31"/>
    <mergeCell ref="A32:A33"/>
    <mergeCell ref="B32:B33"/>
    <mergeCell ref="C32:C33"/>
    <mergeCell ref="D32:D33"/>
    <mergeCell ref="E32:E33"/>
    <mergeCell ref="F32:F33"/>
    <mergeCell ref="G32:G33"/>
    <mergeCell ref="H32:H33"/>
    <mergeCell ref="I32:I33"/>
    <mergeCell ref="A34:A37"/>
    <mergeCell ref="B34:B37"/>
    <mergeCell ref="C34:C37"/>
    <mergeCell ref="A38:A41"/>
    <mergeCell ref="B38:B41"/>
    <mergeCell ref="C38:C41"/>
    <mergeCell ref="A42:A45"/>
    <mergeCell ref="B42:B45"/>
    <mergeCell ref="C42:C45"/>
    <mergeCell ref="A46:A49"/>
    <mergeCell ref="B46:B49"/>
    <mergeCell ref="C46:C49"/>
    <mergeCell ref="A50:I50"/>
    <mergeCell ref="A51:C52"/>
    <mergeCell ref="D51:D52"/>
    <mergeCell ref="E51:E52"/>
    <mergeCell ref="F51:F52"/>
    <mergeCell ref="G51:G52"/>
    <mergeCell ref="H51:H52"/>
    <mergeCell ref="I51:I52"/>
    <mergeCell ref="A53:C57"/>
    <mergeCell ref="G53:G57"/>
    <mergeCell ref="A58:C62"/>
    <mergeCell ref="G58:G62"/>
    <mergeCell ref="A63:C67"/>
    <mergeCell ref="G63:G67"/>
    <mergeCell ref="A68:C72"/>
    <mergeCell ref="G68:G72"/>
    <mergeCell ref="A73:I73"/>
    <mergeCell ref="A74:E75"/>
    <mergeCell ref="F74:F75"/>
    <mergeCell ref="G74:H75"/>
    <mergeCell ref="I74:I75"/>
    <mergeCell ref="A76:E76"/>
    <mergeCell ref="G76:H76"/>
    <mergeCell ref="A77:E77"/>
    <mergeCell ref="G77:H77"/>
    <mergeCell ref="A79:E79"/>
    <mergeCell ref="G79:H79"/>
    <mergeCell ref="A78:E78"/>
    <mergeCell ref="G78:H78"/>
    <mergeCell ref="A80:E80"/>
    <mergeCell ref="G80:H80"/>
    <mergeCell ref="A81:E81"/>
    <mergeCell ref="G81:H81"/>
    <mergeCell ref="A82:E82"/>
    <mergeCell ref="G82:H82"/>
    <mergeCell ref="A83:I83"/>
    <mergeCell ref="A88:I88"/>
    <mergeCell ref="A89:H90"/>
    <mergeCell ref="I89:I90"/>
    <mergeCell ref="B84:C84"/>
    <mergeCell ref="D84:E84"/>
    <mergeCell ref="F84:I84"/>
    <mergeCell ref="B85:C85"/>
    <mergeCell ref="A104:H104"/>
    <mergeCell ref="A105:H105"/>
    <mergeCell ref="A133:D133"/>
    <mergeCell ref="E133:I133"/>
    <mergeCell ref="A107:H107"/>
    <mergeCell ref="A108:H108"/>
    <mergeCell ref="A111:I111"/>
    <mergeCell ref="A112:D112"/>
    <mergeCell ref="E112:I112"/>
    <mergeCell ref="A132:I132"/>
  </mergeCells>
  <hyperlinks>
    <hyperlink ref="A7:I7" location="СОДЕРЖАНИЕ!A1" display="ВЕРНУТЬСЯ В СОДЕРЖАНИЕ" xr:uid="{031E6389-7789-4D65-A39F-CC3D8850B1DE}"/>
  </hyperlinks>
  <pageMargins left="0.23622047244094491" right="0.23622047244094491" top="0.74803149606299213" bottom="0.74803149606299213" header="0.31496062992125984" footer="0.31496062992125984"/>
  <pageSetup paperSize="9" scale="66" orientation="landscape"/>
  <headerFooter>
    <oddFooter>&amp;C&amp;"-,курсив"&amp;8* цена с НДС в рублях РФ, отгрузка со склада фабрики в г. Рязань при 100% предоплате.
Страница  &amp;P из &amp;N&amp;R&amp;"-,полужирный"&amp;KFF0000portika.ru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AE573E-E914-4681-AAE7-635F9F8E77A6}">
  <sheetPr>
    <tabColor theme="0"/>
    <pageSetUpPr fitToPage="1"/>
  </sheetPr>
  <dimension ref="A1:M141"/>
  <sheetViews>
    <sheetView zoomScaleNormal="100" workbookViewId="0">
      <selection activeCell="I79" sqref="I79"/>
    </sheetView>
  </sheetViews>
  <sheetFormatPr defaultColWidth="8.85546875" defaultRowHeight="16.5" x14ac:dyDescent="0.3"/>
  <cols>
    <col min="1" max="1" width="44" style="365" customWidth="1"/>
    <col min="2" max="3" width="21.140625" style="365" customWidth="1"/>
    <col min="4" max="6" width="21.42578125" style="365" customWidth="1"/>
    <col min="7" max="7" width="15.85546875" style="365" customWidth="1"/>
    <col min="8" max="8" width="15.85546875" style="366" customWidth="1"/>
    <col min="9" max="9" width="29.7109375" style="365" bestFit="1" customWidth="1"/>
    <col min="10" max="12" width="8.85546875" style="365"/>
    <col min="13" max="13" width="12.140625" style="365" bestFit="1" customWidth="1"/>
    <col min="14" max="16384" width="8.85546875" style="365"/>
  </cols>
  <sheetData>
    <row r="1" spans="1:9" x14ac:dyDescent="0.3">
      <c r="A1" s="1340"/>
      <c r="B1" s="1341"/>
      <c r="C1" s="1341"/>
      <c r="D1" s="1341"/>
      <c r="E1" s="1341"/>
      <c r="F1" s="1341"/>
      <c r="G1" s="1341"/>
      <c r="H1" s="1341"/>
      <c r="I1" s="1342"/>
    </row>
    <row r="2" spans="1:9" x14ac:dyDescent="0.3">
      <c r="A2" s="1343"/>
      <c r="B2" s="1344"/>
      <c r="C2" s="1344"/>
      <c r="D2" s="1344"/>
      <c r="E2" s="1344"/>
      <c r="F2" s="1344"/>
      <c r="G2" s="1344"/>
      <c r="H2" s="1344"/>
      <c r="I2" s="1345"/>
    </row>
    <row r="3" spans="1:9" x14ac:dyDescent="0.3">
      <c r="A3" s="1343"/>
      <c r="B3" s="1344"/>
      <c r="C3" s="1344"/>
      <c r="D3" s="1344"/>
      <c r="E3" s="1344"/>
      <c r="F3" s="1344"/>
      <c r="G3" s="1344"/>
      <c r="H3" s="1344"/>
      <c r="I3" s="1345"/>
    </row>
    <row r="4" spans="1:9" x14ac:dyDescent="0.3">
      <c r="A4" s="1343"/>
      <c r="B4" s="1344"/>
      <c r="C4" s="1344"/>
      <c r="D4" s="1344"/>
      <c r="E4" s="1344"/>
      <c r="F4" s="1344"/>
      <c r="G4" s="1344"/>
      <c r="H4" s="1344"/>
      <c r="I4" s="1345"/>
    </row>
    <row r="5" spans="1:9" x14ac:dyDescent="0.3">
      <c r="A5" s="1343"/>
      <c r="B5" s="1344"/>
      <c r="C5" s="1344"/>
      <c r="D5" s="1344"/>
      <c r="E5" s="1344"/>
      <c r="F5" s="1344"/>
      <c r="G5" s="1344"/>
      <c r="H5" s="1344"/>
      <c r="I5" s="1345"/>
    </row>
    <row r="6" spans="1:9" ht="24.75" customHeight="1" thickBot="1" x14ac:dyDescent="0.35">
      <c r="A6" s="1346"/>
      <c r="B6" s="1347"/>
      <c r="C6" s="1347"/>
      <c r="D6" s="1347"/>
      <c r="E6" s="1347"/>
      <c r="F6" s="1347"/>
      <c r="G6" s="1347"/>
      <c r="H6" s="1347"/>
      <c r="I6" s="1348"/>
    </row>
    <row r="7" spans="1:9" ht="17.25" thickBot="1" x14ac:dyDescent="0.35">
      <c r="A7" s="1403" t="s">
        <v>427</v>
      </c>
      <c r="B7" s="1404"/>
      <c r="C7" s="1404"/>
      <c r="D7" s="1404"/>
      <c r="E7" s="1404"/>
      <c r="F7" s="1404"/>
      <c r="G7" s="1404"/>
      <c r="H7" s="1404"/>
      <c r="I7" s="1405"/>
    </row>
    <row r="8" spans="1:9" ht="13.5" customHeight="1" x14ac:dyDescent="0.3">
      <c r="A8" s="1349" t="s">
        <v>0</v>
      </c>
      <c r="B8" s="1350"/>
      <c r="C8" s="1351"/>
      <c r="D8" s="1358" t="s">
        <v>555</v>
      </c>
      <c r="E8" s="1359"/>
      <c r="F8" s="1359"/>
      <c r="G8" s="1359"/>
      <c r="H8" s="1359"/>
      <c r="I8" s="1360"/>
    </row>
    <row r="9" spans="1:9" ht="16.5" customHeight="1" x14ac:dyDescent="0.3">
      <c r="A9" s="1352"/>
      <c r="B9" s="1353"/>
      <c r="C9" s="1354"/>
      <c r="D9" s="1361"/>
      <c r="E9" s="1362"/>
      <c r="F9" s="1362"/>
      <c r="G9" s="1362"/>
      <c r="H9" s="1362"/>
      <c r="I9" s="1363"/>
    </row>
    <row r="10" spans="1:9" ht="35.25" customHeight="1" thickBot="1" x14ac:dyDescent="0.35">
      <c r="A10" s="1355"/>
      <c r="B10" s="1356"/>
      <c r="C10" s="1357"/>
      <c r="D10" s="1364"/>
      <c r="E10" s="1365"/>
      <c r="F10" s="1365"/>
      <c r="G10" s="1365"/>
      <c r="H10" s="1365"/>
      <c r="I10" s="1366"/>
    </row>
    <row r="11" spans="1:9" ht="45" customHeight="1" thickBot="1" x14ac:dyDescent="0.35">
      <c r="A11" s="1465" t="s">
        <v>2</v>
      </c>
      <c r="B11" s="1465"/>
      <c r="C11" s="1466"/>
      <c r="D11" s="1370" t="s">
        <v>556</v>
      </c>
      <c r="E11" s="1371"/>
      <c r="F11" s="1371"/>
      <c r="G11" s="1371"/>
      <c r="H11" s="1371"/>
      <c r="I11" s="1372"/>
    </row>
    <row r="12" spans="1:9" ht="16.5" customHeight="1" x14ac:dyDescent="0.3">
      <c r="A12" s="1377" t="s">
        <v>4</v>
      </c>
      <c r="B12" s="1377"/>
      <c r="C12" s="1467"/>
      <c r="D12" s="1382" t="s">
        <v>557</v>
      </c>
      <c r="E12" s="1383"/>
      <c r="F12" s="1383"/>
      <c r="G12" s="1383"/>
      <c r="H12" s="1383"/>
      <c r="I12" s="1384"/>
    </row>
    <row r="13" spans="1:9" ht="16.5" customHeight="1" x14ac:dyDescent="0.3">
      <c r="A13" s="1377"/>
      <c r="B13" s="1377"/>
      <c r="C13" s="1467"/>
      <c r="D13" s="1385"/>
      <c r="E13" s="1386"/>
      <c r="F13" s="1386"/>
      <c r="G13" s="1386"/>
      <c r="H13" s="1386"/>
      <c r="I13" s="1387"/>
    </row>
    <row r="14" spans="1:9" ht="12.75" customHeight="1" thickBot="1" x14ac:dyDescent="0.35">
      <c r="A14" s="1377"/>
      <c r="B14" s="1377"/>
      <c r="C14" s="1467"/>
      <c r="D14" s="1388"/>
      <c r="E14" s="1389"/>
      <c r="F14" s="1389"/>
      <c r="G14" s="1389"/>
      <c r="H14" s="1389"/>
      <c r="I14" s="1390"/>
    </row>
    <row r="15" spans="1:9" ht="69" customHeight="1" thickBot="1" x14ac:dyDescent="0.35">
      <c r="A15" s="1468" t="s">
        <v>6</v>
      </c>
      <c r="B15" s="1468"/>
      <c r="C15" s="1469"/>
      <c r="D15" s="1391" t="s">
        <v>1184</v>
      </c>
      <c r="E15" s="1392"/>
      <c r="F15" s="1392"/>
      <c r="G15" s="1392"/>
      <c r="H15" s="1392"/>
      <c r="I15" s="1393"/>
    </row>
    <row r="16" spans="1:9" ht="22.5" customHeight="1" thickBot="1" x14ac:dyDescent="0.35">
      <c r="A16" s="1394" t="s">
        <v>442</v>
      </c>
      <c r="B16" s="1395"/>
      <c r="C16" s="1395"/>
      <c r="D16" s="1395"/>
      <c r="E16" s="1395"/>
      <c r="F16" s="1395"/>
      <c r="G16" s="1395"/>
      <c r="H16" s="1395"/>
      <c r="I16" s="1396"/>
    </row>
    <row r="17" spans="1:9" ht="14.25" customHeight="1" thickBot="1" x14ac:dyDescent="0.35">
      <c r="A17" s="1470" t="s">
        <v>443</v>
      </c>
      <c r="B17" s="1471"/>
      <c r="C17" s="1471"/>
      <c r="D17" s="1400" t="s">
        <v>558</v>
      </c>
      <c r="E17" s="1401"/>
      <c r="F17" s="1401"/>
      <c r="G17" s="1401"/>
      <c r="H17" s="1401"/>
      <c r="I17" s="1402"/>
    </row>
    <row r="18" spans="1:9" ht="14.1" customHeight="1" x14ac:dyDescent="0.3">
      <c r="A18" s="367" t="s">
        <v>571</v>
      </c>
      <c r="B18" s="368" t="s">
        <v>572</v>
      </c>
      <c r="C18" s="369"/>
      <c r="D18" s="1331"/>
      <c r="E18" s="1332"/>
      <c r="F18" s="1332"/>
      <c r="G18" s="1332"/>
      <c r="H18" s="1332"/>
      <c r="I18" s="1333"/>
    </row>
    <row r="19" spans="1:9" ht="11.25" customHeight="1" x14ac:dyDescent="0.3">
      <c r="A19" s="370"/>
      <c r="B19" s="371"/>
      <c r="C19" s="372"/>
      <c r="D19" s="1334"/>
      <c r="E19" s="1335"/>
      <c r="F19" s="1335"/>
      <c r="G19" s="1335"/>
      <c r="H19" s="1335"/>
      <c r="I19" s="1336"/>
    </row>
    <row r="20" spans="1:9" ht="12.75" customHeight="1" x14ac:dyDescent="0.3">
      <c r="A20" s="373" t="s">
        <v>573</v>
      </c>
      <c r="B20" s="374"/>
      <c r="C20" s="375"/>
      <c r="D20" s="1334"/>
      <c r="E20" s="1335"/>
      <c r="F20" s="1335"/>
      <c r="G20" s="1335"/>
      <c r="H20" s="1335"/>
      <c r="I20" s="1336"/>
    </row>
    <row r="21" spans="1:9" ht="7.5" customHeight="1" x14ac:dyDescent="0.3">
      <c r="A21" s="376"/>
      <c r="B21" s="377"/>
      <c r="C21" s="378"/>
      <c r="D21" s="1334"/>
      <c r="E21" s="1335"/>
      <c r="F21" s="1335"/>
      <c r="G21" s="1335"/>
      <c r="H21" s="1335"/>
      <c r="I21" s="1336"/>
    </row>
    <row r="22" spans="1:9" x14ac:dyDescent="0.3">
      <c r="A22" s="379"/>
      <c r="B22" s="380"/>
      <c r="C22" s="381"/>
      <c r="D22" s="1334"/>
      <c r="E22" s="1335"/>
      <c r="F22" s="1335"/>
      <c r="G22" s="1335"/>
      <c r="H22" s="1335"/>
      <c r="I22" s="1336"/>
    </row>
    <row r="23" spans="1:9" x14ac:dyDescent="0.3">
      <c r="A23" s="379"/>
      <c r="B23" s="380"/>
      <c r="C23" s="381"/>
      <c r="D23" s="1334"/>
      <c r="E23" s="1335"/>
      <c r="F23" s="1335"/>
      <c r="G23" s="1335"/>
      <c r="H23" s="1335"/>
      <c r="I23" s="1336"/>
    </row>
    <row r="24" spans="1:9" x14ac:dyDescent="0.3">
      <c r="A24" s="379"/>
      <c r="B24" s="380"/>
      <c r="C24" s="381"/>
      <c r="D24" s="1334"/>
      <c r="E24" s="1335"/>
      <c r="F24" s="1335"/>
      <c r="G24" s="1335"/>
      <c r="H24" s="1335"/>
      <c r="I24" s="1336"/>
    </row>
    <row r="25" spans="1:9" x14ac:dyDescent="0.3">
      <c r="A25" s="379"/>
      <c r="B25" s="380"/>
      <c r="C25" s="381"/>
      <c r="D25" s="1334"/>
      <c r="E25" s="1335"/>
      <c r="F25" s="1335"/>
      <c r="G25" s="1335"/>
      <c r="H25" s="1335"/>
      <c r="I25" s="1336"/>
    </row>
    <row r="26" spans="1:9" x14ac:dyDescent="0.3">
      <c r="A26" s="379"/>
      <c r="B26" s="380"/>
      <c r="C26" s="381"/>
      <c r="D26" s="1334"/>
      <c r="E26" s="1335"/>
      <c r="F26" s="1335"/>
      <c r="G26" s="1335"/>
      <c r="H26" s="1335"/>
      <c r="I26" s="1336"/>
    </row>
    <row r="27" spans="1:9" x14ac:dyDescent="0.3">
      <c r="A27" s="379"/>
      <c r="B27" s="380"/>
      <c r="C27" s="381"/>
      <c r="D27" s="1334"/>
      <c r="E27" s="1335"/>
      <c r="F27" s="1335"/>
      <c r="G27" s="1335"/>
      <c r="H27" s="1335"/>
      <c r="I27" s="1336"/>
    </row>
    <row r="28" spans="1:9" x14ac:dyDescent="0.3">
      <c r="A28" s="379"/>
      <c r="B28" s="380"/>
      <c r="C28" s="381"/>
      <c r="D28" s="1334"/>
      <c r="E28" s="1335"/>
      <c r="F28" s="1335"/>
      <c r="G28" s="1335"/>
      <c r="H28" s="1335"/>
      <c r="I28" s="1336"/>
    </row>
    <row r="29" spans="1:9" x14ac:dyDescent="0.3">
      <c r="A29" s="379"/>
      <c r="B29" s="380"/>
      <c r="C29" s="381"/>
      <c r="D29" s="1334"/>
      <c r="E29" s="1335"/>
      <c r="F29" s="1335"/>
      <c r="G29" s="1335"/>
      <c r="H29" s="1335"/>
      <c r="I29" s="1336"/>
    </row>
    <row r="30" spans="1:9" ht="54" customHeight="1" thickBot="1" x14ac:dyDescent="0.35">
      <c r="A30" s="382"/>
      <c r="B30" s="383"/>
      <c r="C30" s="384"/>
      <c r="D30" s="1337"/>
      <c r="E30" s="1338"/>
      <c r="F30" s="1338"/>
      <c r="G30" s="1338"/>
      <c r="H30" s="1338"/>
      <c r="I30" s="1339"/>
    </row>
    <row r="31" spans="1:9" ht="17.25" thickBot="1" x14ac:dyDescent="0.35">
      <c r="A31" s="1261" t="s">
        <v>574</v>
      </c>
      <c r="B31" s="1262"/>
      <c r="C31" s="1262"/>
      <c r="D31" s="1262"/>
      <c r="E31" s="1262"/>
      <c r="F31" s="1262"/>
      <c r="G31" s="1262"/>
      <c r="H31" s="1262"/>
      <c r="I31" s="1263"/>
    </row>
    <row r="32" spans="1:9" ht="13.5" customHeight="1" x14ac:dyDescent="0.3">
      <c r="A32" s="1278" t="s">
        <v>12</v>
      </c>
      <c r="B32" s="1279" t="s">
        <v>13</v>
      </c>
      <c r="C32" s="1279" t="s">
        <v>177</v>
      </c>
      <c r="D32" s="1279" t="s">
        <v>83</v>
      </c>
      <c r="E32" s="1297" t="s">
        <v>14</v>
      </c>
      <c r="F32" s="1297" t="s">
        <v>15</v>
      </c>
      <c r="G32" s="1279" t="s">
        <v>446</v>
      </c>
      <c r="H32" s="1279" t="s">
        <v>101</v>
      </c>
      <c r="I32" s="1282" t="s">
        <v>559</v>
      </c>
    </row>
    <row r="33" spans="1:13" x14ac:dyDescent="0.3">
      <c r="A33" s="1328"/>
      <c r="B33" s="1329"/>
      <c r="C33" s="1329"/>
      <c r="D33" s="1329"/>
      <c r="E33" s="1472"/>
      <c r="F33" s="1472"/>
      <c r="G33" s="1329"/>
      <c r="H33" s="1329"/>
      <c r="I33" s="1330"/>
    </row>
    <row r="34" spans="1:13" ht="16.5" customHeight="1" x14ac:dyDescent="0.3">
      <c r="A34" s="1318" t="s">
        <v>575</v>
      </c>
      <c r="B34" s="1320" t="s">
        <v>22</v>
      </c>
      <c r="C34" s="1320" t="s">
        <v>437</v>
      </c>
      <c r="D34" s="385" t="s">
        <v>448</v>
      </c>
      <c r="E34" s="385" t="s">
        <v>23</v>
      </c>
      <c r="F34" s="385" t="s">
        <v>449</v>
      </c>
      <c r="G34" s="385" t="s">
        <v>104</v>
      </c>
      <c r="H34" s="387" t="s">
        <v>26</v>
      </c>
      <c r="I34" s="760">
        <v>9316.35</v>
      </c>
      <c r="J34" s="414"/>
    </row>
    <row r="35" spans="1:13" x14ac:dyDescent="0.3">
      <c r="A35" s="1318"/>
      <c r="B35" s="1320"/>
      <c r="C35" s="1320"/>
      <c r="D35" s="385" t="s">
        <v>448</v>
      </c>
      <c r="E35" s="385" t="s">
        <v>23</v>
      </c>
      <c r="F35" s="385" t="s">
        <v>450</v>
      </c>
      <c r="G35" s="385" t="s">
        <v>104</v>
      </c>
      <c r="H35" s="387" t="s">
        <v>26</v>
      </c>
      <c r="I35" s="760">
        <v>10220.175000000001</v>
      </c>
      <c r="J35" s="414"/>
      <c r="M35" s="418"/>
    </row>
    <row r="36" spans="1:13" x14ac:dyDescent="0.3">
      <c r="A36" s="1318"/>
      <c r="B36" s="1320"/>
      <c r="C36" s="1320"/>
      <c r="D36" s="385" t="s">
        <v>448</v>
      </c>
      <c r="E36" s="385" t="s">
        <v>23</v>
      </c>
      <c r="F36" s="388" t="s">
        <v>576</v>
      </c>
      <c r="G36" s="385" t="s">
        <v>104</v>
      </c>
      <c r="H36" s="387" t="s">
        <v>26</v>
      </c>
      <c r="I36" s="760">
        <v>11124</v>
      </c>
      <c r="J36" s="414"/>
      <c r="M36" s="418"/>
    </row>
    <row r="37" spans="1:13" ht="16.5" customHeight="1" x14ac:dyDescent="0.3">
      <c r="A37" s="1318" t="s">
        <v>575</v>
      </c>
      <c r="B37" s="1320" t="s">
        <v>22</v>
      </c>
      <c r="C37" s="1320" t="s">
        <v>437</v>
      </c>
      <c r="D37" s="385" t="s">
        <v>85</v>
      </c>
      <c r="E37" s="385" t="s">
        <v>23</v>
      </c>
      <c r="F37" s="385" t="s">
        <v>29</v>
      </c>
      <c r="G37" s="385" t="s">
        <v>104</v>
      </c>
      <c r="H37" s="387" t="s">
        <v>26</v>
      </c>
      <c r="I37" s="760">
        <v>9872.5500000000011</v>
      </c>
      <c r="J37" s="414"/>
      <c r="M37" s="414"/>
    </row>
    <row r="38" spans="1:13" x14ac:dyDescent="0.3">
      <c r="A38" s="1318"/>
      <c r="B38" s="1320"/>
      <c r="C38" s="1320"/>
      <c r="D38" s="385" t="s">
        <v>85</v>
      </c>
      <c r="E38" s="385" t="s">
        <v>23</v>
      </c>
      <c r="F38" s="385" t="s">
        <v>450</v>
      </c>
      <c r="G38" s="385" t="s">
        <v>104</v>
      </c>
      <c r="H38" s="387" t="s">
        <v>26</v>
      </c>
      <c r="I38" s="760">
        <v>10776.375</v>
      </c>
      <c r="J38" s="414"/>
    </row>
    <row r="39" spans="1:13" x14ac:dyDescent="0.3">
      <c r="A39" s="1318"/>
      <c r="B39" s="1320"/>
      <c r="C39" s="1320"/>
      <c r="D39" s="385" t="s">
        <v>85</v>
      </c>
      <c r="E39" s="385" t="s">
        <v>23</v>
      </c>
      <c r="F39" s="388" t="s">
        <v>576</v>
      </c>
      <c r="G39" s="385" t="s">
        <v>104</v>
      </c>
      <c r="H39" s="387" t="s">
        <v>26</v>
      </c>
      <c r="I39" s="760">
        <v>11680.2</v>
      </c>
      <c r="J39" s="414"/>
      <c r="M39" s="418"/>
    </row>
    <row r="40" spans="1:13" ht="17.25" customHeight="1" x14ac:dyDescent="0.3">
      <c r="A40" s="1318" t="s">
        <v>577</v>
      </c>
      <c r="B40" s="1320" t="s">
        <v>22</v>
      </c>
      <c r="C40" s="1320" t="s">
        <v>437</v>
      </c>
      <c r="D40" s="385" t="s">
        <v>448</v>
      </c>
      <c r="E40" s="385" t="s">
        <v>23</v>
      </c>
      <c r="F40" s="385" t="s">
        <v>29</v>
      </c>
      <c r="G40" s="385" t="s">
        <v>104</v>
      </c>
      <c r="H40" s="387" t="s">
        <v>26</v>
      </c>
      <c r="I40" s="760">
        <v>9316.35</v>
      </c>
      <c r="J40" s="414"/>
    </row>
    <row r="41" spans="1:13" x14ac:dyDescent="0.3">
      <c r="A41" s="1318"/>
      <c r="B41" s="1320"/>
      <c r="C41" s="1320"/>
      <c r="D41" s="385" t="s">
        <v>448</v>
      </c>
      <c r="E41" s="385" t="s">
        <v>23</v>
      </c>
      <c r="F41" s="385" t="s">
        <v>450</v>
      </c>
      <c r="G41" s="385" t="s">
        <v>104</v>
      </c>
      <c r="H41" s="387" t="s">
        <v>26</v>
      </c>
      <c r="I41" s="760">
        <v>10220.175000000001</v>
      </c>
      <c r="J41" s="414"/>
    </row>
    <row r="42" spans="1:13" x14ac:dyDescent="0.3">
      <c r="A42" s="1318"/>
      <c r="B42" s="1320"/>
      <c r="C42" s="1320"/>
      <c r="D42" s="385" t="s">
        <v>448</v>
      </c>
      <c r="E42" s="385" t="s">
        <v>23</v>
      </c>
      <c r="F42" s="388" t="s">
        <v>576</v>
      </c>
      <c r="G42" s="385" t="s">
        <v>104</v>
      </c>
      <c r="H42" s="387" t="s">
        <v>26</v>
      </c>
      <c r="I42" s="760">
        <v>11124</v>
      </c>
      <c r="J42" s="414"/>
    </row>
    <row r="43" spans="1:13" ht="17.25" customHeight="1" x14ac:dyDescent="0.3">
      <c r="A43" s="1318" t="s">
        <v>578</v>
      </c>
      <c r="B43" s="1320" t="s">
        <v>22</v>
      </c>
      <c r="C43" s="1320" t="s">
        <v>437</v>
      </c>
      <c r="D43" s="385" t="s">
        <v>85</v>
      </c>
      <c r="E43" s="385" t="s">
        <v>23</v>
      </c>
      <c r="F43" s="385" t="s">
        <v>29</v>
      </c>
      <c r="G43" s="385" t="s">
        <v>104</v>
      </c>
      <c r="H43" s="387" t="s">
        <v>26</v>
      </c>
      <c r="I43" s="760">
        <v>9872.5500000000011</v>
      </c>
      <c r="J43" s="414"/>
    </row>
    <row r="44" spans="1:13" x14ac:dyDescent="0.3">
      <c r="A44" s="1318"/>
      <c r="B44" s="1320"/>
      <c r="C44" s="1320"/>
      <c r="D44" s="385" t="s">
        <v>85</v>
      </c>
      <c r="E44" s="385" t="s">
        <v>23</v>
      </c>
      <c r="F44" s="385" t="s">
        <v>450</v>
      </c>
      <c r="G44" s="385" t="s">
        <v>104</v>
      </c>
      <c r="H44" s="387" t="s">
        <v>26</v>
      </c>
      <c r="I44" s="760">
        <v>10776.375</v>
      </c>
      <c r="J44" s="414"/>
    </row>
    <row r="45" spans="1:13" ht="17.25" thickBot="1" x14ac:dyDescent="0.35">
      <c r="A45" s="1462"/>
      <c r="B45" s="1463"/>
      <c r="C45" s="1463"/>
      <c r="D45" s="407" t="s">
        <v>85</v>
      </c>
      <c r="E45" s="407" t="s">
        <v>23</v>
      </c>
      <c r="F45" s="408" t="s">
        <v>576</v>
      </c>
      <c r="G45" s="407" t="s">
        <v>104</v>
      </c>
      <c r="H45" s="409" t="s">
        <v>26</v>
      </c>
      <c r="I45" s="760">
        <v>11680.2</v>
      </c>
      <c r="J45" s="414"/>
    </row>
    <row r="46" spans="1:13" ht="16.5" customHeight="1" thickBot="1" x14ac:dyDescent="0.35">
      <c r="A46" s="1261" t="s">
        <v>207</v>
      </c>
      <c r="B46" s="1262"/>
      <c r="C46" s="1262"/>
      <c r="D46" s="1262"/>
      <c r="E46" s="1262"/>
      <c r="F46" s="1262"/>
      <c r="G46" s="1262"/>
      <c r="H46" s="1262"/>
      <c r="I46" s="1263"/>
      <c r="J46" s="414"/>
    </row>
    <row r="47" spans="1:13" ht="13.5" customHeight="1" x14ac:dyDescent="0.3">
      <c r="A47" s="1291" t="s">
        <v>33</v>
      </c>
      <c r="B47" s="1292"/>
      <c r="C47" s="1293"/>
      <c r="D47" s="1297" t="s">
        <v>34</v>
      </c>
      <c r="E47" s="1297" t="s">
        <v>106</v>
      </c>
      <c r="F47" s="1297" t="s">
        <v>107</v>
      </c>
      <c r="G47" s="1297" t="s">
        <v>16</v>
      </c>
      <c r="H47" s="1297" t="s">
        <v>101</v>
      </c>
      <c r="I47" s="1440" t="s">
        <v>559</v>
      </c>
      <c r="J47" s="414"/>
    </row>
    <row r="48" spans="1:13" ht="13.5" customHeight="1" thickBot="1" x14ac:dyDescent="0.35">
      <c r="A48" s="1294"/>
      <c r="B48" s="1295"/>
      <c r="C48" s="1296"/>
      <c r="D48" s="1298"/>
      <c r="E48" s="1298"/>
      <c r="F48" s="1298"/>
      <c r="G48" s="1298"/>
      <c r="H48" s="1298"/>
      <c r="I48" s="1464"/>
      <c r="J48" s="414"/>
    </row>
    <row r="49" spans="1:13" ht="17.25" thickBot="1" x14ac:dyDescent="0.35">
      <c r="A49" s="1449" t="s">
        <v>561</v>
      </c>
      <c r="B49" s="1450"/>
      <c r="C49" s="1450"/>
      <c r="D49" s="410" t="s">
        <v>454</v>
      </c>
      <c r="E49" s="411" t="s">
        <v>455</v>
      </c>
      <c r="F49" s="412">
        <v>2000</v>
      </c>
      <c r="G49" s="1455" t="s">
        <v>111</v>
      </c>
      <c r="H49" s="413" t="s">
        <v>26</v>
      </c>
      <c r="I49" s="141">
        <v>5979.1500000000005</v>
      </c>
      <c r="J49" s="414"/>
    </row>
    <row r="50" spans="1:13" ht="17.25" thickBot="1" x14ac:dyDescent="0.35">
      <c r="A50" s="1451"/>
      <c r="B50" s="1452"/>
      <c r="C50" s="1452"/>
      <c r="D50" s="385" t="s">
        <v>454</v>
      </c>
      <c r="E50" s="390" t="s">
        <v>456</v>
      </c>
      <c r="F50" s="391" t="s">
        <v>113</v>
      </c>
      <c r="G50" s="1314"/>
      <c r="H50" s="387" t="s">
        <v>26</v>
      </c>
      <c r="I50" s="141">
        <v>6549.2550000000001</v>
      </c>
      <c r="J50" s="414"/>
    </row>
    <row r="51" spans="1:13" x14ac:dyDescent="0.3">
      <c r="A51" s="1453"/>
      <c r="B51" s="1454"/>
      <c r="C51" s="1454"/>
      <c r="D51" s="385" t="s">
        <v>454</v>
      </c>
      <c r="E51" s="390" t="s">
        <v>456</v>
      </c>
      <c r="F51" s="390" t="s">
        <v>119</v>
      </c>
      <c r="G51" s="1314"/>
      <c r="H51" s="387" t="s">
        <v>26</v>
      </c>
      <c r="I51" s="141">
        <v>6549.2550000000001</v>
      </c>
      <c r="J51" s="414"/>
    </row>
    <row r="52" spans="1:13" x14ac:dyDescent="0.3">
      <c r="A52" s="1312"/>
      <c r="B52" s="1313"/>
      <c r="C52" s="1313"/>
      <c r="D52" s="385" t="s">
        <v>454</v>
      </c>
      <c r="E52" s="390" t="s">
        <v>457</v>
      </c>
      <c r="F52" s="390" t="s">
        <v>562</v>
      </c>
      <c r="G52" s="1314"/>
      <c r="H52" s="387" t="s">
        <v>26</v>
      </c>
      <c r="I52" s="141">
        <v>8669.7674999999999</v>
      </c>
      <c r="J52" s="414"/>
    </row>
    <row r="53" spans="1:13" x14ac:dyDescent="0.3">
      <c r="A53" s="1312"/>
      <c r="B53" s="1313"/>
      <c r="C53" s="1313"/>
      <c r="D53" s="385" t="s">
        <v>454</v>
      </c>
      <c r="E53" s="390" t="s">
        <v>458</v>
      </c>
      <c r="F53" s="390" t="s">
        <v>563</v>
      </c>
      <c r="G53" s="1314"/>
      <c r="H53" s="387" t="s">
        <v>26</v>
      </c>
      <c r="I53" s="141">
        <v>10164.555</v>
      </c>
      <c r="J53" s="414"/>
    </row>
    <row r="54" spans="1:13" x14ac:dyDescent="0.3">
      <c r="A54" s="1312" t="s">
        <v>561</v>
      </c>
      <c r="B54" s="1313"/>
      <c r="C54" s="1313"/>
      <c r="D54" s="385" t="s">
        <v>454</v>
      </c>
      <c r="E54" s="390" t="s">
        <v>455</v>
      </c>
      <c r="F54" s="391">
        <v>2000</v>
      </c>
      <c r="G54" s="1314" t="s">
        <v>121</v>
      </c>
      <c r="H54" s="387" t="s">
        <v>26</v>
      </c>
      <c r="I54" s="141">
        <v>6535.35</v>
      </c>
      <c r="J54" s="414"/>
    </row>
    <row r="55" spans="1:13" x14ac:dyDescent="0.3">
      <c r="A55" s="1312"/>
      <c r="B55" s="1313"/>
      <c r="C55" s="1313"/>
      <c r="D55" s="385" t="s">
        <v>454</v>
      </c>
      <c r="E55" s="390" t="s">
        <v>456</v>
      </c>
      <c r="F55" s="391" t="s">
        <v>113</v>
      </c>
      <c r="G55" s="1314"/>
      <c r="H55" s="387" t="s">
        <v>26</v>
      </c>
      <c r="I55" s="141">
        <v>7105.4549999999999</v>
      </c>
      <c r="J55" s="414"/>
    </row>
    <row r="56" spans="1:13" x14ac:dyDescent="0.3">
      <c r="A56" s="1312"/>
      <c r="B56" s="1313"/>
      <c r="C56" s="1313"/>
      <c r="D56" s="385" t="s">
        <v>454</v>
      </c>
      <c r="E56" s="390" t="s">
        <v>456</v>
      </c>
      <c r="F56" s="390" t="s">
        <v>119</v>
      </c>
      <c r="G56" s="1314"/>
      <c r="H56" s="387" t="s">
        <v>26</v>
      </c>
      <c r="I56" s="141">
        <v>7105.4549999999999</v>
      </c>
      <c r="J56" s="414"/>
    </row>
    <row r="57" spans="1:13" x14ac:dyDescent="0.3">
      <c r="A57" s="1312"/>
      <c r="B57" s="1313"/>
      <c r="C57" s="1313"/>
      <c r="D57" s="385" t="s">
        <v>454</v>
      </c>
      <c r="E57" s="390" t="s">
        <v>457</v>
      </c>
      <c r="F57" s="390" t="s">
        <v>562</v>
      </c>
      <c r="G57" s="1314"/>
      <c r="H57" s="387" t="s">
        <v>26</v>
      </c>
      <c r="I57" s="141">
        <v>9225.9675000000007</v>
      </c>
      <c r="J57" s="414"/>
    </row>
    <row r="58" spans="1:13" x14ac:dyDescent="0.3">
      <c r="A58" s="1312"/>
      <c r="B58" s="1313"/>
      <c r="C58" s="1313"/>
      <c r="D58" s="385" t="s">
        <v>454</v>
      </c>
      <c r="E58" s="390" t="s">
        <v>458</v>
      </c>
      <c r="F58" s="390" t="s">
        <v>563</v>
      </c>
      <c r="G58" s="1314"/>
      <c r="H58" s="387" t="s">
        <v>26</v>
      </c>
      <c r="I58" s="141">
        <v>10720.755000000001</v>
      </c>
      <c r="J58" s="414"/>
      <c r="M58" s="414"/>
    </row>
    <row r="59" spans="1:13" x14ac:dyDescent="0.3">
      <c r="A59" s="1312" t="s">
        <v>579</v>
      </c>
      <c r="B59" s="1313"/>
      <c r="C59" s="1313"/>
      <c r="D59" s="385" t="s">
        <v>454</v>
      </c>
      <c r="E59" s="390" t="s">
        <v>455</v>
      </c>
      <c r="F59" s="391">
        <v>2000</v>
      </c>
      <c r="G59" s="1314" t="s">
        <v>111</v>
      </c>
      <c r="H59" s="387" t="s">
        <v>26</v>
      </c>
      <c r="I59" s="141">
        <v>5979.1500000000005</v>
      </c>
      <c r="J59" s="414"/>
      <c r="M59" s="414"/>
    </row>
    <row r="60" spans="1:13" x14ac:dyDescent="0.3">
      <c r="A60" s="1312"/>
      <c r="B60" s="1313"/>
      <c r="C60" s="1313"/>
      <c r="D60" s="385" t="s">
        <v>454</v>
      </c>
      <c r="E60" s="390" t="s">
        <v>456</v>
      </c>
      <c r="F60" s="391" t="s">
        <v>113</v>
      </c>
      <c r="G60" s="1314"/>
      <c r="H60" s="387" t="s">
        <v>26</v>
      </c>
      <c r="I60" s="141">
        <v>6549.2550000000001</v>
      </c>
      <c r="J60" s="414"/>
    </row>
    <row r="61" spans="1:13" x14ac:dyDescent="0.3">
      <c r="A61" s="1312"/>
      <c r="B61" s="1313"/>
      <c r="C61" s="1313"/>
      <c r="D61" s="385" t="s">
        <v>454</v>
      </c>
      <c r="E61" s="390" t="s">
        <v>456</v>
      </c>
      <c r="F61" s="390" t="s">
        <v>119</v>
      </c>
      <c r="G61" s="1314"/>
      <c r="H61" s="387" t="s">
        <v>26</v>
      </c>
      <c r="I61" s="141">
        <v>6549.2550000000001</v>
      </c>
      <c r="J61" s="414"/>
    </row>
    <row r="62" spans="1:13" x14ac:dyDescent="0.3">
      <c r="A62" s="1312"/>
      <c r="B62" s="1313"/>
      <c r="C62" s="1313"/>
      <c r="D62" s="385" t="s">
        <v>454</v>
      </c>
      <c r="E62" s="390" t="s">
        <v>457</v>
      </c>
      <c r="F62" s="390" t="s">
        <v>562</v>
      </c>
      <c r="G62" s="1314"/>
      <c r="H62" s="387" t="s">
        <v>26</v>
      </c>
      <c r="I62" s="141">
        <v>8669.7674999999999</v>
      </c>
      <c r="J62" s="414"/>
    </row>
    <row r="63" spans="1:13" x14ac:dyDescent="0.3">
      <c r="A63" s="1312"/>
      <c r="B63" s="1313"/>
      <c r="C63" s="1313"/>
      <c r="D63" s="385" t="s">
        <v>454</v>
      </c>
      <c r="E63" s="390" t="s">
        <v>458</v>
      </c>
      <c r="F63" s="390" t="s">
        <v>563</v>
      </c>
      <c r="G63" s="1314"/>
      <c r="H63" s="387" t="s">
        <v>26</v>
      </c>
      <c r="I63" s="141">
        <v>10164.555</v>
      </c>
      <c r="J63" s="414"/>
    </row>
    <row r="64" spans="1:13" x14ac:dyDescent="0.3">
      <c r="A64" s="1312" t="s">
        <v>579</v>
      </c>
      <c r="B64" s="1313"/>
      <c r="C64" s="1313"/>
      <c r="D64" s="385" t="s">
        <v>454</v>
      </c>
      <c r="E64" s="390" t="s">
        <v>455</v>
      </c>
      <c r="F64" s="391">
        <v>2000</v>
      </c>
      <c r="G64" s="1314" t="s">
        <v>121</v>
      </c>
      <c r="H64" s="387" t="s">
        <v>26</v>
      </c>
      <c r="I64" s="141">
        <v>6535.35</v>
      </c>
      <c r="J64" s="414"/>
    </row>
    <row r="65" spans="1:10" x14ac:dyDescent="0.3">
      <c r="A65" s="1312"/>
      <c r="B65" s="1313"/>
      <c r="C65" s="1313"/>
      <c r="D65" s="385" t="s">
        <v>454</v>
      </c>
      <c r="E65" s="390" t="s">
        <v>456</v>
      </c>
      <c r="F65" s="391" t="s">
        <v>113</v>
      </c>
      <c r="G65" s="1314"/>
      <c r="H65" s="387" t="s">
        <v>26</v>
      </c>
      <c r="I65" s="141">
        <v>7105.4549999999999</v>
      </c>
      <c r="J65" s="414"/>
    </row>
    <row r="66" spans="1:10" x14ac:dyDescent="0.3">
      <c r="A66" s="1312"/>
      <c r="B66" s="1313"/>
      <c r="C66" s="1313"/>
      <c r="D66" s="385" t="s">
        <v>454</v>
      </c>
      <c r="E66" s="390" t="s">
        <v>456</v>
      </c>
      <c r="F66" s="390" t="s">
        <v>119</v>
      </c>
      <c r="G66" s="1314"/>
      <c r="H66" s="387" t="s">
        <v>26</v>
      </c>
      <c r="I66" s="141">
        <v>7105.4549999999999</v>
      </c>
      <c r="J66" s="414"/>
    </row>
    <row r="67" spans="1:10" x14ac:dyDescent="0.3">
      <c r="A67" s="1312"/>
      <c r="B67" s="1313"/>
      <c r="C67" s="1313"/>
      <c r="D67" s="385" t="s">
        <v>454</v>
      </c>
      <c r="E67" s="390" t="s">
        <v>457</v>
      </c>
      <c r="F67" s="390" t="s">
        <v>562</v>
      </c>
      <c r="G67" s="1314"/>
      <c r="H67" s="387" t="s">
        <v>26</v>
      </c>
      <c r="I67" s="141">
        <v>9225.9675000000007</v>
      </c>
      <c r="J67" s="414"/>
    </row>
    <row r="68" spans="1:10" ht="17.25" thickBot="1" x14ac:dyDescent="0.35">
      <c r="A68" s="1456"/>
      <c r="B68" s="1457"/>
      <c r="C68" s="1457"/>
      <c r="D68" s="407" t="s">
        <v>454</v>
      </c>
      <c r="E68" s="415" t="s">
        <v>458</v>
      </c>
      <c r="F68" s="415" t="s">
        <v>563</v>
      </c>
      <c r="G68" s="1458"/>
      <c r="H68" s="409" t="s">
        <v>26</v>
      </c>
      <c r="I68" s="141">
        <v>10720.755000000001</v>
      </c>
      <c r="J68" s="414"/>
    </row>
    <row r="69" spans="1:10" ht="17.25" thickBot="1" x14ac:dyDescent="0.35">
      <c r="A69" s="1459" t="s">
        <v>136</v>
      </c>
      <c r="B69" s="1460"/>
      <c r="C69" s="1460"/>
      <c r="D69" s="1460"/>
      <c r="E69" s="1460"/>
      <c r="F69" s="1460"/>
      <c r="G69" s="1460"/>
      <c r="H69" s="1460"/>
      <c r="I69" s="1461"/>
      <c r="J69" s="414"/>
    </row>
    <row r="70" spans="1:10" ht="16.5" customHeight="1" x14ac:dyDescent="0.3">
      <c r="A70" s="1278" t="s">
        <v>33</v>
      </c>
      <c r="B70" s="1279"/>
      <c r="C70" s="1279"/>
      <c r="D70" s="1279"/>
      <c r="E70" s="1279"/>
      <c r="F70" s="1279" t="s">
        <v>34</v>
      </c>
      <c r="G70" s="1279" t="s">
        <v>16</v>
      </c>
      <c r="H70" s="1279"/>
      <c r="I70" s="1444" t="s">
        <v>559</v>
      </c>
      <c r="J70" s="414"/>
    </row>
    <row r="71" spans="1:10" ht="20.25" customHeight="1" x14ac:dyDescent="0.3">
      <c r="A71" s="1442"/>
      <c r="B71" s="1443"/>
      <c r="C71" s="1443"/>
      <c r="D71" s="1443"/>
      <c r="E71" s="1443"/>
      <c r="F71" s="1443"/>
      <c r="G71" s="1443"/>
      <c r="H71" s="1443"/>
      <c r="I71" s="1445"/>
      <c r="J71" s="414"/>
    </row>
    <row r="72" spans="1:10" x14ac:dyDescent="0.3">
      <c r="A72" s="1307" t="s">
        <v>463</v>
      </c>
      <c r="B72" s="1308"/>
      <c r="C72" s="1308"/>
      <c r="D72" s="1308"/>
      <c r="E72" s="1308"/>
      <c r="F72" s="396" t="s">
        <v>36</v>
      </c>
      <c r="G72" s="1271" t="s">
        <v>565</v>
      </c>
      <c r="H72" s="1271"/>
      <c r="I72" s="141">
        <v>504.7</v>
      </c>
      <c r="J72" s="414"/>
    </row>
    <row r="73" spans="1:10" x14ac:dyDescent="0.3">
      <c r="A73" s="1307" t="s">
        <v>464</v>
      </c>
      <c r="B73" s="1308"/>
      <c r="C73" s="1308"/>
      <c r="D73" s="1308"/>
      <c r="E73" s="1308"/>
      <c r="F73" s="396" t="s">
        <v>36</v>
      </c>
      <c r="G73" s="1271" t="s">
        <v>566</v>
      </c>
      <c r="H73" s="1271"/>
      <c r="I73" s="141">
        <v>648.9</v>
      </c>
      <c r="J73" s="414"/>
    </row>
    <row r="74" spans="1:10" x14ac:dyDescent="0.3">
      <c r="A74" s="1311" t="s">
        <v>1722</v>
      </c>
      <c r="B74" s="1304"/>
      <c r="C74" s="1304"/>
      <c r="D74" s="1304"/>
      <c r="E74" s="1304"/>
      <c r="F74" s="396" t="s">
        <v>36</v>
      </c>
      <c r="G74" s="1305" t="s">
        <v>1721</v>
      </c>
      <c r="H74" s="1306"/>
      <c r="I74" s="141">
        <v>513</v>
      </c>
      <c r="J74" s="414"/>
    </row>
    <row r="75" spans="1:10" x14ac:dyDescent="0.3">
      <c r="A75" s="1446" t="s">
        <v>465</v>
      </c>
      <c r="B75" s="1447"/>
      <c r="C75" s="1447"/>
      <c r="D75" s="1447"/>
      <c r="E75" s="1448"/>
      <c r="F75" s="396" t="s">
        <v>36</v>
      </c>
      <c r="G75" s="1309" t="s">
        <v>565</v>
      </c>
      <c r="H75" s="1310"/>
      <c r="I75" s="141">
        <v>1153.5999999999999</v>
      </c>
      <c r="J75" s="414"/>
    </row>
    <row r="76" spans="1:10" ht="17.25" thickBot="1" x14ac:dyDescent="0.35">
      <c r="A76" s="1272" t="s">
        <v>465</v>
      </c>
      <c r="B76" s="1273"/>
      <c r="C76" s="1273"/>
      <c r="D76" s="1273"/>
      <c r="E76" s="1273"/>
      <c r="F76" s="397" t="s">
        <v>36</v>
      </c>
      <c r="G76" s="1274" t="s">
        <v>566</v>
      </c>
      <c r="H76" s="1274"/>
      <c r="I76" s="141">
        <v>1514.1</v>
      </c>
      <c r="J76" s="414"/>
    </row>
    <row r="77" spans="1:10" s="614" customFormat="1" ht="107.25" customHeight="1" thickBot="1" x14ac:dyDescent="0.35">
      <c r="A77" s="1275" t="s">
        <v>1133</v>
      </c>
      <c r="B77" s="1276"/>
      <c r="C77" s="1276"/>
      <c r="D77" s="1276"/>
      <c r="E77" s="1276"/>
      <c r="F77" s="1276"/>
      <c r="G77" s="1276"/>
      <c r="H77" s="1276"/>
      <c r="I77" s="1277"/>
      <c r="J77" s="414"/>
    </row>
    <row r="78" spans="1:10" s="614" customFormat="1" ht="17.25" thickBot="1" x14ac:dyDescent="0.35">
      <c r="A78" s="613" t="s">
        <v>1120</v>
      </c>
      <c r="B78" s="1284" t="s">
        <v>1121</v>
      </c>
      <c r="C78" s="1285"/>
      <c r="D78" s="1286" t="s">
        <v>1122</v>
      </c>
      <c r="E78" s="1287"/>
      <c r="F78" s="1284" t="s">
        <v>1123</v>
      </c>
      <c r="G78" s="1288"/>
      <c r="H78" s="1288"/>
      <c r="I78" s="1285"/>
      <c r="J78" s="414"/>
    </row>
    <row r="79" spans="1:10" s="614" customFormat="1" x14ac:dyDescent="0.3">
      <c r="A79" s="615" t="s">
        <v>1124</v>
      </c>
      <c r="B79" s="1289" t="s">
        <v>1125</v>
      </c>
      <c r="C79" s="1290"/>
      <c r="D79" s="1289" t="s">
        <v>1125</v>
      </c>
      <c r="E79" s="1290"/>
      <c r="F79" s="1289" t="s">
        <v>1126</v>
      </c>
      <c r="G79" s="1412"/>
      <c r="H79" s="1290"/>
      <c r="I79" s="615" t="s">
        <v>1125</v>
      </c>
      <c r="J79" s="414"/>
    </row>
    <row r="80" spans="1:10" s="614" customFormat="1" x14ac:dyDescent="0.3">
      <c r="A80" s="615" t="s">
        <v>1127</v>
      </c>
      <c r="B80" s="1413" t="s">
        <v>1128</v>
      </c>
      <c r="C80" s="1414"/>
      <c r="D80" s="1413" t="s">
        <v>1125</v>
      </c>
      <c r="E80" s="1414"/>
      <c r="F80" s="1413" t="s">
        <v>1129</v>
      </c>
      <c r="G80" s="1415"/>
      <c r="H80" s="1414"/>
      <c r="I80" s="615" t="s">
        <v>1125</v>
      </c>
      <c r="J80" s="414"/>
    </row>
    <row r="81" spans="1:10" s="614" customFormat="1" ht="17.25" thickBot="1" x14ac:dyDescent="0.35">
      <c r="A81" s="616" t="s">
        <v>1130</v>
      </c>
      <c r="B81" s="1409" t="s">
        <v>1131</v>
      </c>
      <c r="C81" s="1410"/>
      <c r="D81" s="1409" t="s">
        <v>1128</v>
      </c>
      <c r="E81" s="1410"/>
      <c r="F81" s="1409" t="s">
        <v>1132</v>
      </c>
      <c r="G81" s="1411"/>
      <c r="H81" s="1410"/>
      <c r="I81" s="615" t="s">
        <v>1128</v>
      </c>
      <c r="J81" s="414"/>
    </row>
    <row r="82" spans="1:10" ht="17.25" thickBot="1" x14ac:dyDescent="0.35">
      <c r="A82" s="1261" t="s">
        <v>467</v>
      </c>
      <c r="B82" s="1262"/>
      <c r="C82" s="1262"/>
      <c r="D82" s="1262"/>
      <c r="E82" s="1262"/>
      <c r="F82" s="1262"/>
      <c r="G82" s="1262"/>
      <c r="H82" s="1262"/>
      <c r="I82" s="1263"/>
      <c r="J82" s="414"/>
    </row>
    <row r="83" spans="1:10" x14ac:dyDescent="0.3">
      <c r="A83" s="1278" t="s">
        <v>33</v>
      </c>
      <c r="B83" s="1279"/>
      <c r="C83" s="1279"/>
      <c r="D83" s="1279"/>
      <c r="E83" s="1279"/>
      <c r="F83" s="1279"/>
      <c r="G83" s="1279"/>
      <c r="H83" s="1279"/>
      <c r="I83" s="1440" t="s">
        <v>559</v>
      </c>
      <c r="J83" s="414"/>
    </row>
    <row r="84" spans="1:10" ht="17.25" thickBot="1" x14ac:dyDescent="0.35">
      <c r="A84" s="1328"/>
      <c r="B84" s="1329"/>
      <c r="C84" s="1329"/>
      <c r="D84" s="1329"/>
      <c r="E84" s="1329"/>
      <c r="F84" s="1329"/>
      <c r="G84" s="1329"/>
      <c r="H84" s="1329"/>
      <c r="I84" s="1441"/>
      <c r="J84" s="414"/>
    </row>
    <row r="85" spans="1:10" s="614" customFormat="1" ht="16.5" customHeight="1" x14ac:dyDescent="0.3">
      <c r="A85" s="1437" t="s">
        <v>1151</v>
      </c>
      <c r="B85" s="1438"/>
      <c r="C85" s="1438"/>
      <c r="D85" s="1438"/>
      <c r="E85" s="1438"/>
      <c r="F85" s="1438"/>
      <c r="G85" s="1438"/>
      <c r="H85" s="1439"/>
      <c r="I85" s="623">
        <v>1414.2297000000001</v>
      </c>
      <c r="J85" s="414"/>
    </row>
    <row r="86" spans="1:10" s="614" customFormat="1" ht="18.75" customHeight="1" x14ac:dyDescent="0.3">
      <c r="A86" s="1419" t="s">
        <v>1135</v>
      </c>
      <c r="B86" s="1420"/>
      <c r="C86" s="1420"/>
      <c r="D86" s="1420"/>
      <c r="E86" s="1420"/>
      <c r="F86" s="1420"/>
      <c r="G86" s="1420"/>
      <c r="H86" s="1421"/>
      <c r="I86" s="618">
        <v>2932.1628000000001</v>
      </c>
      <c r="J86" s="414"/>
    </row>
    <row r="87" spans="1:10" s="614" customFormat="1" ht="16.5" customHeight="1" x14ac:dyDescent="0.3">
      <c r="A87" s="1254" t="s">
        <v>1137</v>
      </c>
      <c r="B87" s="1255"/>
      <c r="C87" s="1255"/>
      <c r="D87" s="1255"/>
      <c r="E87" s="1255"/>
      <c r="F87" s="1255"/>
      <c r="G87" s="1255"/>
      <c r="H87" s="1255"/>
      <c r="I87" s="619">
        <v>565.48854000000006</v>
      </c>
      <c r="J87" s="414"/>
    </row>
    <row r="88" spans="1:10" s="614" customFormat="1" ht="16.5" customHeight="1" x14ac:dyDescent="0.3">
      <c r="A88" s="1254" t="s">
        <v>1138</v>
      </c>
      <c r="B88" s="1255"/>
      <c r="C88" s="1255"/>
      <c r="D88" s="1255"/>
      <c r="E88" s="1255"/>
      <c r="F88" s="1255"/>
      <c r="G88" s="1255"/>
      <c r="H88" s="1255"/>
      <c r="I88" s="619">
        <v>537.214113</v>
      </c>
      <c r="J88" s="414"/>
    </row>
    <row r="89" spans="1:10" s="614" customFormat="1" ht="16.5" customHeight="1" x14ac:dyDescent="0.3">
      <c r="A89" s="1254" t="s">
        <v>1134</v>
      </c>
      <c r="B89" s="1255"/>
      <c r="C89" s="1255"/>
      <c r="D89" s="1255"/>
      <c r="E89" s="1255"/>
      <c r="F89" s="1255"/>
      <c r="G89" s="1255"/>
      <c r="H89" s="1255"/>
      <c r="I89" s="619">
        <v>1693.3240169999999</v>
      </c>
      <c r="J89" s="414"/>
    </row>
    <row r="90" spans="1:10" s="614" customFormat="1" ht="16.5" customHeight="1" x14ac:dyDescent="0.3">
      <c r="A90" s="1254" t="s">
        <v>1139</v>
      </c>
      <c r="B90" s="1255"/>
      <c r="C90" s="1255"/>
      <c r="D90" s="1255"/>
      <c r="E90" s="1255"/>
      <c r="F90" s="1255"/>
      <c r="G90" s="1255"/>
      <c r="H90" s="1255"/>
      <c r="I90" s="619" t="s">
        <v>468</v>
      </c>
      <c r="J90" s="414"/>
    </row>
    <row r="91" spans="1:10" s="614" customFormat="1" ht="16.5" customHeight="1" x14ac:dyDescent="0.3">
      <c r="A91" s="1254" t="s">
        <v>1140</v>
      </c>
      <c r="B91" s="1255"/>
      <c r="C91" s="1255"/>
      <c r="D91" s="1255"/>
      <c r="E91" s="1255"/>
      <c r="F91" s="1255"/>
      <c r="G91" s="1255"/>
      <c r="H91" s="1255"/>
      <c r="I91" s="619" t="s">
        <v>469</v>
      </c>
      <c r="J91" s="414"/>
    </row>
    <row r="92" spans="1:10" s="614" customFormat="1" ht="16.5" customHeight="1" x14ac:dyDescent="0.3">
      <c r="A92" s="1254" t="s">
        <v>1141</v>
      </c>
      <c r="B92" s="1255"/>
      <c r="C92" s="1255"/>
      <c r="D92" s="1255"/>
      <c r="E92" s="1255"/>
      <c r="F92" s="1255"/>
      <c r="G92" s="1255"/>
      <c r="H92" s="1255"/>
      <c r="I92" s="619" t="s">
        <v>469</v>
      </c>
      <c r="J92" s="414"/>
    </row>
    <row r="93" spans="1:10" s="614" customFormat="1" ht="16.5" customHeight="1" x14ac:dyDescent="0.3">
      <c r="A93" s="1254" t="s">
        <v>1142</v>
      </c>
      <c r="B93" s="1255"/>
      <c r="C93" s="1255"/>
      <c r="D93" s="1255"/>
      <c r="E93" s="1255"/>
      <c r="F93" s="1255"/>
      <c r="G93" s="1255"/>
      <c r="H93" s="1255"/>
      <c r="I93" s="619" t="s">
        <v>1143</v>
      </c>
      <c r="J93" s="414"/>
    </row>
    <row r="94" spans="1:10" s="614" customFormat="1" ht="16.5" customHeight="1" x14ac:dyDescent="0.3">
      <c r="A94" s="1254" t="s">
        <v>1144</v>
      </c>
      <c r="B94" s="1255"/>
      <c r="C94" s="1255"/>
      <c r="D94" s="1255"/>
      <c r="E94" s="1255"/>
      <c r="F94" s="1255"/>
      <c r="G94" s="1255"/>
      <c r="H94" s="1255"/>
      <c r="I94" s="619" t="s">
        <v>1145</v>
      </c>
      <c r="J94" s="414"/>
    </row>
    <row r="95" spans="1:10" s="614" customFormat="1" ht="16.5" customHeight="1" x14ac:dyDescent="0.3">
      <c r="A95" s="1425" t="s">
        <v>1146</v>
      </c>
      <c r="B95" s="1426"/>
      <c r="C95" s="1426"/>
      <c r="D95" s="1426"/>
      <c r="E95" s="1426"/>
      <c r="F95" s="1426"/>
      <c r="G95" s="1426"/>
      <c r="H95" s="1426"/>
      <c r="I95"/>
      <c r="J95" s="414"/>
    </row>
    <row r="96" spans="1:10" s="614" customFormat="1" ht="16.5" customHeight="1" x14ac:dyDescent="0.3">
      <c r="A96" s="1425" t="s">
        <v>1147</v>
      </c>
      <c r="B96" s="1426"/>
      <c r="C96" s="1426"/>
      <c r="D96" s="1426"/>
      <c r="E96" s="1426"/>
      <c r="F96" s="1426"/>
      <c r="G96" s="1426"/>
      <c r="H96" s="1427"/>
      <c r="I96" s="619" t="s">
        <v>468</v>
      </c>
      <c r="J96" s="414"/>
    </row>
    <row r="97" spans="1:10" s="614" customFormat="1" x14ac:dyDescent="0.3">
      <c r="A97" s="1254" t="s">
        <v>1148</v>
      </c>
      <c r="B97" s="1255"/>
      <c r="C97" s="1255"/>
      <c r="D97" s="1255"/>
      <c r="E97" s="1255"/>
      <c r="F97" s="1255"/>
      <c r="G97" s="1255"/>
      <c r="H97" s="1255"/>
      <c r="I97" s="619" t="s">
        <v>469</v>
      </c>
      <c r="J97" s="414"/>
    </row>
    <row r="98" spans="1:10" s="614" customFormat="1" x14ac:dyDescent="0.3">
      <c r="A98" s="1254" t="s">
        <v>567</v>
      </c>
      <c r="B98" s="1255"/>
      <c r="C98" s="1255"/>
      <c r="D98" s="1255"/>
      <c r="E98" s="1255"/>
      <c r="F98" s="1255"/>
      <c r="G98" s="1255"/>
      <c r="H98" s="1255"/>
      <c r="I98" s="619">
        <v>4241.1640500000012</v>
      </c>
      <c r="J98" s="414"/>
    </row>
    <row r="99" spans="1:10" s="614" customFormat="1" ht="16.5" customHeight="1" x14ac:dyDescent="0.3">
      <c r="A99" s="1254" t="s">
        <v>568</v>
      </c>
      <c r="B99" s="1255"/>
      <c r="C99" s="1255"/>
      <c r="D99" s="1255"/>
      <c r="E99" s="1255"/>
      <c r="F99" s="1255"/>
      <c r="G99" s="1255"/>
      <c r="H99" s="1255"/>
      <c r="I99" s="619">
        <v>4241.1640500000012</v>
      </c>
      <c r="J99" s="414"/>
    </row>
    <row r="100" spans="1:10" s="614" customFormat="1" x14ac:dyDescent="0.3">
      <c r="A100" s="1422" t="s">
        <v>470</v>
      </c>
      <c r="B100" s="1423"/>
      <c r="C100" s="1423"/>
      <c r="D100" s="1423"/>
      <c r="E100" s="1423"/>
      <c r="F100" s="1423"/>
      <c r="G100" s="1423"/>
      <c r="H100" s="1424"/>
      <c r="I100" s="619">
        <v>848.23281000000009</v>
      </c>
      <c r="J100" s="414"/>
    </row>
    <row r="101" spans="1:10" s="614" customFormat="1" x14ac:dyDescent="0.3">
      <c r="A101" s="1259" t="s">
        <v>1149</v>
      </c>
      <c r="B101" s="1260"/>
      <c r="C101" s="1260"/>
      <c r="D101" s="1260"/>
      <c r="E101" s="1260"/>
      <c r="F101" s="1260"/>
      <c r="G101" s="1260"/>
      <c r="H101" s="1260"/>
      <c r="I101" s="620">
        <v>848.23281000000009</v>
      </c>
      <c r="J101" s="414"/>
    </row>
    <row r="102" spans="1:10" s="614" customFormat="1" x14ac:dyDescent="0.3">
      <c r="A102" s="1259" t="s">
        <v>471</v>
      </c>
      <c r="B102" s="1260"/>
      <c r="C102" s="1260"/>
      <c r="D102" s="1260"/>
      <c r="E102" s="1260"/>
      <c r="F102" s="1260"/>
      <c r="G102" s="1260"/>
      <c r="H102" s="1260"/>
      <c r="I102" s="620">
        <v>848.23281000000009</v>
      </c>
      <c r="J102" s="414"/>
    </row>
    <row r="103" spans="1:10" s="614" customFormat="1" ht="17.25" thickBot="1" x14ac:dyDescent="0.35">
      <c r="A103" s="1259" t="s">
        <v>472</v>
      </c>
      <c r="B103" s="1260"/>
      <c r="C103" s="1260"/>
      <c r="D103" s="1260"/>
      <c r="E103" s="1260"/>
      <c r="F103" s="1260"/>
      <c r="G103" s="1260"/>
      <c r="H103" s="1260"/>
      <c r="I103" s="621">
        <v>1413.72135</v>
      </c>
      <c r="J103" s="414"/>
    </row>
    <row r="104" spans="1:10" ht="17.25" thickBot="1" x14ac:dyDescent="0.35">
      <c r="A104" s="1261" t="s">
        <v>473</v>
      </c>
      <c r="B104" s="1262"/>
      <c r="C104" s="1262"/>
      <c r="D104" s="1262"/>
      <c r="E104" s="1262"/>
      <c r="F104" s="1262"/>
      <c r="G104" s="1262"/>
      <c r="H104" s="1262"/>
      <c r="I104" s="1263"/>
    </row>
    <row r="105" spans="1:10" ht="17.25" thickBot="1" x14ac:dyDescent="0.35">
      <c r="A105" s="1264" t="s">
        <v>569</v>
      </c>
      <c r="B105" s="1265"/>
      <c r="C105" s="1265"/>
      <c r="D105" s="1266"/>
      <c r="E105" s="1256" t="s">
        <v>570</v>
      </c>
      <c r="F105" s="1257"/>
      <c r="G105" s="1257"/>
      <c r="H105" s="1257"/>
      <c r="I105" s="1258"/>
    </row>
    <row r="106" spans="1:10" x14ac:dyDescent="0.3">
      <c r="A106" s="398"/>
      <c r="B106" s="399"/>
      <c r="C106" s="399"/>
      <c r="D106" s="400"/>
      <c r="E106" s="398"/>
      <c r="F106" s="399"/>
      <c r="G106" s="399"/>
      <c r="H106" s="399"/>
      <c r="I106" s="400"/>
    </row>
    <row r="107" spans="1:10" x14ac:dyDescent="0.3">
      <c r="A107" s="401"/>
      <c r="B107" s="402"/>
      <c r="C107" s="402"/>
      <c r="D107" s="403"/>
      <c r="E107" s="401"/>
      <c r="F107" s="402"/>
      <c r="G107" s="402"/>
      <c r="H107" s="402"/>
      <c r="I107" s="403"/>
    </row>
    <row r="108" spans="1:10" x14ac:dyDescent="0.3">
      <c r="A108" s="401"/>
      <c r="B108" s="402"/>
      <c r="C108" s="402"/>
      <c r="D108" s="403"/>
      <c r="E108" s="401"/>
      <c r="F108" s="402"/>
      <c r="G108" s="402"/>
      <c r="H108" s="402"/>
      <c r="I108" s="403"/>
    </row>
    <row r="109" spans="1:10" x14ac:dyDescent="0.3">
      <c r="A109" s="401"/>
      <c r="B109" s="402"/>
      <c r="C109" s="402"/>
      <c r="D109" s="403"/>
      <c r="E109" s="401"/>
      <c r="F109" s="402"/>
      <c r="G109" s="402"/>
      <c r="H109" s="402"/>
      <c r="I109" s="403"/>
    </row>
    <row r="110" spans="1:10" x14ac:dyDescent="0.3">
      <c r="A110" s="401"/>
      <c r="B110" s="402"/>
      <c r="C110" s="402"/>
      <c r="D110" s="403"/>
      <c r="E110" s="401"/>
      <c r="F110" s="402"/>
      <c r="G110" s="402"/>
      <c r="H110" s="402"/>
      <c r="I110" s="403"/>
    </row>
    <row r="111" spans="1:10" x14ac:dyDescent="0.3">
      <c r="A111" s="401"/>
      <c r="B111" s="402"/>
      <c r="C111" s="402"/>
      <c r="D111" s="403"/>
      <c r="E111" s="401"/>
      <c r="F111" s="402"/>
      <c r="G111" s="402"/>
      <c r="H111" s="402"/>
      <c r="I111" s="403"/>
    </row>
    <row r="112" spans="1:10" x14ac:dyDescent="0.3">
      <c r="A112" s="401"/>
      <c r="B112" s="402"/>
      <c r="C112" s="402"/>
      <c r="D112" s="403"/>
      <c r="E112" s="401"/>
      <c r="F112" s="402"/>
      <c r="G112" s="402"/>
      <c r="H112" s="402"/>
      <c r="I112" s="403"/>
    </row>
    <row r="113" spans="1:9" x14ac:dyDescent="0.3">
      <c r="A113" s="416"/>
      <c r="B113" s="402"/>
      <c r="C113" s="402"/>
      <c r="D113" s="403"/>
      <c r="E113" s="401"/>
      <c r="F113" s="402"/>
      <c r="G113" s="402"/>
      <c r="H113" s="402"/>
      <c r="I113" s="403"/>
    </row>
    <row r="114" spans="1:9" x14ac:dyDescent="0.3">
      <c r="A114" s="401"/>
      <c r="B114" s="402"/>
      <c r="C114" s="402"/>
      <c r="D114" s="403"/>
      <c r="E114" s="401"/>
      <c r="F114" s="402"/>
      <c r="G114" s="402"/>
      <c r="H114" s="402"/>
      <c r="I114" s="403"/>
    </row>
    <row r="115" spans="1:9" x14ac:dyDescent="0.3">
      <c r="A115" s="401"/>
      <c r="B115" s="402"/>
      <c r="C115" s="402"/>
      <c r="D115" s="403"/>
      <c r="E115" s="401"/>
      <c r="F115" s="402"/>
      <c r="G115" s="402"/>
      <c r="H115" s="402"/>
      <c r="I115" s="403"/>
    </row>
    <row r="116" spans="1:9" ht="16.5" customHeight="1" x14ac:dyDescent="0.3">
      <c r="A116" s="401"/>
      <c r="B116" s="402"/>
      <c r="C116" s="402"/>
      <c r="D116" s="403"/>
      <c r="E116" s="401"/>
      <c r="F116" s="402"/>
      <c r="G116" s="402"/>
      <c r="H116" s="402"/>
      <c r="I116" s="403"/>
    </row>
    <row r="117" spans="1:9" ht="16.5" customHeight="1" x14ac:dyDescent="0.3">
      <c r="A117" s="401"/>
      <c r="B117" s="402"/>
      <c r="C117" s="402"/>
      <c r="D117" s="403"/>
      <c r="E117" s="401"/>
      <c r="F117" s="402"/>
      <c r="G117" s="402"/>
      <c r="H117" s="402"/>
      <c r="I117" s="403"/>
    </row>
    <row r="118" spans="1:9" ht="16.5" customHeight="1" x14ac:dyDescent="0.3">
      <c r="A118" s="401"/>
      <c r="B118" s="402"/>
      <c r="C118" s="402"/>
      <c r="D118" s="403"/>
      <c r="E118" s="401"/>
      <c r="F118" s="402"/>
      <c r="G118" s="402"/>
      <c r="H118" s="402"/>
      <c r="I118" s="403"/>
    </row>
    <row r="119" spans="1:9" ht="16.5" customHeight="1" x14ac:dyDescent="0.3">
      <c r="A119" s="401"/>
      <c r="B119" s="402"/>
      <c r="C119" s="402"/>
      <c r="D119" s="403"/>
      <c r="E119" s="401"/>
      <c r="F119" s="402"/>
      <c r="G119" s="402"/>
      <c r="H119" s="402"/>
      <c r="I119" s="403"/>
    </row>
    <row r="120" spans="1:9" ht="16.5" customHeight="1" x14ac:dyDescent="0.3">
      <c r="A120" s="401"/>
      <c r="B120" s="402"/>
      <c r="C120" s="402"/>
      <c r="D120" s="403"/>
      <c r="E120" s="401"/>
      <c r="F120" s="402"/>
      <c r="G120" s="402"/>
      <c r="H120" s="402"/>
      <c r="I120" s="403"/>
    </row>
    <row r="121" spans="1:9" ht="16.5" customHeight="1" x14ac:dyDescent="0.3">
      <c r="A121" s="401"/>
      <c r="B121" s="402"/>
      <c r="C121" s="402"/>
      <c r="D121" s="403"/>
      <c r="E121" s="401"/>
      <c r="F121" s="402"/>
      <c r="G121" s="402"/>
      <c r="H121" s="402"/>
      <c r="I121" s="403"/>
    </row>
    <row r="122" spans="1:9" ht="16.5" customHeight="1" x14ac:dyDescent="0.3">
      <c r="A122" s="401"/>
      <c r="B122" s="402"/>
      <c r="C122" s="402"/>
      <c r="D122" s="403"/>
      <c r="E122" s="401"/>
      <c r="F122" s="402"/>
      <c r="G122" s="402"/>
      <c r="H122" s="402"/>
      <c r="I122" s="403"/>
    </row>
    <row r="123" spans="1:9" ht="16.5" customHeight="1" x14ac:dyDescent="0.3">
      <c r="A123" s="401"/>
      <c r="B123" s="402"/>
      <c r="C123" s="402"/>
      <c r="D123" s="403"/>
      <c r="E123" s="401"/>
      <c r="F123" s="402"/>
      <c r="G123" s="402"/>
      <c r="H123" s="402"/>
      <c r="I123" s="403"/>
    </row>
    <row r="124" spans="1:9" ht="16.5" customHeight="1" thickBot="1" x14ac:dyDescent="0.35">
      <c r="A124" s="404"/>
      <c r="B124" s="405"/>
      <c r="C124" s="405"/>
      <c r="D124" s="406"/>
      <c r="E124" s="404"/>
      <c r="F124" s="405"/>
      <c r="G124" s="405"/>
      <c r="H124" s="405"/>
      <c r="I124" s="406"/>
    </row>
    <row r="125" spans="1:9" ht="16.5" customHeight="1" thickBot="1" x14ac:dyDescent="0.35">
      <c r="A125" s="1261" t="s">
        <v>474</v>
      </c>
      <c r="B125" s="1262"/>
      <c r="C125" s="1262"/>
      <c r="D125" s="1262"/>
      <c r="E125" s="1262"/>
      <c r="F125" s="1262"/>
      <c r="G125" s="1262"/>
      <c r="H125" s="1262"/>
      <c r="I125" s="1263"/>
    </row>
    <row r="126" spans="1:9" ht="16.5" customHeight="1" thickBot="1" x14ac:dyDescent="0.35">
      <c r="A126" s="1264" t="s">
        <v>561</v>
      </c>
      <c r="B126" s="1265"/>
      <c r="C126" s="1265"/>
      <c r="D126" s="1266"/>
      <c r="E126" s="1256" t="s">
        <v>579</v>
      </c>
      <c r="F126" s="1257"/>
      <c r="G126" s="1257"/>
      <c r="H126" s="1257"/>
      <c r="I126" s="1258"/>
    </row>
    <row r="127" spans="1:9" ht="16.5" customHeight="1" x14ac:dyDescent="0.3">
      <c r="A127" s="401"/>
      <c r="B127" s="402"/>
      <c r="C127" s="402"/>
      <c r="D127" s="403"/>
      <c r="E127" s="1428"/>
      <c r="F127" s="1429"/>
      <c r="G127" s="1429"/>
      <c r="H127" s="1429"/>
      <c r="I127" s="1430"/>
    </row>
    <row r="128" spans="1:9" ht="16.5" customHeight="1" x14ac:dyDescent="0.3">
      <c r="A128" s="401"/>
      <c r="B128" s="402"/>
      <c r="C128" s="402"/>
      <c r="D128" s="403"/>
      <c r="E128" s="1431"/>
      <c r="F128" s="1432"/>
      <c r="G128" s="1432"/>
      <c r="H128" s="1432"/>
      <c r="I128" s="1433"/>
    </row>
    <row r="129" spans="1:9" ht="16.5" customHeight="1" x14ac:dyDescent="0.3">
      <c r="A129" s="401"/>
      <c r="B129" s="402"/>
      <c r="C129" s="402"/>
      <c r="D129" s="403"/>
      <c r="E129" s="1431"/>
      <c r="F129" s="1432"/>
      <c r="G129" s="1432"/>
      <c r="H129" s="1432"/>
      <c r="I129" s="1433"/>
    </row>
    <row r="130" spans="1:9" ht="16.5" customHeight="1" x14ac:dyDescent="0.3">
      <c r="A130" s="401"/>
      <c r="B130" s="402"/>
      <c r="C130" s="402"/>
      <c r="D130" s="403"/>
      <c r="E130" s="1431"/>
      <c r="F130" s="1432"/>
      <c r="G130" s="1432"/>
      <c r="H130" s="1432"/>
      <c r="I130" s="1433"/>
    </row>
    <row r="131" spans="1:9" ht="16.5" customHeight="1" x14ac:dyDescent="0.3">
      <c r="A131" s="401"/>
      <c r="B131" s="402"/>
      <c r="C131" s="402"/>
      <c r="D131" s="403"/>
      <c r="E131" s="1431"/>
      <c r="F131" s="1432"/>
      <c r="G131" s="1432"/>
      <c r="H131" s="1432"/>
      <c r="I131" s="1433"/>
    </row>
    <row r="132" spans="1:9" ht="16.5" customHeight="1" x14ac:dyDescent="0.3">
      <c r="A132" s="401"/>
      <c r="B132" s="402"/>
      <c r="C132" s="402"/>
      <c r="D132" s="403"/>
      <c r="E132" s="1431"/>
      <c r="F132" s="1432"/>
      <c r="G132" s="1432"/>
      <c r="H132" s="1432"/>
      <c r="I132" s="1433"/>
    </row>
    <row r="133" spans="1:9" ht="16.5" customHeight="1" x14ac:dyDescent="0.3">
      <c r="A133" s="401"/>
      <c r="B133" s="402"/>
      <c r="C133" s="402"/>
      <c r="D133" s="403"/>
      <c r="E133" s="1431"/>
      <c r="F133" s="1432"/>
      <c r="G133" s="1432"/>
      <c r="H133" s="1432"/>
      <c r="I133" s="1433"/>
    </row>
    <row r="134" spans="1:9" ht="16.5" customHeight="1" x14ac:dyDescent="0.3">
      <c r="A134" s="401"/>
      <c r="B134" s="402"/>
      <c r="C134" s="402"/>
      <c r="D134" s="403"/>
      <c r="E134" s="1431"/>
      <c r="F134" s="1432"/>
      <c r="G134" s="1432"/>
      <c r="H134" s="1432"/>
      <c r="I134" s="1433"/>
    </row>
    <row r="135" spans="1:9" ht="16.5" customHeight="1" x14ac:dyDescent="0.3">
      <c r="A135" s="401"/>
      <c r="B135" s="402"/>
      <c r="C135" s="402"/>
      <c r="D135" s="403"/>
      <c r="E135" s="1431"/>
      <c r="F135" s="1432"/>
      <c r="G135" s="1432"/>
      <c r="H135" s="1432"/>
      <c r="I135" s="1433"/>
    </row>
    <row r="136" spans="1:9" ht="16.5" customHeight="1" x14ac:dyDescent="0.3">
      <c r="A136" s="401"/>
      <c r="B136" s="402"/>
      <c r="C136" s="402"/>
      <c r="D136" s="403"/>
      <c r="E136" s="1431"/>
      <c r="F136" s="1432"/>
      <c r="G136" s="1432"/>
      <c r="H136" s="1432"/>
      <c r="I136" s="1433"/>
    </row>
    <row r="137" spans="1:9" ht="16.5" customHeight="1" x14ac:dyDescent="0.3">
      <c r="A137" s="401"/>
      <c r="B137" s="402"/>
      <c r="C137" s="402"/>
      <c r="D137" s="403"/>
      <c r="E137" s="1431"/>
      <c r="F137" s="1432"/>
      <c r="G137" s="1432"/>
      <c r="H137" s="1432"/>
      <c r="I137" s="1433"/>
    </row>
    <row r="138" spans="1:9" ht="16.5" customHeight="1" x14ac:dyDescent="0.3">
      <c r="A138" s="401"/>
      <c r="B138" s="402"/>
      <c r="C138" s="402"/>
      <c r="D138" s="403"/>
      <c r="E138" s="1431"/>
      <c r="F138" s="1432"/>
      <c r="G138" s="1432"/>
      <c r="H138" s="1432"/>
      <c r="I138" s="1433"/>
    </row>
    <row r="139" spans="1:9" ht="16.5" customHeight="1" x14ac:dyDescent="0.3">
      <c r="A139" s="401"/>
      <c r="B139" s="402"/>
      <c r="C139" s="402"/>
      <c r="D139" s="403"/>
      <c r="E139" s="1431"/>
      <c r="F139" s="1432"/>
      <c r="G139" s="1432"/>
      <c r="H139" s="1432"/>
      <c r="I139" s="1433"/>
    </row>
    <row r="140" spans="1:9" ht="16.5" customHeight="1" x14ac:dyDescent="0.3">
      <c r="A140" s="401"/>
      <c r="B140" s="402"/>
      <c r="C140" s="402"/>
      <c r="D140" s="403"/>
      <c r="E140" s="1431"/>
      <c r="F140" s="1432"/>
      <c r="G140" s="1432"/>
      <c r="H140" s="1432"/>
      <c r="I140" s="1433"/>
    </row>
    <row r="141" spans="1:9" ht="16.5" customHeight="1" thickBot="1" x14ac:dyDescent="0.35">
      <c r="A141" s="404"/>
      <c r="B141" s="405"/>
      <c r="C141" s="405"/>
      <c r="D141" s="406"/>
      <c r="E141" s="1434"/>
      <c r="F141" s="1435"/>
      <c r="G141" s="1435"/>
      <c r="H141" s="1435"/>
      <c r="I141" s="1436"/>
    </row>
  </sheetData>
  <protectedRanges>
    <protectedRange sqref="A72:A73 A75:A76" name="Диапазон1_2_1_1_1_1_2"/>
    <protectedRange sqref="A77" name="Диапазон1_2_1_1_1_1_1_1"/>
    <protectedRange sqref="A78:A81" name="Диапазон1_2_1_1_1_1_4_1"/>
    <protectedRange sqref="A89:A103" name="Диапазон1_2_1_1_1_1_9_3"/>
    <protectedRange sqref="A87:A88" name="Диапазон1_2_1_1_1_1_9_2_1_1"/>
    <protectedRange sqref="A74" name="Диапазон1_2_1_1_1_1_3"/>
  </protectedRanges>
  <mergeCells count="109">
    <mergeCell ref="A31:I31"/>
    <mergeCell ref="A32:A33"/>
    <mergeCell ref="B32:B33"/>
    <mergeCell ref="C32:C33"/>
    <mergeCell ref="D32:D33"/>
    <mergeCell ref="D18:I30"/>
    <mergeCell ref="A1:I6"/>
    <mergeCell ref="A8:C10"/>
    <mergeCell ref="D8:I10"/>
    <mergeCell ref="A11:C11"/>
    <mergeCell ref="D11:I11"/>
    <mergeCell ref="A12:C14"/>
    <mergeCell ref="D12:I14"/>
    <mergeCell ref="A15:C15"/>
    <mergeCell ref="D15:I15"/>
    <mergeCell ref="A16:I16"/>
    <mergeCell ref="A17:C17"/>
    <mergeCell ref="D17:I17"/>
    <mergeCell ref="A7:I7"/>
    <mergeCell ref="E32:E33"/>
    <mergeCell ref="F32:F33"/>
    <mergeCell ref="G32:G33"/>
    <mergeCell ref="H32:H33"/>
    <mergeCell ref="I32:I33"/>
    <mergeCell ref="A34:A36"/>
    <mergeCell ref="B34:B36"/>
    <mergeCell ref="C34:C36"/>
    <mergeCell ref="A37:A39"/>
    <mergeCell ref="B37:B39"/>
    <mergeCell ref="C37:C39"/>
    <mergeCell ref="A40:A42"/>
    <mergeCell ref="B40:B42"/>
    <mergeCell ref="C40:C42"/>
    <mergeCell ref="A43:A45"/>
    <mergeCell ref="B43:B45"/>
    <mergeCell ref="C43:C45"/>
    <mergeCell ref="A46:I46"/>
    <mergeCell ref="A47:C48"/>
    <mergeCell ref="D47:D48"/>
    <mergeCell ref="E47:E48"/>
    <mergeCell ref="F47:F48"/>
    <mergeCell ref="G47:G48"/>
    <mergeCell ref="H47:H48"/>
    <mergeCell ref="I47:I48"/>
    <mergeCell ref="A49:C53"/>
    <mergeCell ref="G49:G53"/>
    <mergeCell ref="A54:C58"/>
    <mergeCell ref="G54:G58"/>
    <mergeCell ref="A59:C63"/>
    <mergeCell ref="G59:G63"/>
    <mergeCell ref="A64:C68"/>
    <mergeCell ref="G64:G68"/>
    <mergeCell ref="A69:I69"/>
    <mergeCell ref="A70:E71"/>
    <mergeCell ref="F70:F71"/>
    <mergeCell ref="G70:H71"/>
    <mergeCell ref="I70:I71"/>
    <mergeCell ref="A72:E72"/>
    <mergeCell ref="G72:H72"/>
    <mergeCell ref="A73:E73"/>
    <mergeCell ref="G73:H73"/>
    <mergeCell ref="A75:E75"/>
    <mergeCell ref="G75:H75"/>
    <mergeCell ref="A74:E74"/>
    <mergeCell ref="G74:H74"/>
    <mergeCell ref="A76:E76"/>
    <mergeCell ref="G76:H76"/>
    <mergeCell ref="A77:I77"/>
    <mergeCell ref="A82:I82"/>
    <mergeCell ref="A83:H84"/>
    <mergeCell ref="I83:I84"/>
    <mergeCell ref="B78:C78"/>
    <mergeCell ref="D78:E78"/>
    <mergeCell ref="F78:I78"/>
    <mergeCell ref="B79:C79"/>
    <mergeCell ref="D79:E79"/>
    <mergeCell ref="F79:H79"/>
    <mergeCell ref="B80:C80"/>
    <mergeCell ref="D80:E80"/>
    <mergeCell ref="F80:H80"/>
    <mergeCell ref="B81:C81"/>
    <mergeCell ref="D81:E81"/>
    <mergeCell ref="F81:H81"/>
    <mergeCell ref="A97:H97"/>
    <mergeCell ref="A85:H85"/>
    <mergeCell ref="A86:H86"/>
    <mergeCell ref="A87:H87"/>
    <mergeCell ref="A89:H89"/>
    <mergeCell ref="A90:H90"/>
    <mergeCell ref="A91:H91"/>
    <mergeCell ref="A92:H92"/>
    <mergeCell ref="A93:H93"/>
    <mergeCell ref="A94:H94"/>
    <mergeCell ref="A95:H95"/>
    <mergeCell ref="A96:H96"/>
    <mergeCell ref="A88:H88"/>
    <mergeCell ref="A125:I125"/>
    <mergeCell ref="A126:D126"/>
    <mergeCell ref="E126:I126"/>
    <mergeCell ref="E127:I141"/>
    <mergeCell ref="A98:H98"/>
    <mergeCell ref="A99:H99"/>
    <mergeCell ref="A100:H100"/>
    <mergeCell ref="A101:H101"/>
    <mergeCell ref="A104:I104"/>
    <mergeCell ref="A105:D105"/>
    <mergeCell ref="E105:I105"/>
    <mergeCell ref="A102:H102"/>
    <mergeCell ref="A103:H103"/>
  </mergeCells>
  <hyperlinks>
    <hyperlink ref="A7:I7" location="СОДЕРЖАНИЕ!A1" display="ВЕРНУТЬСЯ В СОДЕРЖАНИЕ" xr:uid="{EE923646-BF30-4B2A-B34A-D0E1155F449A}"/>
  </hyperlinks>
  <pageMargins left="0.23622047244094491" right="0.23622047244094491" top="0.74803149606299213" bottom="0.74803149606299213" header="0.31496062992125984" footer="0.31496062992125984"/>
  <pageSetup paperSize="9" scale="66" orientation="landscape"/>
  <headerFooter>
    <oddFooter>&amp;C&amp;"-,курсив"&amp;8* цена с НДС в рублях РФ, отгрузка со склада фабрики в г. Рязань при 100% предоплате.
Страница  &amp;P из &amp;N&amp;R&amp;"-,полужирный"&amp;KFF0000portika.ru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5494BB-0DEA-4B01-9FBA-16E3D6C2EA4C}">
  <sheetPr>
    <tabColor theme="0"/>
    <pageSetUpPr fitToPage="1"/>
  </sheetPr>
  <dimension ref="A1:K174"/>
  <sheetViews>
    <sheetView topLeftCell="A78" zoomScale="87" workbookViewId="0">
      <selection activeCell="E112" sqref="E112:I112"/>
    </sheetView>
  </sheetViews>
  <sheetFormatPr defaultColWidth="8.85546875" defaultRowHeight="16.5" x14ac:dyDescent="0.3"/>
  <cols>
    <col min="1" max="1" width="40.85546875" style="365" customWidth="1"/>
    <col min="2" max="3" width="21.140625" style="365" customWidth="1"/>
    <col min="4" max="5" width="21.42578125" style="365" customWidth="1"/>
    <col min="6" max="6" width="29.140625" style="365" customWidth="1"/>
    <col min="7" max="7" width="15.85546875" style="365" customWidth="1"/>
    <col min="8" max="8" width="15.85546875" style="366" customWidth="1"/>
    <col min="9" max="9" width="30.7109375" style="365" bestFit="1" customWidth="1"/>
    <col min="10" max="10" width="10" style="365" customWidth="1"/>
    <col min="11" max="16384" width="8.85546875" style="365"/>
  </cols>
  <sheetData>
    <row r="1" spans="1:9" x14ac:dyDescent="0.3">
      <c r="A1" s="1521"/>
      <c r="B1" s="1521"/>
      <c r="C1" s="1521"/>
      <c r="D1" s="1521"/>
      <c r="E1" s="1521"/>
      <c r="F1" s="1521"/>
      <c r="G1" s="1521"/>
      <c r="H1" s="1521"/>
      <c r="I1" s="1521"/>
    </row>
    <row r="2" spans="1:9" x14ac:dyDescent="0.3">
      <c r="A2" s="1521"/>
      <c r="B2" s="1521"/>
      <c r="C2" s="1521"/>
      <c r="D2" s="1521"/>
      <c r="E2" s="1521"/>
      <c r="F2" s="1521"/>
      <c r="G2" s="1521"/>
      <c r="H2" s="1521"/>
      <c r="I2" s="1521"/>
    </row>
    <row r="3" spans="1:9" x14ac:dyDescent="0.3">
      <c r="A3" s="1521"/>
      <c r="B3" s="1521"/>
      <c r="C3" s="1521"/>
      <c r="D3" s="1521"/>
      <c r="E3" s="1521"/>
      <c r="F3" s="1521"/>
      <c r="G3" s="1521"/>
      <c r="H3" s="1521"/>
      <c r="I3" s="1521"/>
    </row>
    <row r="4" spans="1:9" x14ac:dyDescent="0.3">
      <c r="A4" s="1521"/>
      <c r="B4" s="1521"/>
      <c r="C4" s="1521"/>
      <c r="D4" s="1521"/>
      <c r="E4" s="1521"/>
      <c r="F4" s="1521"/>
      <c r="G4" s="1521"/>
      <c r="H4" s="1521"/>
      <c r="I4" s="1521"/>
    </row>
    <row r="5" spans="1:9" x14ac:dyDescent="0.3">
      <c r="A5" s="1521"/>
      <c r="B5" s="1521"/>
      <c r="C5" s="1521"/>
      <c r="D5" s="1521"/>
      <c r="E5" s="1521"/>
      <c r="F5" s="1521"/>
      <c r="G5" s="1521"/>
      <c r="H5" s="1521"/>
      <c r="I5" s="1521"/>
    </row>
    <row r="6" spans="1:9" x14ac:dyDescent="0.3">
      <c r="A6" s="1522"/>
      <c r="B6" s="1522"/>
      <c r="C6" s="1522"/>
      <c r="D6" s="1522"/>
      <c r="E6" s="1522"/>
      <c r="F6" s="1522"/>
      <c r="G6" s="1522"/>
      <c r="H6" s="1522"/>
      <c r="I6" s="1522"/>
    </row>
    <row r="7" spans="1:9" ht="17.25" thickBot="1" x14ac:dyDescent="0.35">
      <c r="A7" s="1535" t="s">
        <v>427</v>
      </c>
      <c r="B7" s="1536"/>
      <c r="C7" s="1536"/>
      <c r="D7" s="1536"/>
      <c r="E7" s="1536"/>
      <c r="F7" s="1536"/>
      <c r="G7" s="1536"/>
      <c r="H7" s="1536"/>
      <c r="I7" s="1536"/>
    </row>
    <row r="8" spans="1:9" ht="13.5" customHeight="1" x14ac:dyDescent="0.3">
      <c r="A8" s="1349" t="s">
        <v>0</v>
      </c>
      <c r="B8" s="1350"/>
      <c r="C8" s="1351"/>
      <c r="D8" s="1523" t="s">
        <v>555</v>
      </c>
      <c r="E8" s="1524"/>
      <c r="F8" s="1524"/>
      <c r="G8" s="1524"/>
      <c r="H8" s="1524"/>
      <c r="I8" s="1525"/>
    </row>
    <row r="9" spans="1:9" ht="16.5" customHeight="1" x14ac:dyDescent="0.3">
      <c r="A9" s="1352"/>
      <c r="B9" s="1353"/>
      <c r="C9" s="1354"/>
      <c r="D9" s="1526"/>
      <c r="E9" s="1527"/>
      <c r="F9" s="1527"/>
      <c r="G9" s="1527"/>
      <c r="H9" s="1527"/>
      <c r="I9" s="1528"/>
    </row>
    <row r="10" spans="1:9" ht="35.25" customHeight="1" thickBot="1" x14ac:dyDescent="0.35">
      <c r="A10" s="1355"/>
      <c r="B10" s="1356"/>
      <c r="C10" s="1357"/>
      <c r="D10" s="1529"/>
      <c r="E10" s="1530"/>
      <c r="F10" s="1530"/>
      <c r="G10" s="1530"/>
      <c r="H10" s="1530"/>
      <c r="I10" s="1531"/>
    </row>
    <row r="11" spans="1:9" ht="45" customHeight="1" thickBot="1" x14ac:dyDescent="0.35">
      <c r="A11" s="1367" t="s">
        <v>2</v>
      </c>
      <c r="B11" s="1368"/>
      <c r="C11" s="1369"/>
      <c r="D11" s="1532" t="s">
        <v>556</v>
      </c>
      <c r="E11" s="1533"/>
      <c r="F11" s="1533"/>
      <c r="G11" s="1533"/>
      <c r="H11" s="1533"/>
      <c r="I11" s="1534"/>
    </row>
    <row r="12" spans="1:9" ht="16.5" customHeight="1" x14ac:dyDescent="0.3">
      <c r="A12" s="1373" t="s">
        <v>4</v>
      </c>
      <c r="B12" s="1374"/>
      <c r="C12" s="1375"/>
      <c r="D12" s="1382" t="s">
        <v>557</v>
      </c>
      <c r="E12" s="1383"/>
      <c r="F12" s="1383"/>
      <c r="G12" s="1383"/>
      <c r="H12" s="1383"/>
      <c r="I12" s="1384"/>
    </row>
    <row r="13" spans="1:9" ht="16.5" customHeight="1" x14ac:dyDescent="0.3">
      <c r="A13" s="1376"/>
      <c r="B13" s="1377"/>
      <c r="C13" s="1378"/>
      <c r="D13" s="1385"/>
      <c r="E13" s="1386"/>
      <c r="F13" s="1386"/>
      <c r="G13" s="1386"/>
      <c r="H13" s="1386"/>
      <c r="I13" s="1387"/>
    </row>
    <row r="14" spans="1:9" ht="12.75" customHeight="1" thickBot="1" x14ac:dyDescent="0.35">
      <c r="A14" s="1379"/>
      <c r="B14" s="1380"/>
      <c r="C14" s="1381"/>
      <c r="D14" s="1388"/>
      <c r="E14" s="1389"/>
      <c r="F14" s="1389"/>
      <c r="G14" s="1389"/>
      <c r="H14" s="1389"/>
      <c r="I14" s="1390"/>
    </row>
    <row r="15" spans="1:9" ht="69" customHeight="1" thickBot="1" x14ac:dyDescent="0.35">
      <c r="A15" s="1367" t="s">
        <v>6</v>
      </c>
      <c r="B15" s="1368"/>
      <c r="C15" s="1369"/>
      <c r="D15" s="1518" t="s">
        <v>1183</v>
      </c>
      <c r="E15" s="1519"/>
      <c r="F15" s="1519"/>
      <c r="G15" s="1519"/>
      <c r="H15" s="1519"/>
      <c r="I15" s="1520"/>
    </row>
    <row r="16" spans="1:9" ht="22.5" customHeight="1" thickBot="1" x14ac:dyDescent="0.35">
      <c r="A16" s="1394" t="s">
        <v>580</v>
      </c>
      <c r="B16" s="1395"/>
      <c r="C16" s="1395"/>
      <c r="D16" s="1395"/>
      <c r="E16" s="1395"/>
      <c r="F16" s="1395"/>
      <c r="G16" s="1395"/>
      <c r="H16" s="1395"/>
      <c r="I16" s="1396"/>
    </row>
    <row r="17" spans="1:9" ht="14.1" customHeight="1" thickBot="1" x14ac:dyDescent="0.35">
      <c r="A17" s="417" t="s">
        <v>581</v>
      </c>
      <c r="B17" s="1331" t="s">
        <v>582</v>
      </c>
      <c r="C17" s="1333"/>
      <c r="D17" s="1331" t="s">
        <v>583</v>
      </c>
      <c r="E17" s="1332"/>
      <c r="F17" s="1333"/>
      <c r="G17" s="1332" t="s">
        <v>584</v>
      </c>
      <c r="H17" s="1332"/>
      <c r="I17" s="1333"/>
    </row>
    <row r="18" spans="1:9" ht="11.25" customHeight="1" x14ac:dyDescent="0.3">
      <c r="A18" s="1506"/>
      <c r="B18" s="1507"/>
      <c r="C18" s="1507"/>
      <c r="D18" s="1507"/>
      <c r="E18" s="1507"/>
      <c r="F18" s="1507"/>
      <c r="G18" s="1507"/>
      <c r="H18" s="1507"/>
      <c r="I18" s="1508"/>
    </row>
    <row r="19" spans="1:9" ht="12.75" customHeight="1" x14ac:dyDescent="0.3">
      <c r="A19" s="1509"/>
      <c r="B19" s="1510"/>
      <c r="C19" s="1510"/>
      <c r="D19" s="1510"/>
      <c r="E19" s="1510"/>
      <c r="F19" s="1510"/>
      <c r="G19" s="1510"/>
      <c r="H19" s="1510"/>
      <c r="I19" s="1511"/>
    </row>
    <row r="20" spans="1:9" ht="7.5" customHeight="1" x14ac:dyDescent="0.3">
      <c r="A20" s="1509"/>
      <c r="B20" s="1510"/>
      <c r="C20" s="1510"/>
      <c r="D20" s="1510"/>
      <c r="E20" s="1510"/>
      <c r="F20" s="1510"/>
      <c r="G20" s="1510"/>
      <c r="H20" s="1510"/>
      <c r="I20" s="1511"/>
    </row>
    <row r="21" spans="1:9" x14ac:dyDescent="0.3">
      <c r="A21" s="1509"/>
      <c r="B21" s="1510"/>
      <c r="C21" s="1510"/>
      <c r="D21" s="1510"/>
      <c r="E21" s="1510"/>
      <c r="F21" s="1510"/>
      <c r="G21" s="1510"/>
      <c r="H21" s="1510"/>
      <c r="I21" s="1511"/>
    </row>
    <row r="22" spans="1:9" x14ac:dyDescent="0.3">
      <c r="A22" s="1509"/>
      <c r="B22" s="1510"/>
      <c r="C22" s="1510"/>
      <c r="D22" s="1510"/>
      <c r="E22" s="1510"/>
      <c r="F22" s="1510"/>
      <c r="G22" s="1510"/>
      <c r="H22" s="1510"/>
      <c r="I22" s="1511"/>
    </row>
    <row r="23" spans="1:9" x14ac:dyDescent="0.3">
      <c r="A23" s="1509"/>
      <c r="B23" s="1510"/>
      <c r="C23" s="1510"/>
      <c r="D23" s="1510"/>
      <c r="E23" s="1510"/>
      <c r="F23" s="1510"/>
      <c r="G23" s="1510"/>
      <c r="H23" s="1510"/>
      <c r="I23" s="1511"/>
    </row>
    <row r="24" spans="1:9" x14ac:dyDescent="0.3">
      <c r="A24" s="1509"/>
      <c r="B24" s="1510"/>
      <c r="C24" s="1510"/>
      <c r="D24" s="1510"/>
      <c r="E24" s="1510"/>
      <c r="F24" s="1510"/>
      <c r="G24" s="1510"/>
      <c r="H24" s="1510"/>
      <c r="I24" s="1511"/>
    </row>
    <row r="25" spans="1:9" x14ac:dyDescent="0.3">
      <c r="A25" s="1509"/>
      <c r="B25" s="1510"/>
      <c r="C25" s="1510"/>
      <c r="D25" s="1510"/>
      <c r="E25" s="1510"/>
      <c r="F25" s="1510"/>
      <c r="G25" s="1510"/>
      <c r="H25" s="1510"/>
      <c r="I25" s="1511"/>
    </row>
    <row r="26" spans="1:9" x14ac:dyDescent="0.3">
      <c r="A26" s="1509"/>
      <c r="B26" s="1510"/>
      <c r="C26" s="1510"/>
      <c r="D26" s="1510"/>
      <c r="E26" s="1510"/>
      <c r="F26" s="1510"/>
      <c r="G26" s="1510"/>
      <c r="H26" s="1510"/>
      <c r="I26" s="1511"/>
    </row>
    <row r="27" spans="1:9" x14ac:dyDescent="0.3">
      <c r="A27" s="1509"/>
      <c r="B27" s="1510"/>
      <c r="C27" s="1510"/>
      <c r="D27" s="1510"/>
      <c r="E27" s="1510"/>
      <c r="F27" s="1510"/>
      <c r="G27" s="1510"/>
      <c r="H27" s="1510"/>
      <c r="I27" s="1511"/>
    </row>
    <row r="28" spans="1:9" x14ac:dyDescent="0.3">
      <c r="A28" s="1509"/>
      <c r="B28" s="1510"/>
      <c r="C28" s="1510"/>
      <c r="D28" s="1510"/>
      <c r="E28" s="1510"/>
      <c r="F28" s="1510"/>
      <c r="G28" s="1510"/>
      <c r="H28" s="1510"/>
      <c r="I28" s="1511"/>
    </row>
    <row r="29" spans="1:9" ht="54" customHeight="1" thickBot="1" x14ac:dyDescent="0.35">
      <c r="A29" s="1512"/>
      <c r="B29" s="1513"/>
      <c r="C29" s="1513"/>
      <c r="D29" s="1513"/>
      <c r="E29" s="1513"/>
      <c r="F29" s="1513"/>
      <c r="G29" s="1513"/>
      <c r="H29" s="1513"/>
      <c r="I29" s="1514"/>
    </row>
    <row r="30" spans="1:9" ht="17.25" thickBot="1" x14ac:dyDescent="0.35">
      <c r="A30" s="1482" t="s">
        <v>445</v>
      </c>
      <c r="B30" s="1483"/>
      <c r="C30" s="1483"/>
      <c r="D30" s="1483"/>
      <c r="E30" s="1483"/>
      <c r="F30" s="1483"/>
      <c r="G30" s="1483"/>
      <c r="H30" s="1483"/>
      <c r="I30" s="1484"/>
    </row>
    <row r="31" spans="1:9" ht="13.5" customHeight="1" x14ac:dyDescent="0.3">
      <c r="A31" s="1515" t="s">
        <v>12</v>
      </c>
      <c r="B31" s="1472" t="s">
        <v>13</v>
      </c>
      <c r="C31" s="1472" t="s">
        <v>177</v>
      </c>
      <c r="D31" s="1472" t="s">
        <v>83</v>
      </c>
      <c r="E31" s="1472" t="s">
        <v>14</v>
      </c>
      <c r="F31" s="1472" t="s">
        <v>15</v>
      </c>
      <c r="G31" s="1472" t="s">
        <v>446</v>
      </c>
      <c r="H31" s="1472" t="s">
        <v>101</v>
      </c>
      <c r="I31" s="1516" t="s">
        <v>559</v>
      </c>
    </row>
    <row r="32" spans="1:9" x14ac:dyDescent="0.3">
      <c r="A32" s="1442"/>
      <c r="B32" s="1443"/>
      <c r="C32" s="1443"/>
      <c r="D32" s="1443"/>
      <c r="E32" s="1443"/>
      <c r="F32" s="1443"/>
      <c r="G32" s="1443"/>
      <c r="H32" s="1443"/>
      <c r="I32" s="1517"/>
    </row>
    <row r="33" spans="1:11" ht="16.5" customHeight="1" x14ac:dyDescent="0.3">
      <c r="A33" s="1318" t="s">
        <v>447</v>
      </c>
      <c r="B33" s="1320" t="s">
        <v>22</v>
      </c>
      <c r="C33" s="1505" t="s">
        <v>585</v>
      </c>
      <c r="D33" s="1502" t="s">
        <v>448</v>
      </c>
      <c r="E33" s="385" t="s">
        <v>23</v>
      </c>
      <c r="F33" s="385" t="s">
        <v>449</v>
      </c>
      <c r="G33" s="385" t="s">
        <v>104</v>
      </c>
      <c r="H33" s="387" t="s">
        <v>26</v>
      </c>
      <c r="I33" s="760">
        <v>14419.957770000003</v>
      </c>
      <c r="J33" s="414"/>
    </row>
    <row r="34" spans="1:11" x14ac:dyDescent="0.3">
      <c r="A34" s="1318"/>
      <c r="B34" s="1320"/>
      <c r="C34" s="1505"/>
      <c r="D34" s="1503"/>
      <c r="E34" s="385" t="s">
        <v>23</v>
      </c>
      <c r="F34" s="385" t="s">
        <v>450</v>
      </c>
      <c r="G34" s="385" t="s">
        <v>104</v>
      </c>
      <c r="H34" s="387" t="s">
        <v>26</v>
      </c>
      <c r="I34" s="760">
        <v>15197.504512500002</v>
      </c>
      <c r="J34" s="414"/>
    </row>
    <row r="35" spans="1:11" x14ac:dyDescent="0.3">
      <c r="A35" s="1318"/>
      <c r="B35" s="1320"/>
      <c r="C35" s="1505"/>
      <c r="D35" s="1504"/>
      <c r="E35" s="385" t="s">
        <v>23</v>
      </c>
      <c r="F35" s="388" t="s">
        <v>576</v>
      </c>
      <c r="G35" s="385" t="s">
        <v>104</v>
      </c>
      <c r="H35" s="387" t="s">
        <v>26</v>
      </c>
      <c r="I35" s="760">
        <v>15975.051255000002</v>
      </c>
      <c r="J35" s="414"/>
    </row>
    <row r="36" spans="1:11" ht="16.5" customHeight="1" x14ac:dyDescent="0.3">
      <c r="A36" s="1318" t="s">
        <v>447</v>
      </c>
      <c r="B36" s="1320" t="s">
        <v>22</v>
      </c>
      <c r="C36" s="1505" t="s">
        <v>585</v>
      </c>
      <c r="D36" s="1502" t="s">
        <v>85</v>
      </c>
      <c r="E36" s="385" t="s">
        <v>23</v>
      </c>
      <c r="F36" s="385" t="s">
        <v>449</v>
      </c>
      <c r="G36" s="385" t="s">
        <v>104</v>
      </c>
      <c r="H36" s="387" t="s">
        <v>26</v>
      </c>
      <c r="I36" s="760">
        <v>14985.446310000003</v>
      </c>
      <c r="J36" s="414"/>
    </row>
    <row r="37" spans="1:11" x14ac:dyDescent="0.3">
      <c r="A37" s="1318"/>
      <c r="B37" s="1320"/>
      <c r="C37" s="1505"/>
      <c r="D37" s="1503"/>
      <c r="E37" s="385" t="s">
        <v>23</v>
      </c>
      <c r="F37" s="385" t="s">
        <v>450</v>
      </c>
      <c r="G37" s="385" t="s">
        <v>104</v>
      </c>
      <c r="H37" s="387" t="s">
        <v>26</v>
      </c>
      <c r="I37" s="760">
        <v>15762.993052500004</v>
      </c>
      <c r="J37" s="414"/>
    </row>
    <row r="38" spans="1:11" x14ac:dyDescent="0.3">
      <c r="A38" s="1318"/>
      <c r="B38" s="1320"/>
      <c r="C38" s="1505"/>
      <c r="D38" s="1504"/>
      <c r="E38" s="385" t="s">
        <v>23</v>
      </c>
      <c r="F38" s="388" t="s">
        <v>576</v>
      </c>
      <c r="G38" s="385" t="s">
        <v>104</v>
      </c>
      <c r="H38" s="387" t="s">
        <v>26</v>
      </c>
      <c r="I38" s="760">
        <v>16540.539795000004</v>
      </c>
      <c r="J38" s="414"/>
    </row>
    <row r="39" spans="1:11" ht="16.5" customHeight="1" x14ac:dyDescent="0.3">
      <c r="A39" s="1318" t="s">
        <v>447</v>
      </c>
      <c r="B39" s="1320" t="s">
        <v>22</v>
      </c>
      <c r="C39" s="1320" t="s">
        <v>586</v>
      </c>
      <c r="D39" s="1502" t="s">
        <v>448</v>
      </c>
      <c r="E39" s="385" t="s">
        <v>23</v>
      </c>
      <c r="F39" s="385" t="s">
        <v>29</v>
      </c>
      <c r="G39" s="385" t="s">
        <v>104</v>
      </c>
      <c r="H39" s="387" t="s">
        <v>26</v>
      </c>
      <c r="I39" s="760">
        <v>20781.703845</v>
      </c>
      <c r="J39" s="414"/>
    </row>
    <row r="40" spans="1:11" x14ac:dyDescent="0.3">
      <c r="A40" s="1318"/>
      <c r="B40" s="1320"/>
      <c r="C40" s="1320"/>
      <c r="D40" s="1503"/>
      <c r="E40" s="385" t="s">
        <v>23</v>
      </c>
      <c r="F40" s="385" t="s">
        <v>450</v>
      </c>
      <c r="G40" s="385" t="s">
        <v>104</v>
      </c>
      <c r="H40" s="387" t="s">
        <v>26</v>
      </c>
      <c r="I40" s="760">
        <v>21559.250587500002</v>
      </c>
      <c r="J40" s="414"/>
      <c r="K40" s="418"/>
    </row>
    <row r="41" spans="1:11" x14ac:dyDescent="0.3">
      <c r="A41" s="1318"/>
      <c r="B41" s="1320"/>
      <c r="C41" s="1320"/>
      <c r="D41" s="1504"/>
      <c r="E41" s="385" t="s">
        <v>23</v>
      </c>
      <c r="F41" s="388" t="s">
        <v>576</v>
      </c>
      <c r="G41" s="385" t="s">
        <v>104</v>
      </c>
      <c r="H41" s="387" t="s">
        <v>26</v>
      </c>
      <c r="I41" s="760">
        <v>22336.797330000001</v>
      </c>
      <c r="J41" s="414"/>
    </row>
    <row r="42" spans="1:11" ht="16.5" customHeight="1" x14ac:dyDescent="0.3">
      <c r="A42" s="1318" t="s">
        <v>447</v>
      </c>
      <c r="B42" s="1320" t="s">
        <v>22</v>
      </c>
      <c r="C42" s="1320" t="s">
        <v>586</v>
      </c>
      <c r="D42" s="1502" t="s">
        <v>85</v>
      </c>
      <c r="E42" s="385" t="s">
        <v>23</v>
      </c>
      <c r="F42" s="385" t="s">
        <v>29</v>
      </c>
      <c r="G42" s="385" t="s">
        <v>104</v>
      </c>
      <c r="H42" s="387" t="s">
        <v>26</v>
      </c>
      <c r="I42" s="760">
        <v>21347.192384999998</v>
      </c>
      <c r="J42" s="414"/>
    </row>
    <row r="43" spans="1:11" x14ac:dyDescent="0.3">
      <c r="A43" s="1318"/>
      <c r="B43" s="1320"/>
      <c r="C43" s="1320"/>
      <c r="D43" s="1503"/>
      <c r="E43" s="385" t="s">
        <v>23</v>
      </c>
      <c r="F43" s="385" t="s">
        <v>450</v>
      </c>
      <c r="G43" s="385" t="s">
        <v>104</v>
      </c>
      <c r="H43" s="387" t="s">
        <v>26</v>
      </c>
      <c r="I43" s="760">
        <v>22124.739127500001</v>
      </c>
      <c r="J43" s="414"/>
    </row>
    <row r="44" spans="1:11" x14ac:dyDescent="0.3">
      <c r="A44" s="1318"/>
      <c r="B44" s="1320"/>
      <c r="C44" s="1320"/>
      <c r="D44" s="1504"/>
      <c r="E44" s="385" t="s">
        <v>23</v>
      </c>
      <c r="F44" s="388" t="s">
        <v>576</v>
      </c>
      <c r="G44" s="385" t="s">
        <v>104</v>
      </c>
      <c r="H44" s="387" t="s">
        <v>26</v>
      </c>
      <c r="I44" s="760">
        <v>22902.285870000003</v>
      </c>
      <c r="J44" s="414"/>
    </row>
    <row r="45" spans="1:11" ht="17.25" customHeight="1" x14ac:dyDescent="0.3">
      <c r="A45" s="1318" t="s">
        <v>452</v>
      </c>
      <c r="B45" s="1320" t="s">
        <v>22</v>
      </c>
      <c r="C45" s="1500" t="s">
        <v>587</v>
      </c>
      <c r="D45" s="1502" t="s">
        <v>448</v>
      </c>
      <c r="E45" s="385" t="s">
        <v>23</v>
      </c>
      <c r="F45" s="385" t="s">
        <v>29</v>
      </c>
      <c r="G45" s="385" t="s">
        <v>104</v>
      </c>
      <c r="H45" s="387" t="s">
        <v>26</v>
      </c>
      <c r="I45" s="760">
        <v>14844.074175000003</v>
      </c>
      <c r="J45" s="414"/>
    </row>
    <row r="46" spans="1:11" x14ac:dyDescent="0.3">
      <c r="A46" s="1318"/>
      <c r="B46" s="1320"/>
      <c r="C46" s="1500"/>
      <c r="D46" s="1503"/>
      <c r="E46" s="385" t="s">
        <v>23</v>
      </c>
      <c r="F46" s="385" t="s">
        <v>450</v>
      </c>
      <c r="G46" s="385" t="s">
        <v>104</v>
      </c>
      <c r="H46" s="387" t="s">
        <v>26</v>
      </c>
      <c r="I46" s="760">
        <v>15621.620917500004</v>
      </c>
      <c r="J46" s="414"/>
    </row>
    <row r="47" spans="1:11" x14ac:dyDescent="0.3">
      <c r="A47" s="1318"/>
      <c r="B47" s="1320"/>
      <c r="C47" s="1500"/>
      <c r="D47" s="1504"/>
      <c r="E47" s="385" t="s">
        <v>23</v>
      </c>
      <c r="F47" s="388" t="s">
        <v>576</v>
      </c>
      <c r="G47" s="385" t="s">
        <v>104</v>
      </c>
      <c r="H47" s="387" t="s">
        <v>26</v>
      </c>
      <c r="I47" s="760">
        <v>16399.167660000003</v>
      </c>
      <c r="J47" s="414"/>
    </row>
    <row r="48" spans="1:11" ht="17.25" customHeight="1" x14ac:dyDescent="0.3">
      <c r="A48" s="1318" t="s">
        <v>452</v>
      </c>
      <c r="B48" s="1320" t="s">
        <v>22</v>
      </c>
      <c r="C48" s="1500" t="s">
        <v>587</v>
      </c>
      <c r="D48" s="1502" t="s">
        <v>85</v>
      </c>
      <c r="E48" s="385" t="s">
        <v>23</v>
      </c>
      <c r="F48" s="385" t="s">
        <v>29</v>
      </c>
      <c r="G48" s="385" t="s">
        <v>104</v>
      </c>
      <c r="H48" s="387" t="s">
        <v>26</v>
      </c>
      <c r="I48" s="760">
        <v>15409.562715000004</v>
      </c>
      <c r="J48" s="414"/>
    </row>
    <row r="49" spans="1:10" x14ac:dyDescent="0.3">
      <c r="A49" s="1318"/>
      <c r="B49" s="1320"/>
      <c r="C49" s="1500"/>
      <c r="D49" s="1503"/>
      <c r="E49" s="385" t="s">
        <v>23</v>
      </c>
      <c r="F49" s="385" t="s">
        <v>450</v>
      </c>
      <c r="G49" s="385" t="s">
        <v>104</v>
      </c>
      <c r="H49" s="387" t="s">
        <v>26</v>
      </c>
      <c r="I49" s="760">
        <v>16187.109457500001</v>
      </c>
      <c r="J49" s="414"/>
    </row>
    <row r="50" spans="1:10" ht="17.25" thickBot="1" x14ac:dyDescent="0.35">
      <c r="A50" s="1462"/>
      <c r="B50" s="1463"/>
      <c r="C50" s="1501"/>
      <c r="D50" s="1503"/>
      <c r="E50" s="407" t="s">
        <v>23</v>
      </c>
      <c r="F50" s="408" t="s">
        <v>576</v>
      </c>
      <c r="G50" s="407" t="s">
        <v>104</v>
      </c>
      <c r="H50" s="409" t="s">
        <v>26</v>
      </c>
      <c r="I50" s="760">
        <v>16964.656200000005</v>
      </c>
      <c r="J50" s="414"/>
    </row>
    <row r="51" spans="1:10" ht="16.5" customHeight="1" thickBot="1" x14ac:dyDescent="0.35">
      <c r="A51" s="1482" t="s">
        <v>207</v>
      </c>
      <c r="B51" s="1483"/>
      <c r="C51" s="1483"/>
      <c r="D51" s="1483"/>
      <c r="E51" s="1483"/>
      <c r="F51" s="1483"/>
      <c r="G51" s="1483"/>
      <c r="H51" s="1483"/>
      <c r="I51" s="1484"/>
      <c r="J51" s="414"/>
    </row>
    <row r="52" spans="1:10" ht="13.5" customHeight="1" x14ac:dyDescent="0.3">
      <c r="A52" s="1291" t="s">
        <v>33</v>
      </c>
      <c r="B52" s="1292"/>
      <c r="C52" s="1293"/>
      <c r="D52" s="1297" t="s">
        <v>34</v>
      </c>
      <c r="E52" s="1297" t="s">
        <v>106</v>
      </c>
      <c r="F52" s="1297" t="s">
        <v>107</v>
      </c>
      <c r="G52" s="1297" t="s">
        <v>16</v>
      </c>
      <c r="H52" s="1297" t="s">
        <v>101</v>
      </c>
      <c r="I52" s="1498" t="s">
        <v>559</v>
      </c>
      <c r="J52" s="414"/>
    </row>
    <row r="53" spans="1:10" ht="13.5" customHeight="1" thickBot="1" x14ac:dyDescent="0.35">
      <c r="A53" s="1294"/>
      <c r="B53" s="1295"/>
      <c r="C53" s="1296"/>
      <c r="D53" s="1298"/>
      <c r="E53" s="1298"/>
      <c r="F53" s="1298"/>
      <c r="G53" s="1298"/>
      <c r="H53" s="1298"/>
      <c r="I53" s="1499"/>
      <c r="J53" s="414"/>
    </row>
    <row r="54" spans="1:10" x14ac:dyDescent="0.3">
      <c r="A54" s="1453" t="s">
        <v>588</v>
      </c>
      <c r="B54" s="1454"/>
      <c r="C54" s="1454"/>
      <c r="D54" s="419" t="s">
        <v>454</v>
      </c>
      <c r="E54" s="411" t="s">
        <v>455</v>
      </c>
      <c r="F54" s="420">
        <v>2000</v>
      </c>
      <c r="G54" s="1497" t="s">
        <v>111</v>
      </c>
      <c r="H54" s="421" t="s">
        <v>26</v>
      </c>
      <c r="I54" s="713">
        <v>6079.0018050000008</v>
      </c>
      <c r="J54" s="414"/>
    </row>
    <row r="55" spans="1:10" x14ac:dyDescent="0.3">
      <c r="A55" s="1312"/>
      <c r="B55" s="1313"/>
      <c r="C55" s="1313"/>
      <c r="D55" s="385" t="s">
        <v>454</v>
      </c>
      <c r="E55" s="390" t="s">
        <v>456</v>
      </c>
      <c r="F55" s="391" t="s">
        <v>113</v>
      </c>
      <c r="G55" s="1314"/>
      <c r="H55" s="387" t="s">
        <v>26</v>
      </c>
      <c r="I55" s="141">
        <v>6658.6275584999994</v>
      </c>
      <c r="J55" s="414"/>
    </row>
    <row r="56" spans="1:10" x14ac:dyDescent="0.3">
      <c r="A56" s="1312"/>
      <c r="B56" s="1313"/>
      <c r="C56" s="1313"/>
      <c r="D56" s="385" t="s">
        <v>454</v>
      </c>
      <c r="E56" s="390" t="s">
        <v>456</v>
      </c>
      <c r="F56" s="390" t="s">
        <v>119</v>
      </c>
      <c r="G56" s="1314"/>
      <c r="H56" s="387" t="s">
        <v>26</v>
      </c>
      <c r="I56" s="141">
        <v>6658.6275584999994</v>
      </c>
      <c r="J56" s="414"/>
    </row>
    <row r="57" spans="1:10" x14ac:dyDescent="0.3">
      <c r="A57" s="1312"/>
      <c r="B57" s="1313"/>
      <c r="C57" s="1313"/>
      <c r="D57" s="385" t="s">
        <v>454</v>
      </c>
      <c r="E57" s="390" t="s">
        <v>457</v>
      </c>
      <c r="F57" s="390" t="s">
        <v>562</v>
      </c>
      <c r="G57" s="1314"/>
      <c r="H57" s="387" t="s">
        <v>26</v>
      </c>
      <c r="I57" s="141">
        <v>8814.5526172500013</v>
      </c>
      <c r="J57" s="414"/>
    </row>
    <row r="58" spans="1:10" x14ac:dyDescent="0.3">
      <c r="A58" s="1312"/>
      <c r="B58" s="1313"/>
      <c r="C58" s="1313"/>
      <c r="D58" s="385" t="s">
        <v>454</v>
      </c>
      <c r="E58" s="415" t="s">
        <v>458</v>
      </c>
      <c r="F58" s="390" t="s">
        <v>563</v>
      </c>
      <c r="G58" s="1314"/>
      <c r="H58" s="409" t="s">
        <v>26</v>
      </c>
      <c r="I58" s="141">
        <v>10334.303068499999</v>
      </c>
      <c r="J58" s="414"/>
    </row>
    <row r="59" spans="1:10" x14ac:dyDescent="0.3">
      <c r="A59" s="1312" t="s">
        <v>588</v>
      </c>
      <c r="B59" s="1313"/>
      <c r="C59" s="1313"/>
      <c r="D59" s="385" t="s">
        <v>454</v>
      </c>
      <c r="E59" s="390" t="s">
        <v>455</v>
      </c>
      <c r="F59" s="391">
        <v>2000</v>
      </c>
      <c r="G59" s="1314" t="s">
        <v>121</v>
      </c>
      <c r="H59" s="387" t="s">
        <v>26</v>
      </c>
      <c r="I59" s="141">
        <v>6644.4903450000002</v>
      </c>
      <c r="J59" s="414"/>
    </row>
    <row r="60" spans="1:10" x14ac:dyDescent="0.3">
      <c r="A60" s="1312"/>
      <c r="B60" s="1313"/>
      <c r="C60" s="1313"/>
      <c r="D60" s="385" t="s">
        <v>454</v>
      </c>
      <c r="E60" s="390" t="s">
        <v>456</v>
      </c>
      <c r="F60" s="391" t="s">
        <v>113</v>
      </c>
      <c r="G60" s="1314"/>
      <c r="H60" s="387" t="s">
        <v>26</v>
      </c>
      <c r="I60" s="141">
        <v>7224.1160985000006</v>
      </c>
      <c r="J60" s="414"/>
    </row>
    <row r="61" spans="1:10" x14ac:dyDescent="0.3">
      <c r="A61" s="1312"/>
      <c r="B61" s="1313"/>
      <c r="C61" s="1313"/>
      <c r="D61" s="385" t="s">
        <v>454</v>
      </c>
      <c r="E61" s="390" t="s">
        <v>456</v>
      </c>
      <c r="F61" s="390" t="s">
        <v>119</v>
      </c>
      <c r="G61" s="1314"/>
      <c r="H61" s="387" t="s">
        <v>26</v>
      </c>
      <c r="I61" s="141">
        <v>7224.1160985000006</v>
      </c>
      <c r="J61" s="414"/>
    </row>
    <row r="62" spans="1:10" x14ac:dyDescent="0.3">
      <c r="A62" s="1312"/>
      <c r="B62" s="1313"/>
      <c r="C62" s="1313"/>
      <c r="D62" s="385" t="s">
        <v>454</v>
      </c>
      <c r="E62" s="390" t="s">
        <v>457</v>
      </c>
      <c r="F62" s="390" t="s">
        <v>562</v>
      </c>
      <c r="G62" s="1314"/>
      <c r="H62" s="387" t="s">
        <v>26</v>
      </c>
      <c r="I62" s="141">
        <v>9380.0411572499997</v>
      </c>
      <c r="J62" s="414"/>
    </row>
    <row r="63" spans="1:10" x14ac:dyDescent="0.3">
      <c r="A63" s="1312"/>
      <c r="B63" s="1313"/>
      <c r="C63" s="1313"/>
      <c r="D63" s="385" t="s">
        <v>454</v>
      </c>
      <c r="E63" s="390" t="s">
        <v>458</v>
      </c>
      <c r="F63" s="390" t="s">
        <v>563</v>
      </c>
      <c r="G63" s="1314"/>
      <c r="H63" s="387" t="s">
        <v>26</v>
      </c>
      <c r="I63" s="141">
        <v>10899.791608500002</v>
      </c>
      <c r="J63" s="414"/>
    </row>
    <row r="64" spans="1:10" x14ac:dyDescent="0.3">
      <c r="A64" s="1312" t="s">
        <v>589</v>
      </c>
      <c r="B64" s="1313"/>
      <c r="C64" s="1313"/>
      <c r="D64" s="385" t="s">
        <v>454</v>
      </c>
      <c r="E64" s="411" t="s">
        <v>455</v>
      </c>
      <c r="F64" s="391">
        <v>2000</v>
      </c>
      <c r="G64" s="1455" t="s">
        <v>111</v>
      </c>
      <c r="H64" s="413" t="s">
        <v>26</v>
      </c>
      <c r="I64" s="141">
        <v>6079.0018050000008</v>
      </c>
      <c r="J64" s="414"/>
    </row>
    <row r="65" spans="1:10" x14ac:dyDescent="0.3">
      <c r="A65" s="1312"/>
      <c r="B65" s="1313"/>
      <c r="C65" s="1313"/>
      <c r="D65" s="385" t="s">
        <v>454</v>
      </c>
      <c r="E65" s="390" t="s">
        <v>456</v>
      </c>
      <c r="F65" s="391" t="s">
        <v>113</v>
      </c>
      <c r="G65" s="1314"/>
      <c r="H65" s="387" t="s">
        <v>26</v>
      </c>
      <c r="I65" s="141">
        <v>6658.6275584999994</v>
      </c>
      <c r="J65" s="414"/>
    </row>
    <row r="66" spans="1:10" x14ac:dyDescent="0.3">
      <c r="A66" s="1312"/>
      <c r="B66" s="1313"/>
      <c r="C66" s="1313"/>
      <c r="D66" s="385" t="s">
        <v>454</v>
      </c>
      <c r="E66" s="390" t="s">
        <v>456</v>
      </c>
      <c r="F66" s="390" t="s">
        <v>119</v>
      </c>
      <c r="G66" s="1314"/>
      <c r="H66" s="387" t="s">
        <v>26</v>
      </c>
      <c r="I66" s="141">
        <v>6658.6275584999994</v>
      </c>
      <c r="J66" s="414"/>
    </row>
    <row r="67" spans="1:10" x14ac:dyDescent="0.3">
      <c r="A67" s="1312"/>
      <c r="B67" s="1313"/>
      <c r="C67" s="1313"/>
      <c r="D67" s="385" t="s">
        <v>454</v>
      </c>
      <c r="E67" s="390" t="s">
        <v>457</v>
      </c>
      <c r="F67" s="390" t="s">
        <v>562</v>
      </c>
      <c r="G67" s="1314"/>
      <c r="H67" s="387" t="s">
        <v>26</v>
      </c>
      <c r="I67" s="141">
        <v>8814.5526172500013</v>
      </c>
      <c r="J67" s="414"/>
    </row>
    <row r="68" spans="1:10" x14ac:dyDescent="0.3">
      <c r="A68" s="1312"/>
      <c r="B68" s="1313"/>
      <c r="C68" s="1313"/>
      <c r="D68" s="385" t="s">
        <v>454</v>
      </c>
      <c r="E68" s="390" t="s">
        <v>458</v>
      </c>
      <c r="F68" s="390" t="s">
        <v>563</v>
      </c>
      <c r="G68" s="1314"/>
      <c r="H68" s="387" t="s">
        <v>26</v>
      </c>
      <c r="I68" s="141">
        <v>10334.303068499999</v>
      </c>
      <c r="J68" s="414"/>
    </row>
    <row r="69" spans="1:10" x14ac:dyDescent="0.3">
      <c r="A69" s="1312" t="s">
        <v>589</v>
      </c>
      <c r="B69" s="1313"/>
      <c r="C69" s="1313"/>
      <c r="D69" s="385" t="s">
        <v>454</v>
      </c>
      <c r="E69" s="411" t="s">
        <v>455</v>
      </c>
      <c r="F69" s="391">
        <v>2000</v>
      </c>
      <c r="G69" s="1455" t="s">
        <v>121</v>
      </c>
      <c r="H69" s="387" t="s">
        <v>26</v>
      </c>
      <c r="I69" s="141">
        <v>6644.4903450000002</v>
      </c>
      <c r="J69" s="414"/>
    </row>
    <row r="70" spans="1:10" x14ac:dyDescent="0.3">
      <c r="A70" s="1312"/>
      <c r="B70" s="1313"/>
      <c r="C70" s="1313"/>
      <c r="D70" s="385" t="s">
        <v>454</v>
      </c>
      <c r="E70" s="390" t="s">
        <v>456</v>
      </c>
      <c r="F70" s="391" t="s">
        <v>113</v>
      </c>
      <c r="G70" s="1314"/>
      <c r="H70" s="387" t="s">
        <v>26</v>
      </c>
      <c r="I70" s="141">
        <v>7224.1160985000006</v>
      </c>
      <c r="J70" s="414"/>
    </row>
    <row r="71" spans="1:10" x14ac:dyDescent="0.3">
      <c r="A71" s="1312"/>
      <c r="B71" s="1313"/>
      <c r="C71" s="1313"/>
      <c r="D71" s="385" t="s">
        <v>454</v>
      </c>
      <c r="E71" s="390" t="s">
        <v>456</v>
      </c>
      <c r="F71" s="390" t="s">
        <v>119</v>
      </c>
      <c r="G71" s="1314"/>
      <c r="H71" s="387" t="s">
        <v>26</v>
      </c>
      <c r="I71" s="141">
        <v>7224.1160985000006</v>
      </c>
      <c r="J71" s="414"/>
    </row>
    <row r="72" spans="1:10" x14ac:dyDescent="0.3">
      <c r="A72" s="1312"/>
      <c r="B72" s="1313"/>
      <c r="C72" s="1313"/>
      <c r="D72" s="385" t="s">
        <v>454</v>
      </c>
      <c r="E72" s="390" t="s">
        <v>457</v>
      </c>
      <c r="F72" s="390" t="s">
        <v>562</v>
      </c>
      <c r="G72" s="1314"/>
      <c r="H72" s="387" t="s">
        <v>26</v>
      </c>
      <c r="I72" s="141">
        <v>9380.0411572499997</v>
      </c>
      <c r="J72" s="414"/>
    </row>
    <row r="73" spans="1:10" ht="17.25" thickBot="1" x14ac:dyDescent="0.35">
      <c r="A73" s="1456"/>
      <c r="B73" s="1457"/>
      <c r="C73" s="1457"/>
      <c r="D73" s="407" t="s">
        <v>454</v>
      </c>
      <c r="E73" s="415" t="s">
        <v>458</v>
      </c>
      <c r="F73" s="415" t="s">
        <v>563</v>
      </c>
      <c r="G73" s="1458"/>
      <c r="H73" s="409" t="s">
        <v>26</v>
      </c>
      <c r="I73" s="141">
        <v>10899.791608500002</v>
      </c>
      <c r="J73" s="414"/>
    </row>
    <row r="74" spans="1:10" ht="17.25" thickBot="1" x14ac:dyDescent="0.35">
      <c r="A74" s="1482" t="s">
        <v>136</v>
      </c>
      <c r="B74" s="1483"/>
      <c r="C74" s="1483"/>
      <c r="D74" s="1483"/>
      <c r="E74" s="1483"/>
      <c r="F74" s="1483"/>
      <c r="G74" s="1483"/>
      <c r="H74" s="1483"/>
      <c r="I74" s="1484"/>
      <c r="J74" s="414"/>
    </row>
    <row r="75" spans="1:10" x14ac:dyDescent="0.3">
      <c r="A75" s="1291" t="s">
        <v>33</v>
      </c>
      <c r="B75" s="1292"/>
      <c r="C75" s="1292"/>
      <c r="D75" s="1292"/>
      <c r="E75" s="1293"/>
      <c r="F75" s="1297" t="s">
        <v>34</v>
      </c>
      <c r="G75" s="1299" t="s">
        <v>16</v>
      </c>
      <c r="H75" s="1293"/>
      <c r="I75" s="1495" t="s">
        <v>559</v>
      </c>
      <c r="J75" s="414"/>
    </row>
    <row r="76" spans="1:10" ht="20.25" customHeight="1" thickBot="1" x14ac:dyDescent="0.35">
      <c r="A76" s="1294"/>
      <c r="B76" s="1295"/>
      <c r="C76" s="1295"/>
      <c r="D76" s="1295"/>
      <c r="E76" s="1296"/>
      <c r="F76" s="1298"/>
      <c r="G76" s="1300"/>
      <c r="H76" s="1296"/>
      <c r="I76" s="1496"/>
      <c r="J76" s="414"/>
    </row>
    <row r="77" spans="1:10" x14ac:dyDescent="0.3">
      <c r="A77" s="1492" t="s">
        <v>463</v>
      </c>
      <c r="B77" s="1493"/>
      <c r="C77" s="1493"/>
      <c r="D77" s="1493"/>
      <c r="E77" s="1493"/>
      <c r="F77" s="422" t="s">
        <v>36</v>
      </c>
      <c r="G77" s="1494" t="s">
        <v>565</v>
      </c>
      <c r="H77" s="1494"/>
      <c r="I77" s="141">
        <v>513.12848999999994</v>
      </c>
      <c r="J77" s="414"/>
    </row>
    <row r="78" spans="1:10" x14ac:dyDescent="0.3">
      <c r="A78" s="1307" t="s">
        <v>464</v>
      </c>
      <c r="B78" s="1308"/>
      <c r="C78" s="1308"/>
      <c r="D78" s="1308"/>
      <c r="E78" s="1308"/>
      <c r="F78" s="396" t="s">
        <v>36</v>
      </c>
      <c r="G78" s="1271" t="s">
        <v>566</v>
      </c>
      <c r="H78" s="1271"/>
      <c r="I78" s="141">
        <v>659.73662999999999</v>
      </c>
      <c r="J78" s="414"/>
    </row>
    <row r="79" spans="1:10" x14ac:dyDescent="0.3">
      <c r="A79" s="1311" t="s">
        <v>1722</v>
      </c>
      <c r="B79" s="1304"/>
      <c r="C79" s="1304"/>
      <c r="D79" s="1304"/>
      <c r="E79" s="1304"/>
      <c r="F79" s="396" t="s">
        <v>36</v>
      </c>
      <c r="G79" s="1305" t="s">
        <v>1721</v>
      </c>
      <c r="H79" s="1306"/>
      <c r="I79" s="141">
        <v>522.00783945000001</v>
      </c>
      <c r="J79" s="414"/>
    </row>
    <row r="80" spans="1:10" x14ac:dyDescent="0.3">
      <c r="A80" s="1267" t="s">
        <v>590</v>
      </c>
      <c r="B80" s="1268"/>
      <c r="C80" s="1268"/>
      <c r="D80" s="1268"/>
      <c r="E80" s="1268"/>
      <c r="F80" s="396" t="s">
        <v>36</v>
      </c>
      <c r="G80" s="1309" t="s">
        <v>565</v>
      </c>
      <c r="H80" s="1310"/>
      <c r="I80" s="141">
        <v>1172.8651199999999</v>
      </c>
      <c r="J80" s="414"/>
    </row>
    <row r="81" spans="1:10" x14ac:dyDescent="0.3">
      <c r="A81" s="1267" t="s">
        <v>590</v>
      </c>
      <c r="B81" s="1268"/>
      <c r="C81" s="1268"/>
      <c r="D81" s="1268"/>
      <c r="E81" s="1268"/>
      <c r="F81" s="396" t="s">
        <v>36</v>
      </c>
      <c r="G81" s="1309" t="s">
        <v>566</v>
      </c>
      <c r="H81" s="1310"/>
      <c r="I81" s="141">
        <v>1539.3854699999999</v>
      </c>
      <c r="J81" s="414"/>
    </row>
    <row r="82" spans="1:10" x14ac:dyDescent="0.3">
      <c r="A82" s="1267" t="s">
        <v>466</v>
      </c>
      <c r="B82" s="1268"/>
      <c r="C82" s="1268"/>
      <c r="D82" s="1268"/>
      <c r="E82" s="1268"/>
      <c r="F82" s="396" t="s">
        <v>36</v>
      </c>
      <c r="G82" s="1309" t="s">
        <v>565</v>
      </c>
      <c r="H82" s="1310"/>
      <c r="I82" s="141">
        <v>1172.8651199999999</v>
      </c>
      <c r="J82" s="414"/>
    </row>
    <row r="83" spans="1:10" ht="17.25" thickBot="1" x14ac:dyDescent="0.35">
      <c r="A83" s="1488" t="s">
        <v>466</v>
      </c>
      <c r="B83" s="1489"/>
      <c r="C83" s="1489"/>
      <c r="D83" s="1489"/>
      <c r="E83" s="1489"/>
      <c r="F83" s="423" t="s">
        <v>36</v>
      </c>
      <c r="G83" s="1490" t="s">
        <v>566</v>
      </c>
      <c r="H83" s="1491"/>
      <c r="I83" s="622">
        <v>1539.3854699999999</v>
      </c>
      <c r="J83" s="414"/>
    </row>
    <row r="84" spans="1:10" s="614" customFormat="1" ht="107.25" customHeight="1" thickBot="1" x14ac:dyDescent="0.35">
      <c r="A84" s="1275" t="s">
        <v>1133</v>
      </c>
      <c r="B84" s="1276"/>
      <c r="C84" s="1276"/>
      <c r="D84" s="1276"/>
      <c r="E84" s="1276"/>
      <c r="F84" s="1276"/>
      <c r="G84" s="1276"/>
      <c r="H84" s="1276"/>
      <c r="I84" s="1277"/>
      <c r="J84" s="414"/>
    </row>
    <row r="85" spans="1:10" s="614" customFormat="1" ht="17.25" thickBot="1" x14ac:dyDescent="0.35">
      <c r="A85" s="613" t="s">
        <v>1120</v>
      </c>
      <c r="B85" s="1284" t="s">
        <v>1121</v>
      </c>
      <c r="C85" s="1285"/>
      <c r="D85" s="1286" t="s">
        <v>1122</v>
      </c>
      <c r="E85" s="1287"/>
      <c r="F85" s="1284" t="s">
        <v>1123</v>
      </c>
      <c r="G85" s="1288"/>
      <c r="H85" s="1288"/>
      <c r="I85" s="1285"/>
      <c r="J85" s="414"/>
    </row>
    <row r="86" spans="1:10" s="614" customFormat="1" x14ac:dyDescent="0.3">
      <c r="A86" s="615" t="s">
        <v>1124</v>
      </c>
      <c r="B86" s="1289" t="s">
        <v>1125</v>
      </c>
      <c r="C86" s="1290"/>
      <c r="D86" s="1289" t="s">
        <v>1125</v>
      </c>
      <c r="E86" s="1290"/>
      <c r="F86" s="1289" t="s">
        <v>1126</v>
      </c>
      <c r="G86" s="1412"/>
      <c r="H86" s="1290"/>
      <c r="I86" s="615" t="s">
        <v>1125</v>
      </c>
      <c r="J86" s="414"/>
    </row>
    <row r="87" spans="1:10" s="614" customFormat="1" x14ac:dyDescent="0.3">
      <c r="A87" s="615" t="s">
        <v>1127</v>
      </c>
      <c r="B87" s="1413" t="s">
        <v>1128</v>
      </c>
      <c r="C87" s="1414"/>
      <c r="D87" s="1413" t="s">
        <v>1125</v>
      </c>
      <c r="E87" s="1414"/>
      <c r="F87" s="1413" t="s">
        <v>1129</v>
      </c>
      <c r="G87" s="1415"/>
      <c r="H87" s="1414"/>
      <c r="I87" s="615" t="s">
        <v>1125</v>
      </c>
      <c r="J87" s="414"/>
    </row>
    <row r="88" spans="1:10" s="614" customFormat="1" ht="17.25" thickBot="1" x14ac:dyDescent="0.35">
      <c r="A88" s="616" t="s">
        <v>1130</v>
      </c>
      <c r="B88" s="1409" t="s">
        <v>1131</v>
      </c>
      <c r="C88" s="1410"/>
      <c r="D88" s="1409" t="s">
        <v>1128</v>
      </c>
      <c r="E88" s="1410"/>
      <c r="F88" s="1409" t="s">
        <v>1132</v>
      </c>
      <c r="G88" s="1411"/>
      <c r="H88" s="1410"/>
      <c r="I88" s="615" t="s">
        <v>1128</v>
      </c>
      <c r="J88" s="414"/>
    </row>
    <row r="89" spans="1:10" ht="17.25" thickBot="1" x14ac:dyDescent="0.35">
      <c r="A89" s="1482" t="s">
        <v>467</v>
      </c>
      <c r="B89" s="1483"/>
      <c r="C89" s="1483"/>
      <c r="D89" s="1483"/>
      <c r="E89" s="1483"/>
      <c r="F89" s="1483"/>
      <c r="G89" s="1483"/>
      <c r="H89" s="1483"/>
      <c r="I89" s="1484"/>
      <c r="J89" s="414"/>
    </row>
    <row r="90" spans="1:10" x14ac:dyDescent="0.3">
      <c r="A90" s="1278" t="s">
        <v>33</v>
      </c>
      <c r="B90" s="1279"/>
      <c r="C90" s="1279"/>
      <c r="D90" s="1279"/>
      <c r="E90" s="1279"/>
      <c r="F90" s="1279"/>
      <c r="G90" s="1279"/>
      <c r="H90" s="1279"/>
      <c r="I90" s="1282" t="s">
        <v>559</v>
      </c>
      <c r="J90" s="414"/>
    </row>
    <row r="91" spans="1:10" ht="17.25" thickBot="1" x14ac:dyDescent="0.35">
      <c r="A91" s="1280"/>
      <c r="B91" s="1281"/>
      <c r="C91" s="1281"/>
      <c r="D91" s="1281"/>
      <c r="E91" s="1281"/>
      <c r="F91" s="1281"/>
      <c r="G91" s="1281"/>
      <c r="H91" s="1281"/>
      <c r="I91" s="1283"/>
      <c r="J91" s="414"/>
    </row>
    <row r="92" spans="1:10" ht="18.75" customHeight="1" x14ac:dyDescent="0.3">
      <c r="A92" s="1254" t="s">
        <v>1152</v>
      </c>
      <c r="B92" s="1255"/>
      <c r="C92" s="1255"/>
      <c r="D92" s="1255"/>
      <c r="E92" s="1255"/>
      <c r="F92" s="1255"/>
      <c r="G92" s="1255"/>
      <c r="H92" s="1255"/>
      <c r="I92" s="617">
        <v>1016.7</v>
      </c>
      <c r="J92" s="414"/>
    </row>
    <row r="93" spans="1:10" ht="16.5" customHeight="1" x14ac:dyDescent="0.3">
      <c r="A93" s="1419" t="s">
        <v>1135</v>
      </c>
      <c r="B93" s="1420"/>
      <c r="C93" s="1420"/>
      <c r="D93" s="1420"/>
      <c r="E93" s="1420"/>
      <c r="F93" s="1420"/>
      <c r="G93" s="1420"/>
      <c r="H93" s="1421"/>
      <c r="I93" s="618">
        <v>2932.1628000000001</v>
      </c>
      <c r="J93" s="414"/>
    </row>
    <row r="94" spans="1:10" x14ac:dyDescent="0.3">
      <c r="A94" s="1416" t="s">
        <v>1136</v>
      </c>
      <c r="B94" s="1417"/>
      <c r="C94" s="1417"/>
      <c r="D94" s="1417"/>
      <c r="E94" s="1417"/>
      <c r="F94" s="1417"/>
      <c r="G94" s="1417"/>
      <c r="H94" s="1418"/>
      <c r="I94" s="618">
        <v>32986.831499999993</v>
      </c>
      <c r="J94" s="414"/>
    </row>
    <row r="95" spans="1:10" x14ac:dyDescent="0.3">
      <c r="A95" s="1254" t="s">
        <v>1134</v>
      </c>
      <c r="B95" s="1255"/>
      <c r="C95" s="1255"/>
      <c r="D95" s="1255"/>
      <c r="E95" s="1255"/>
      <c r="F95" s="1255"/>
      <c r="G95" s="1255"/>
      <c r="H95" s="1255"/>
      <c r="I95" s="619">
        <v>1693.3240169999999</v>
      </c>
      <c r="J95" s="414"/>
    </row>
    <row r="96" spans="1:10" x14ac:dyDescent="0.3">
      <c r="A96" s="1254" t="s">
        <v>1153</v>
      </c>
      <c r="B96" s="1255"/>
      <c r="C96" s="1255"/>
      <c r="D96" s="1255"/>
      <c r="E96" s="1255"/>
      <c r="F96" s="1255"/>
      <c r="G96" s="1255"/>
      <c r="H96" s="1255"/>
      <c r="I96" s="619" t="s">
        <v>468</v>
      </c>
      <c r="J96" s="414"/>
    </row>
    <row r="97" spans="1:10" x14ac:dyDescent="0.3">
      <c r="A97" s="1254" t="s">
        <v>1140</v>
      </c>
      <c r="B97" s="1255"/>
      <c r="C97" s="1255"/>
      <c r="D97" s="1255"/>
      <c r="E97" s="1255"/>
      <c r="F97" s="1255"/>
      <c r="G97" s="1255"/>
      <c r="H97" s="1255"/>
      <c r="I97" s="619" t="s">
        <v>469</v>
      </c>
      <c r="J97" s="414"/>
    </row>
    <row r="98" spans="1:10" x14ac:dyDescent="0.3">
      <c r="A98" s="1254" t="s">
        <v>1154</v>
      </c>
      <c r="B98" s="1255"/>
      <c r="C98" s="1255"/>
      <c r="D98" s="1255"/>
      <c r="E98" s="1255"/>
      <c r="F98" s="1255"/>
      <c r="G98" s="1255"/>
      <c r="H98" s="1255"/>
      <c r="I98" s="619" t="s">
        <v>469</v>
      </c>
      <c r="J98" s="414"/>
    </row>
    <row r="99" spans="1:10" x14ac:dyDescent="0.3">
      <c r="A99" s="1254" t="s">
        <v>1142</v>
      </c>
      <c r="B99" s="1255"/>
      <c r="C99" s="1255"/>
      <c r="D99" s="1255"/>
      <c r="E99" s="1255"/>
      <c r="F99" s="1255"/>
      <c r="G99" s="1255"/>
      <c r="H99" s="1255"/>
      <c r="I99" s="619" t="s">
        <v>1143</v>
      </c>
      <c r="J99" s="414"/>
    </row>
    <row r="100" spans="1:10" x14ac:dyDescent="0.3">
      <c r="A100" s="1254" t="s">
        <v>1144</v>
      </c>
      <c r="B100" s="1255"/>
      <c r="C100" s="1255"/>
      <c r="D100" s="1255"/>
      <c r="E100" s="1255"/>
      <c r="F100" s="1255"/>
      <c r="G100" s="1255"/>
      <c r="H100" s="1255"/>
      <c r="I100" s="619" t="s">
        <v>1145</v>
      </c>
      <c r="J100" s="414"/>
    </row>
    <row r="101" spans="1:10" x14ac:dyDescent="0.3">
      <c r="A101" s="1425" t="s">
        <v>1146</v>
      </c>
      <c r="B101" s="1426"/>
      <c r="C101" s="1426"/>
      <c r="D101" s="1426"/>
      <c r="E101" s="1426"/>
      <c r="F101" s="1426"/>
      <c r="G101" s="1426"/>
      <c r="H101" s="1426"/>
      <c r="I101"/>
      <c r="J101" s="414"/>
    </row>
    <row r="102" spans="1:10" x14ac:dyDescent="0.3">
      <c r="A102" s="1425" t="s">
        <v>1147</v>
      </c>
      <c r="B102" s="1426"/>
      <c r="C102" s="1426"/>
      <c r="D102" s="1426"/>
      <c r="E102" s="1426"/>
      <c r="F102" s="1426"/>
      <c r="G102" s="1426"/>
      <c r="H102" s="1427"/>
      <c r="I102" s="619" t="s">
        <v>468</v>
      </c>
      <c r="J102" s="414"/>
    </row>
    <row r="103" spans="1:10" ht="16.5" customHeight="1" x14ac:dyDescent="0.3">
      <c r="A103" s="1254" t="s">
        <v>1148</v>
      </c>
      <c r="B103" s="1255"/>
      <c r="C103" s="1255"/>
      <c r="D103" s="1255"/>
      <c r="E103" s="1255"/>
      <c r="F103" s="1255"/>
      <c r="G103" s="1255"/>
      <c r="H103" s="1255"/>
      <c r="I103" s="619" t="s">
        <v>469</v>
      </c>
      <c r="J103" s="414"/>
    </row>
    <row r="104" spans="1:10" x14ac:dyDescent="0.3">
      <c r="A104" s="1254" t="s">
        <v>567</v>
      </c>
      <c r="B104" s="1255"/>
      <c r="C104" s="1255"/>
      <c r="D104" s="1255"/>
      <c r="E104" s="1255"/>
      <c r="F104" s="1255"/>
      <c r="G104" s="1255"/>
      <c r="H104" s="1255"/>
      <c r="I104" s="619">
        <v>4241.1640500000012</v>
      </c>
      <c r="J104" s="414"/>
    </row>
    <row r="105" spans="1:10" x14ac:dyDescent="0.3">
      <c r="A105" s="1254" t="s">
        <v>568</v>
      </c>
      <c r="B105" s="1255"/>
      <c r="C105" s="1255"/>
      <c r="D105" s="1255"/>
      <c r="E105" s="1255"/>
      <c r="F105" s="1255"/>
      <c r="G105" s="1255"/>
      <c r="H105" s="1255"/>
      <c r="I105" s="619">
        <v>4241.1640500000012</v>
      </c>
      <c r="J105" s="414"/>
    </row>
    <row r="106" spans="1:10" ht="16.5" customHeight="1" x14ac:dyDescent="0.3">
      <c r="A106" s="1422" t="s">
        <v>470</v>
      </c>
      <c r="B106" s="1423"/>
      <c r="C106" s="1423"/>
      <c r="D106" s="1423"/>
      <c r="E106" s="1423"/>
      <c r="F106" s="1423"/>
      <c r="G106" s="1423"/>
      <c r="H106" s="1424"/>
      <c r="I106" s="619">
        <v>848.23281000000009</v>
      </c>
      <c r="J106" s="414"/>
    </row>
    <row r="107" spans="1:10" x14ac:dyDescent="0.3">
      <c r="A107" s="1259" t="s">
        <v>1149</v>
      </c>
      <c r="B107" s="1260"/>
      <c r="C107" s="1260"/>
      <c r="D107" s="1260"/>
      <c r="E107" s="1260"/>
      <c r="F107" s="1260"/>
      <c r="G107" s="1260"/>
      <c r="H107" s="1260"/>
      <c r="I107" s="620">
        <v>848.23281000000009</v>
      </c>
      <c r="J107" s="414"/>
    </row>
    <row r="108" spans="1:10" x14ac:dyDescent="0.3">
      <c r="A108" s="1259" t="s">
        <v>471</v>
      </c>
      <c r="B108" s="1260"/>
      <c r="C108" s="1260"/>
      <c r="D108" s="1260"/>
      <c r="E108" s="1260"/>
      <c r="F108" s="1260"/>
      <c r="G108" s="1260"/>
      <c r="H108" s="1260"/>
      <c r="I108" s="620">
        <v>848.23281000000009</v>
      </c>
      <c r="J108" s="414"/>
    </row>
    <row r="109" spans="1:10" x14ac:dyDescent="0.3">
      <c r="A109" s="1259" t="s">
        <v>472</v>
      </c>
      <c r="B109" s="1260"/>
      <c r="C109" s="1260"/>
      <c r="D109" s="1260"/>
      <c r="E109" s="1260"/>
      <c r="F109" s="1260"/>
      <c r="G109" s="1260"/>
      <c r="H109" s="1260"/>
      <c r="I109" s="621">
        <v>1413.72135</v>
      </c>
      <c r="J109" s="414"/>
    </row>
    <row r="110" spans="1:10" ht="17.25" thickBot="1" x14ac:dyDescent="0.35">
      <c r="A110" s="1406" t="s">
        <v>1150</v>
      </c>
      <c r="B110" s="1407"/>
      <c r="C110" s="1407"/>
      <c r="D110" s="1407"/>
      <c r="E110" s="1407"/>
      <c r="F110" s="1407"/>
      <c r="G110" s="1407"/>
      <c r="H110" s="1408"/>
      <c r="I110" s="622">
        <v>3534.303375</v>
      </c>
      <c r="J110" s="414"/>
    </row>
    <row r="111" spans="1:10" ht="17.25" thickBot="1" x14ac:dyDescent="0.35">
      <c r="A111" s="1482" t="s">
        <v>473</v>
      </c>
      <c r="B111" s="1483"/>
      <c r="C111" s="1483"/>
      <c r="D111" s="1483"/>
      <c r="E111" s="1483"/>
      <c r="F111" s="1483"/>
      <c r="G111" s="1483"/>
      <c r="H111" s="1483"/>
      <c r="I111" s="1484"/>
    </row>
    <row r="112" spans="1:10" ht="17.25" thickBot="1" x14ac:dyDescent="0.35">
      <c r="A112" s="1256" t="s">
        <v>569</v>
      </c>
      <c r="B112" s="1257"/>
      <c r="C112" s="1257"/>
      <c r="D112" s="1258"/>
      <c r="E112" s="1485" t="s">
        <v>570</v>
      </c>
      <c r="F112" s="1486"/>
      <c r="G112" s="1486"/>
      <c r="H112" s="1486"/>
      <c r="I112" s="1487"/>
    </row>
    <row r="113" spans="1:9" x14ac:dyDescent="0.3">
      <c r="A113" s="398"/>
      <c r="B113" s="399"/>
      <c r="C113" s="399"/>
      <c r="D113" s="400"/>
      <c r="E113" s="398"/>
      <c r="F113" s="399"/>
      <c r="G113" s="399"/>
      <c r="H113" s="399"/>
      <c r="I113" s="400"/>
    </row>
    <row r="114" spans="1:9" x14ac:dyDescent="0.3">
      <c r="A114" s="401"/>
      <c r="B114" s="402"/>
      <c r="C114" s="402"/>
      <c r="D114" s="403"/>
      <c r="E114" s="401"/>
      <c r="F114" s="402"/>
      <c r="G114" s="402"/>
      <c r="H114" s="402"/>
      <c r="I114" s="403"/>
    </row>
    <row r="115" spans="1:9" x14ac:dyDescent="0.3">
      <c r="A115" s="401"/>
      <c r="B115" s="402"/>
      <c r="C115" s="402"/>
      <c r="D115" s="403"/>
      <c r="E115" s="401"/>
      <c r="F115" s="402"/>
      <c r="G115" s="402"/>
      <c r="H115" s="402"/>
      <c r="I115" s="403"/>
    </row>
    <row r="116" spans="1:9" x14ac:dyDescent="0.3">
      <c r="A116" s="401"/>
      <c r="B116" s="402"/>
      <c r="C116" s="402"/>
      <c r="D116" s="403"/>
      <c r="E116" s="401"/>
      <c r="F116" s="402"/>
      <c r="G116" s="402"/>
      <c r="H116" s="402"/>
      <c r="I116" s="403"/>
    </row>
    <row r="117" spans="1:9" x14ac:dyDescent="0.3">
      <c r="A117" s="401"/>
      <c r="B117" s="402"/>
      <c r="C117" s="402"/>
      <c r="D117" s="403"/>
      <c r="E117" s="401"/>
      <c r="F117" s="402"/>
      <c r="G117" s="402"/>
      <c r="H117" s="402"/>
      <c r="I117" s="403"/>
    </row>
    <row r="118" spans="1:9" x14ac:dyDescent="0.3">
      <c r="A118" s="401"/>
      <c r="B118" s="402"/>
      <c r="C118" s="402"/>
      <c r="D118" s="403"/>
      <c r="E118" s="401"/>
      <c r="F118" s="402"/>
      <c r="G118" s="402"/>
      <c r="H118" s="402"/>
      <c r="I118" s="403"/>
    </row>
    <row r="119" spans="1:9" x14ac:dyDescent="0.3">
      <c r="A119" s="401"/>
      <c r="B119" s="402"/>
      <c r="C119" s="402"/>
      <c r="D119" s="403"/>
      <c r="E119" s="401"/>
      <c r="F119" s="402"/>
      <c r="G119" s="402"/>
      <c r="H119" s="402"/>
      <c r="I119" s="403"/>
    </row>
    <row r="120" spans="1:9" x14ac:dyDescent="0.3">
      <c r="A120" s="401"/>
      <c r="B120" s="402"/>
      <c r="C120" s="402"/>
      <c r="D120" s="403"/>
      <c r="E120" s="401"/>
      <c r="F120" s="402"/>
      <c r="G120" s="402"/>
      <c r="H120" s="402"/>
      <c r="I120" s="403"/>
    </row>
    <row r="121" spans="1:9" x14ac:dyDescent="0.3">
      <c r="A121" s="401"/>
      <c r="B121" s="402"/>
      <c r="C121" s="402"/>
      <c r="D121" s="403"/>
      <c r="E121" s="401"/>
      <c r="F121" s="402"/>
      <c r="G121" s="402"/>
      <c r="H121" s="402"/>
      <c r="I121" s="403"/>
    </row>
    <row r="122" spans="1:9" x14ac:dyDescent="0.3">
      <c r="A122" s="401"/>
      <c r="B122" s="402"/>
      <c r="C122" s="402"/>
      <c r="D122" s="403"/>
      <c r="E122" s="401"/>
      <c r="F122" s="402"/>
      <c r="G122" s="402"/>
      <c r="H122" s="402"/>
      <c r="I122" s="403"/>
    </row>
    <row r="123" spans="1:9" ht="16.5" customHeight="1" x14ac:dyDescent="0.3">
      <c r="A123" s="401"/>
      <c r="B123" s="402"/>
      <c r="C123" s="402"/>
      <c r="D123" s="403"/>
      <c r="E123" s="401"/>
      <c r="F123" s="402"/>
      <c r="G123" s="402"/>
      <c r="H123" s="402"/>
      <c r="I123" s="403"/>
    </row>
    <row r="124" spans="1:9" ht="16.5" customHeight="1" x14ac:dyDescent="0.3">
      <c r="A124" s="401"/>
      <c r="B124" s="402"/>
      <c r="C124" s="402"/>
      <c r="D124" s="403"/>
      <c r="E124" s="401"/>
      <c r="F124" s="402"/>
      <c r="G124" s="402"/>
      <c r="H124" s="402"/>
      <c r="I124" s="403"/>
    </row>
    <row r="125" spans="1:9" ht="16.5" customHeight="1" x14ac:dyDescent="0.3">
      <c r="A125" s="401"/>
      <c r="B125" s="402"/>
      <c r="C125" s="402"/>
      <c r="D125" s="403"/>
      <c r="E125" s="401"/>
      <c r="F125" s="402"/>
      <c r="G125" s="402"/>
      <c r="H125" s="402"/>
      <c r="I125" s="403"/>
    </row>
    <row r="126" spans="1:9" ht="16.5" customHeight="1" x14ac:dyDescent="0.3">
      <c r="A126" s="401"/>
      <c r="B126" s="402"/>
      <c r="C126" s="402"/>
      <c r="D126" s="403"/>
      <c r="E126" s="401"/>
      <c r="F126" s="402"/>
      <c r="G126" s="402"/>
      <c r="H126" s="402"/>
      <c r="I126" s="403"/>
    </row>
    <row r="127" spans="1:9" ht="16.5" customHeight="1" x14ac:dyDescent="0.3">
      <c r="A127" s="401"/>
      <c r="B127" s="402"/>
      <c r="C127" s="402"/>
      <c r="D127" s="403"/>
      <c r="E127" s="401"/>
      <c r="F127" s="402"/>
      <c r="G127" s="402"/>
      <c r="H127" s="402"/>
      <c r="I127" s="403"/>
    </row>
    <row r="128" spans="1:9" ht="16.5" customHeight="1" x14ac:dyDescent="0.3">
      <c r="A128" s="401"/>
      <c r="B128" s="402"/>
      <c r="C128" s="402"/>
      <c r="D128" s="403"/>
      <c r="E128" s="401"/>
      <c r="F128" s="402"/>
      <c r="G128" s="402"/>
      <c r="H128" s="402"/>
      <c r="I128" s="403"/>
    </row>
    <row r="129" spans="1:9" ht="16.5" customHeight="1" x14ac:dyDescent="0.3">
      <c r="A129" s="401"/>
      <c r="B129" s="402"/>
      <c r="C129" s="402"/>
      <c r="D129" s="403"/>
      <c r="E129" s="401"/>
      <c r="F129" s="402"/>
      <c r="G129" s="402"/>
      <c r="H129" s="402"/>
      <c r="I129" s="403"/>
    </row>
    <row r="130" spans="1:9" ht="16.5" customHeight="1" x14ac:dyDescent="0.3">
      <c r="A130" s="401"/>
      <c r="B130" s="402"/>
      <c r="C130" s="402"/>
      <c r="D130" s="403"/>
      <c r="E130" s="401"/>
      <c r="F130" s="402"/>
      <c r="G130" s="402"/>
      <c r="H130" s="402"/>
      <c r="I130" s="403"/>
    </row>
    <row r="131" spans="1:9" ht="16.5" customHeight="1" thickBot="1" x14ac:dyDescent="0.35">
      <c r="A131" s="401"/>
      <c r="B131" s="402"/>
      <c r="C131" s="402"/>
      <c r="D131" s="403"/>
      <c r="E131" s="404"/>
      <c r="F131" s="405"/>
      <c r="G131" s="405"/>
      <c r="H131" s="405"/>
      <c r="I131" s="406"/>
    </row>
    <row r="132" spans="1:9" ht="16.5" customHeight="1" thickBot="1" x14ac:dyDescent="0.35">
      <c r="A132" s="1261" t="s">
        <v>474</v>
      </c>
      <c r="B132" s="1262"/>
      <c r="C132" s="1262"/>
      <c r="D132" s="1262"/>
      <c r="E132" s="1262"/>
      <c r="F132" s="1262"/>
      <c r="G132" s="1262"/>
      <c r="H132" s="1262"/>
      <c r="I132" s="1263"/>
    </row>
    <row r="133" spans="1:9" ht="16.5" customHeight="1" thickBot="1" x14ac:dyDescent="0.35">
      <c r="A133" s="1256" t="s">
        <v>591</v>
      </c>
      <c r="B133" s="1257"/>
      <c r="C133" s="1257"/>
      <c r="D133" s="1258"/>
      <c r="E133" s="1256" t="s">
        <v>564</v>
      </c>
      <c r="F133" s="1257"/>
      <c r="G133" s="1257"/>
      <c r="H133" s="1257"/>
      <c r="I133" s="1258"/>
    </row>
    <row r="134" spans="1:9" ht="16.5" customHeight="1" x14ac:dyDescent="0.3">
      <c r="A134" s="398"/>
      <c r="B134" s="399"/>
      <c r="C134" s="399"/>
      <c r="D134" s="400"/>
      <c r="E134" s="398"/>
      <c r="F134" s="399"/>
      <c r="G134" s="399"/>
      <c r="H134" s="399"/>
      <c r="I134" s="400"/>
    </row>
    <row r="135" spans="1:9" ht="16.5" customHeight="1" x14ac:dyDescent="0.3">
      <c r="A135" s="401"/>
      <c r="B135" s="402"/>
      <c r="C135" s="402"/>
      <c r="D135" s="403"/>
      <c r="E135" s="401"/>
      <c r="F135" s="402"/>
      <c r="G135" s="402"/>
      <c r="H135" s="402"/>
      <c r="I135" s="403"/>
    </row>
    <row r="136" spans="1:9" ht="16.5" customHeight="1" x14ac:dyDescent="0.3">
      <c r="A136" s="401"/>
      <c r="B136" s="402"/>
      <c r="C136" s="402"/>
      <c r="D136" s="403"/>
      <c r="E136" s="401"/>
      <c r="F136" s="402"/>
      <c r="G136" s="402"/>
      <c r="H136" s="402"/>
      <c r="I136" s="403"/>
    </row>
    <row r="137" spans="1:9" ht="16.5" customHeight="1" x14ac:dyDescent="0.3">
      <c r="A137" s="401"/>
      <c r="B137" s="402"/>
      <c r="C137" s="402"/>
      <c r="D137" s="403"/>
      <c r="E137" s="401"/>
      <c r="F137" s="402"/>
      <c r="G137" s="402"/>
      <c r="H137" s="402"/>
      <c r="I137" s="403"/>
    </row>
    <row r="138" spans="1:9" ht="16.5" customHeight="1" x14ac:dyDescent="0.3">
      <c r="A138" s="401"/>
      <c r="B138" s="402"/>
      <c r="C138" s="402"/>
      <c r="D138" s="403"/>
      <c r="E138" s="401"/>
      <c r="F138" s="402"/>
      <c r="G138" s="402"/>
      <c r="H138" s="402"/>
      <c r="I138" s="403"/>
    </row>
    <row r="139" spans="1:9" ht="16.5" customHeight="1" x14ac:dyDescent="0.3">
      <c r="A139" s="401"/>
      <c r="B139" s="402"/>
      <c r="C139" s="402"/>
      <c r="D139" s="403"/>
      <c r="E139" s="401"/>
      <c r="F139" s="402"/>
      <c r="G139" s="402"/>
      <c r="H139" s="402"/>
      <c r="I139" s="403"/>
    </row>
    <row r="140" spans="1:9" ht="16.5" customHeight="1" x14ac:dyDescent="0.3">
      <c r="A140" s="401"/>
      <c r="B140" s="402"/>
      <c r="C140" s="402"/>
      <c r="D140" s="403"/>
      <c r="E140" s="401"/>
      <c r="F140" s="402"/>
      <c r="G140" s="402"/>
      <c r="H140" s="402"/>
      <c r="I140" s="403"/>
    </row>
    <row r="141" spans="1:9" ht="16.5" customHeight="1" x14ac:dyDescent="0.3">
      <c r="A141" s="401"/>
      <c r="B141" s="402"/>
      <c r="C141" s="402"/>
      <c r="D141" s="403"/>
      <c r="E141" s="401"/>
      <c r="F141" s="402"/>
      <c r="G141" s="402"/>
      <c r="H141" s="402"/>
      <c r="I141" s="403"/>
    </row>
    <row r="142" spans="1:9" ht="16.5" customHeight="1" x14ac:dyDescent="0.3">
      <c r="A142" s="401"/>
      <c r="B142" s="402"/>
      <c r="C142" s="402"/>
      <c r="D142" s="403"/>
      <c r="E142" s="401"/>
      <c r="F142" s="402"/>
      <c r="G142" s="402"/>
      <c r="H142" s="402"/>
      <c r="I142" s="403"/>
    </row>
    <row r="143" spans="1:9" ht="16.5" customHeight="1" x14ac:dyDescent="0.3">
      <c r="A143" s="401"/>
      <c r="B143" s="402"/>
      <c r="C143" s="402"/>
      <c r="D143" s="403"/>
      <c r="E143" s="401"/>
      <c r="F143" s="402"/>
      <c r="G143" s="402"/>
      <c r="H143" s="402"/>
      <c r="I143" s="403"/>
    </row>
    <row r="144" spans="1:9" ht="16.5" customHeight="1" x14ac:dyDescent="0.3">
      <c r="A144" s="401"/>
      <c r="B144" s="402"/>
      <c r="C144" s="402"/>
      <c r="D144" s="403"/>
      <c r="E144" s="401"/>
      <c r="F144" s="402"/>
      <c r="G144" s="402"/>
      <c r="H144" s="402"/>
      <c r="I144" s="403"/>
    </row>
    <row r="145" spans="1:9" ht="16.5" customHeight="1" x14ac:dyDescent="0.3">
      <c r="A145" s="401"/>
      <c r="B145" s="402"/>
      <c r="C145" s="402"/>
      <c r="D145" s="403"/>
      <c r="E145" s="401"/>
      <c r="F145" s="402"/>
      <c r="G145" s="402"/>
      <c r="H145" s="402"/>
      <c r="I145" s="403"/>
    </row>
    <row r="146" spans="1:9" ht="16.5" customHeight="1" x14ac:dyDescent="0.3">
      <c r="A146" s="401"/>
      <c r="B146" s="402"/>
      <c r="C146" s="402"/>
      <c r="D146" s="403"/>
      <c r="E146" s="401"/>
      <c r="F146" s="402"/>
      <c r="G146" s="402"/>
      <c r="H146" s="402"/>
      <c r="I146" s="403"/>
    </row>
    <row r="147" spans="1:9" ht="16.5" customHeight="1" x14ac:dyDescent="0.3">
      <c r="A147" s="401"/>
      <c r="B147" s="402"/>
      <c r="C147" s="402"/>
      <c r="D147" s="403"/>
      <c r="E147" s="401"/>
      <c r="F147" s="402"/>
      <c r="G147" s="402"/>
      <c r="H147" s="402"/>
      <c r="I147" s="403"/>
    </row>
    <row r="148" spans="1:9" ht="16.5" customHeight="1" thickBot="1" x14ac:dyDescent="0.35">
      <c r="A148" s="404"/>
      <c r="B148" s="405"/>
      <c r="C148" s="405"/>
      <c r="D148" s="406"/>
      <c r="E148" s="404"/>
      <c r="F148" s="405"/>
      <c r="G148" s="405"/>
      <c r="H148" s="405"/>
      <c r="I148" s="406"/>
    </row>
    <row r="149" spans="1:9" x14ac:dyDescent="0.3">
      <c r="A149" s="1473"/>
      <c r="B149" s="1474"/>
      <c r="C149" s="1474"/>
      <c r="D149" s="1474"/>
      <c r="E149" s="1474"/>
      <c r="F149" s="1474"/>
      <c r="G149" s="1474"/>
      <c r="H149" s="1474"/>
      <c r="I149" s="1475"/>
    </row>
    <row r="150" spans="1:9" x14ac:dyDescent="0.3">
      <c r="A150" s="1476"/>
      <c r="B150" s="1477"/>
      <c r="C150" s="1477"/>
      <c r="D150" s="1477"/>
      <c r="E150" s="1477"/>
      <c r="F150" s="1477"/>
      <c r="G150" s="1477"/>
      <c r="H150" s="1477"/>
      <c r="I150" s="1478"/>
    </row>
    <row r="151" spans="1:9" x14ac:dyDescent="0.3">
      <c r="A151" s="1476"/>
      <c r="B151" s="1477"/>
      <c r="C151" s="1477"/>
      <c r="D151" s="1477"/>
      <c r="E151" s="1477"/>
      <c r="F151" s="1477"/>
      <c r="G151" s="1477"/>
      <c r="H151" s="1477"/>
      <c r="I151" s="1478"/>
    </row>
    <row r="152" spans="1:9" x14ac:dyDescent="0.3">
      <c r="A152" s="1476"/>
      <c r="B152" s="1477"/>
      <c r="C152" s="1477"/>
      <c r="D152" s="1477"/>
      <c r="E152" s="1477"/>
      <c r="F152" s="1477"/>
      <c r="G152" s="1477"/>
      <c r="H152" s="1477"/>
      <c r="I152" s="1478"/>
    </row>
    <row r="153" spans="1:9" x14ac:dyDescent="0.3">
      <c r="A153" s="1476"/>
      <c r="B153" s="1477"/>
      <c r="C153" s="1477"/>
      <c r="D153" s="1477"/>
      <c r="E153" s="1477"/>
      <c r="F153" s="1477"/>
      <c r="G153" s="1477"/>
      <c r="H153" s="1477"/>
      <c r="I153" s="1478"/>
    </row>
    <row r="154" spans="1:9" x14ac:dyDescent="0.3">
      <c r="A154" s="1476"/>
      <c r="B154" s="1477"/>
      <c r="C154" s="1477"/>
      <c r="D154" s="1477"/>
      <c r="E154" s="1477"/>
      <c r="F154" s="1477"/>
      <c r="G154" s="1477"/>
      <c r="H154" s="1477"/>
      <c r="I154" s="1478"/>
    </row>
    <row r="155" spans="1:9" x14ac:dyDescent="0.3">
      <c r="A155" s="1476"/>
      <c r="B155" s="1477"/>
      <c r="C155" s="1477"/>
      <c r="D155" s="1477"/>
      <c r="E155" s="1477"/>
      <c r="F155" s="1477"/>
      <c r="G155" s="1477"/>
      <c r="H155" s="1477"/>
      <c r="I155" s="1478"/>
    </row>
    <row r="156" spans="1:9" x14ac:dyDescent="0.3">
      <c r="A156" s="1476"/>
      <c r="B156" s="1477"/>
      <c r="C156" s="1477"/>
      <c r="D156" s="1477"/>
      <c r="E156" s="1477"/>
      <c r="F156" s="1477"/>
      <c r="G156" s="1477"/>
      <c r="H156" s="1477"/>
      <c r="I156" s="1478"/>
    </row>
    <row r="157" spans="1:9" x14ac:dyDescent="0.3">
      <c r="A157" s="1476"/>
      <c r="B157" s="1477"/>
      <c r="C157" s="1477"/>
      <c r="D157" s="1477"/>
      <c r="E157" s="1477"/>
      <c r="F157" s="1477"/>
      <c r="G157" s="1477"/>
      <c r="H157" s="1477"/>
      <c r="I157" s="1478"/>
    </row>
    <row r="158" spans="1:9" x14ac:dyDescent="0.3">
      <c r="A158" s="1476"/>
      <c r="B158" s="1477"/>
      <c r="C158" s="1477"/>
      <c r="D158" s="1477"/>
      <c r="E158" s="1477"/>
      <c r="F158" s="1477"/>
      <c r="G158" s="1477"/>
      <c r="H158" s="1477"/>
      <c r="I158" s="1478"/>
    </row>
    <row r="159" spans="1:9" x14ac:dyDescent="0.3">
      <c r="A159" s="1476"/>
      <c r="B159" s="1477"/>
      <c r="C159" s="1477"/>
      <c r="D159" s="1477"/>
      <c r="E159" s="1477"/>
      <c r="F159" s="1477"/>
      <c r="G159" s="1477"/>
      <c r="H159" s="1477"/>
      <c r="I159" s="1478"/>
    </row>
    <row r="160" spans="1:9" x14ac:dyDescent="0.3">
      <c r="A160" s="1476"/>
      <c r="B160" s="1477"/>
      <c r="C160" s="1477"/>
      <c r="D160" s="1477"/>
      <c r="E160" s="1477"/>
      <c r="F160" s="1477"/>
      <c r="G160" s="1477"/>
      <c r="H160" s="1477"/>
      <c r="I160" s="1478"/>
    </row>
    <row r="161" spans="1:9" x14ac:dyDescent="0.3">
      <c r="A161" s="1476"/>
      <c r="B161" s="1477"/>
      <c r="C161" s="1477"/>
      <c r="D161" s="1477"/>
      <c r="E161" s="1477"/>
      <c r="F161" s="1477"/>
      <c r="G161" s="1477"/>
      <c r="H161" s="1477"/>
      <c r="I161" s="1478"/>
    </row>
    <row r="162" spans="1:9" x14ac:dyDescent="0.3">
      <c r="A162" s="1476"/>
      <c r="B162" s="1477"/>
      <c r="C162" s="1477"/>
      <c r="D162" s="1477"/>
      <c r="E162" s="1477"/>
      <c r="F162" s="1477"/>
      <c r="G162" s="1477"/>
      <c r="H162" s="1477"/>
      <c r="I162" s="1478"/>
    </row>
    <row r="163" spans="1:9" x14ac:dyDescent="0.3">
      <c r="A163" s="1476"/>
      <c r="B163" s="1477"/>
      <c r="C163" s="1477"/>
      <c r="D163" s="1477"/>
      <c r="E163" s="1477"/>
      <c r="F163" s="1477"/>
      <c r="G163" s="1477"/>
      <c r="H163" s="1477"/>
      <c r="I163" s="1478"/>
    </row>
    <row r="164" spans="1:9" x14ac:dyDescent="0.3">
      <c r="A164" s="1476"/>
      <c r="B164" s="1477"/>
      <c r="C164" s="1477"/>
      <c r="D164" s="1477"/>
      <c r="E164" s="1477"/>
      <c r="F164" s="1477"/>
      <c r="G164" s="1477"/>
      <c r="H164" s="1477"/>
      <c r="I164" s="1478"/>
    </row>
    <row r="165" spans="1:9" x14ac:dyDescent="0.3">
      <c r="A165" s="1476"/>
      <c r="B165" s="1477"/>
      <c r="C165" s="1477"/>
      <c r="D165" s="1477"/>
      <c r="E165" s="1477"/>
      <c r="F165" s="1477"/>
      <c r="G165" s="1477"/>
      <c r="H165" s="1477"/>
      <c r="I165" s="1478"/>
    </row>
    <row r="166" spans="1:9" x14ac:dyDescent="0.3">
      <c r="A166" s="1476"/>
      <c r="B166" s="1477"/>
      <c r="C166" s="1477"/>
      <c r="D166" s="1477"/>
      <c r="E166" s="1477"/>
      <c r="F166" s="1477"/>
      <c r="G166" s="1477"/>
      <c r="H166" s="1477"/>
      <c r="I166" s="1478"/>
    </row>
    <row r="167" spans="1:9" x14ac:dyDescent="0.3">
      <c r="A167" s="1476"/>
      <c r="B167" s="1477"/>
      <c r="C167" s="1477"/>
      <c r="D167" s="1477"/>
      <c r="E167" s="1477"/>
      <c r="F167" s="1477"/>
      <c r="G167" s="1477"/>
      <c r="H167" s="1477"/>
      <c r="I167" s="1478"/>
    </row>
    <row r="168" spans="1:9" x14ac:dyDescent="0.3">
      <c r="A168" s="1476"/>
      <c r="B168" s="1477"/>
      <c r="C168" s="1477"/>
      <c r="D168" s="1477"/>
      <c r="E168" s="1477"/>
      <c r="F168" s="1477"/>
      <c r="G168" s="1477"/>
      <c r="H168" s="1477"/>
      <c r="I168" s="1478"/>
    </row>
    <row r="169" spans="1:9" x14ac:dyDescent="0.3">
      <c r="A169" s="1476"/>
      <c r="B169" s="1477"/>
      <c r="C169" s="1477"/>
      <c r="D169" s="1477"/>
      <c r="E169" s="1477"/>
      <c r="F169" s="1477"/>
      <c r="G169" s="1477"/>
      <c r="H169" s="1477"/>
      <c r="I169" s="1478"/>
    </row>
    <row r="170" spans="1:9" x14ac:dyDescent="0.3">
      <c r="A170" s="1476"/>
      <c r="B170" s="1477"/>
      <c r="C170" s="1477"/>
      <c r="D170" s="1477"/>
      <c r="E170" s="1477"/>
      <c r="F170" s="1477"/>
      <c r="G170" s="1477"/>
      <c r="H170" s="1477"/>
      <c r="I170" s="1478"/>
    </row>
    <row r="171" spans="1:9" x14ac:dyDescent="0.3">
      <c r="A171" s="1476"/>
      <c r="B171" s="1477"/>
      <c r="C171" s="1477"/>
      <c r="D171" s="1477"/>
      <c r="E171" s="1477"/>
      <c r="F171" s="1477"/>
      <c r="G171" s="1477"/>
      <c r="H171" s="1477"/>
      <c r="I171" s="1478"/>
    </row>
    <row r="172" spans="1:9" x14ac:dyDescent="0.3">
      <c r="A172" s="1476"/>
      <c r="B172" s="1477"/>
      <c r="C172" s="1477"/>
      <c r="D172" s="1477"/>
      <c r="E172" s="1477"/>
      <c r="F172" s="1477"/>
      <c r="G172" s="1477"/>
      <c r="H172" s="1477"/>
      <c r="I172" s="1478"/>
    </row>
    <row r="173" spans="1:9" x14ac:dyDescent="0.3">
      <c r="A173" s="1476"/>
      <c r="B173" s="1477"/>
      <c r="C173" s="1477"/>
      <c r="D173" s="1477"/>
      <c r="E173" s="1477"/>
      <c r="F173" s="1477"/>
      <c r="G173" s="1477"/>
      <c r="H173" s="1477"/>
      <c r="I173" s="1478"/>
    </row>
    <row r="174" spans="1:9" ht="17.25" thickBot="1" x14ac:dyDescent="0.35">
      <c r="A174" s="1479"/>
      <c r="B174" s="1480"/>
      <c r="C174" s="1480"/>
      <c r="D174" s="1480"/>
      <c r="E174" s="1480"/>
      <c r="F174" s="1480"/>
      <c r="G174" s="1480"/>
      <c r="H174" s="1480"/>
      <c r="I174" s="1481"/>
    </row>
  </sheetData>
  <protectedRanges>
    <protectedRange sqref="A54:A73 A112:A122 A133 A77:A78 A80:A81" name="Диапазон1_2_1_1_1_1"/>
    <protectedRange sqref="A82:A83" name="Диапазон1_2_1_1_1_1_3"/>
    <protectedRange sqref="A84" name="Диапазон1_2_1_1_1_1_1_1"/>
    <protectedRange sqref="A85:A88" name="Диапазон1_2_1_1_1_1_4_1"/>
    <protectedRange sqref="A92" name="Диапазон1_2_1_1_1_1_4_1_2"/>
    <protectedRange sqref="A95:A100 A102:A110" name="Диапазон1_2_1_1_1_1_9_4_1"/>
    <protectedRange sqref="A101" name="Диапазон1_2_1_1_1_1_9_3_1_1"/>
    <protectedRange sqref="A79" name="Диапазон1_2_1_1_1_1_3_1"/>
  </protectedRanges>
  <mergeCells count="126">
    <mergeCell ref="A15:C15"/>
    <mergeCell ref="D15:I15"/>
    <mergeCell ref="A16:I16"/>
    <mergeCell ref="B17:C17"/>
    <mergeCell ref="D17:F17"/>
    <mergeCell ref="G17:I17"/>
    <mergeCell ref="A1:I6"/>
    <mergeCell ref="A8:C10"/>
    <mergeCell ref="D8:I10"/>
    <mergeCell ref="A11:C11"/>
    <mergeCell ref="D11:I11"/>
    <mergeCell ref="A12:C14"/>
    <mergeCell ref="D12:I14"/>
    <mergeCell ref="A7:I7"/>
    <mergeCell ref="A18:I29"/>
    <mergeCell ref="A30:I30"/>
    <mergeCell ref="A31:A32"/>
    <mergeCell ref="B31:B32"/>
    <mergeCell ref="C31:C32"/>
    <mergeCell ref="D31:D32"/>
    <mergeCell ref="E31:E32"/>
    <mergeCell ref="F31:F32"/>
    <mergeCell ref="G31:G32"/>
    <mergeCell ref="H31:H32"/>
    <mergeCell ref="I31:I32"/>
    <mergeCell ref="A33:A35"/>
    <mergeCell ref="B33:B35"/>
    <mergeCell ref="C33:C35"/>
    <mergeCell ref="D33:D35"/>
    <mergeCell ref="A36:A38"/>
    <mergeCell ref="B36:B38"/>
    <mergeCell ref="C36:C38"/>
    <mergeCell ref="D36:D38"/>
    <mergeCell ref="A45:A47"/>
    <mergeCell ref="B45:B47"/>
    <mergeCell ref="C45:C47"/>
    <mergeCell ref="D45:D47"/>
    <mergeCell ref="A48:A50"/>
    <mergeCell ref="B48:B50"/>
    <mergeCell ref="C48:C50"/>
    <mergeCell ref="D48:D50"/>
    <mergeCell ref="A39:A41"/>
    <mergeCell ref="B39:B41"/>
    <mergeCell ref="C39:C41"/>
    <mergeCell ref="D39:D41"/>
    <mergeCell ref="A42:A44"/>
    <mergeCell ref="B42:B44"/>
    <mergeCell ref="C42:C44"/>
    <mergeCell ref="D42:D44"/>
    <mergeCell ref="A54:C58"/>
    <mergeCell ref="G54:G58"/>
    <mergeCell ref="A59:C63"/>
    <mergeCell ref="G59:G63"/>
    <mergeCell ref="A64:C68"/>
    <mergeCell ref="G64:G68"/>
    <mergeCell ref="A51:I51"/>
    <mergeCell ref="A52:C53"/>
    <mergeCell ref="D52:D53"/>
    <mergeCell ref="E52:E53"/>
    <mergeCell ref="F52:F53"/>
    <mergeCell ref="G52:G53"/>
    <mergeCell ref="H52:H53"/>
    <mergeCell ref="I52:I53"/>
    <mergeCell ref="A77:E77"/>
    <mergeCell ref="G77:H77"/>
    <mergeCell ref="A78:E78"/>
    <mergeCell ref="G78:H78"/>
    <mergeCell ref="A80:E80"/>
    <mergeCell ref="G80:H80"/>
    <mergeCell ref="A69:C73"/>
    <mergeCell ref="G69:G73"/>
    <mergeCell ref="A74:I74"/>
    <mergeCell ref="A75:E76"/>
    <mergeCell ref="F75:F76"/>
    <mergeCell ref="G75:H76"/>
    <mergeCell ref="I75:I76"/>
    <mergeCell ref="A79:E79"/>
    <mergeCell ref="G79:H79"/>
    <mergeCell ref="A84:I84"/>
    <mergeCell ref="A89:I89"/>
    <mergeCell ref="A90:H91"/>
    <mergeCell ref="I90:I91"/>
    <mergeCell ref="A92:H92"/>
    <mergeCell ref="A93:H93"/>
    <mergeCell ref="A81:E81"/>
    <mergeCell ref="G81:H81"/>
    <mergeCell ref="A82:E82"/>
    <mergeCell ref="G82:H82"/>
    <mergeCell ref="A83:E83"/>
    <mergeCell ref="G83:H83"/>
    <mergeCell ref="B85:C85"/>
    <mergeCell ref="D85:E85"/>
    <mergeCell ref="F85:I85"/>
    <mergeCell ref="B86:C86"/>
    <mergeCell ref="D86:E86"/>
    <mergeCell ref="F86:H86"/>
    <mergeCell ref="B87:C87"/>
    <mergeCell ref="D87:E87"/>
    <mergeCell ref="F87:H87"/>
    <mergeCell ref="B88:C88"/>
    <mergeCell ref="D88:E88"/>
    <mergeCell ref="F88:H88"/>
    <mergeCell ref="A100:H100"/>
    <mergeCell ref="A103:H103"/>
    <mergeCell ref="A104:H104"/>
    <mergeCell ref="A105:H105"/>
    <mergeCell ref="A106:H106"/>
    <mergeCell ref="A107:H107"/>
    <mergeCell ref="A94:H94"/>
    <mergeCell ref="A95:H95"/>
    <mergeCell ref="A96:H96"/>
    <mergeCell ref="A97:H97"/>
    <mergeCell ref="A98:H98"/>
    <mergeCell ref="A99:H99"/>
    <mergeCell ref="A101:H101"/>
    <mergeCell ref="A102:H102"/>
    <mergeCell ref="A132:I132"/>
    <mergeCell ref="A133:D133"/>
    <mergeCell ref="E133:I133"/>
    <mergeCell ref="A149:I174"/>
    <mergeCell ref="A108:H108"/>
    <mergeCell ref="A109:H109"/>
    <mergeCell ref="A110:H110"/>
    <mergeCell ref="A111:I111"/>
    <mergeCell ref="A112:D112"/>
    <mergeCell ref="E112:I112"/>
  </mergeCells>
  <hyperlinks>
    <hyperlink ref="A7:I7" location="СОДЕРЖАНИЕ!A1" display="ВЕРНУТЬСЯ В СОДЕРЖАНИЕ" xr:uid="{ABA02545-152B-4F49-ACFB-B49E161DB75D}"/>
  </hyperlinks>
  <pageMargins left="0.23622047244094491" right="0.23622047244094491" top="0.74803149606299213" bottom="0.74803149606299213" header="0.31496062992125984" footer="0.31496062992125984"/>
  <pageSetup paperSize="9" scale="66" orientation="landscape"/>
  <headerFooter>
    <oddFooter>&amp;C&amp;"-,курсив"&amp;8* цена с НДС в рублях РФ, отгрузка со склада фабрики в г. Рязань при 100% предоплате.
Страница  &amp;P из &amp;N&amp;R&amp;"-,полужирный"&amp;KFF0000portika.ru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3A9215-36CB-4B4B-83DB-C2A577A4F999}">
  <sheetPr>
    <tabColor theme="0"/>
    <pageSetUpPr fitToPage="1"/>
  </sheetPr>
  <dimension ref="A1:J180"/>
  <sheetViews>
    <sheetView zoomScale="82" workbookViewId="0">
      <selection activeCell="A7" sqref="A7:I7"/>
    </sheetView>
  </sheetViews>
  <sheetFormatPr defaultColWidth="8.85546875" defaultRowHeight="16.5" x14ac:dyDescent="0.3"/>
  <cols>
    <col min="1" max="1" width="44" style="365" customWidth="1"/>
    <col min="2" max="3" width="21.140625" style="365" customWidth="1"/>
    <col min="4" max="6" width="21.42578125" style="365" customWidth="1"/>
    <col min="7" max="7" width="15.85546875" style="365" customWidth="1"/>
    <col min="8" max="8" width="15.85546875" style="366" customWidth="1"/>
    <col min="9" max="9" width="31.28515625" style="365" bestFit="1" customWidth="1"/>
    <col min="10" max="10" width="9.5703125" style="365" bestFit="1" customWidth="1"/>
    <col min="11" max="16384" width="8.85546875" style="365"/>
  </cols>
  <sheetData>
    <row r="1" spans="1:9" x14ac:dyDescent="0.3">
      <c r="A1" s="1340"/>
      <c r="B1" s="1341"/>
      <c r="C1" s="1341"/>
      <c r="D1" s="1341"/>
      <c r="E1" s="1341"/>
      <c r="F1" s="1341"/>
      <c r="G1" s="1341"/>
      <c r="H1" s="1341"/>
      <c r="I1" s="1342"/>
    </row>
    <row r="2" spans="1:9" x14ac:dyDescent="0.3">
      <c r="A2" s="1343"/>
      <c r="B2" s="1344"/>
      <c r="C2" s="1344"/>
      <c r="D2" s="1344"/>
      <c r="E2" s="1344"/>
      <c r="F2" s="1344"/>
      <c r="G2" s="1344"/>
      <c r="H2" s="1344"/>
      <c r="I2" s="1345"/>
    </row>
    <row r="3" spans="1:9" x14ac:dyDescent="0.3">
      <c r="A3" s="1343"/>
      <c r="B3" s="1344"/>
      <c r="C3" s="1344"/>
      <c r="D3" s="1344"/>
      <c r="E3" s="1344"/>
      <c r="F3" s="1344"/>
      <c r="G3" s="1344"/>
      <c r="H3" s="1344"/>
      <c r="I3" s="1345"/>
    </row>
    <row r="4" spans="1:9" x14ac:dyDescent="0.3">
      <c r="A4" s="1343"/>
      <c r="B4" s="1344"/>
      <c r="C4" s="1344"/>
      <c r="D4" s="1344"/>
      <c r="E4" s="1344"/>
      <c r="F4" s="1344"/>
      <c r="G4" s="1344"/>
      <c r="H4" s="1344"/>
      <c r="I4" s="1345"/>
    </row>
    <row r="5" spans="1:9" x14ac:dyDescent="0.3">
      <c r="A5" s="1343"/>
      <c r="B5" s="1344"/>
      <c r="C5" s="1344"/>
      <c r="D5" s="1344"/>
      <c r="E5" s="1344"/>
      <c r="F5" s="1344"/>
      <c r="G5" s="1344"/>
      <c r="H5" s="1344"/>
      <c r="I5" s="1345"/>
    </row>
    <row r="6" spans="1:9" ht="17.25" thickBot="1" x14ac:dyDescent="0.35">
      <c r="A6" s="1346"/>
      <c r="B6" s="1347"/>
      <c r="C6" s="1347"/>
      <c r="D6" s="1347"/>
      <c r="E6" s="1347"/>
      <c r="F6" s="1347"/>
      <c r="G6" s="1347"/>
      <c r="H6" s="1347"/>
      <c r="I6" s="1348"/>
    </row>
    <row r="7" spans="1:9" ht="17.25" thickBot="1" x14ac:dyDescent="0.35">
      <c r="A7" s="1403" t="s">
        <v>427</v>
      </c>
      <c r="B7" s="1404"/>
      <c r="C7" s="1404"/>
      <c r="D7" s="1404"/>
      <c r="E7" s="1404"/>
      <c r="F7" s="1404"/>
      <c r="G7" s="1404"/>
      <c r="H7" s="1404"/>
      <c r="I7" s="1405"/>
    </row>
    <row r="8" spans="1:9" ht="13.5" customHeight="1" x14ac:dyDescent="0.3">
      <c r="A8" s="1349" t="s">
        <v>0</v>
      </c>
      <c r="B8" s="1350"/>
      <c r="C8" s="1351"/>
      <c r="D8" s="1358" t="s">
        <v>555</v>
      </c>
      <c r="E8" s="1359"/>
      <c r="F8" s="1359"/>
      <c r="G8" s="1359"/>
      <c r="H8" s="1359"/>
      <c r="I8" s="1360"/>
    </row>
    <row r="9" spans="1:9" ht="16.5" customHeight="1" x14ac:dyDescent="0.3">
      <c r="A9" s="1352"/>
      <c r="B9" s="1353"/>
      <c r="C9" s="1354"/>
      <c r="D9" s="1361"/>
      <c r="E9" s="1362"/>
      <c r="F9" s="1362"/>
      <c r="G9" s="1362"/>
      <c r="H9" s="1362"/>
      <c r="I9" s="1363"/>
    </row>
    <row r="10" spans="1:9" ht="35.25" customHeight="1" thickBot="1" x14ac:dyDescent="0.35">
      <c r="A10" s="1355"/>
      <c r="B10" s="1356"/>
      <c r="C10" s="1357"/>
      <c r="D10" s="1364"/>
      <c r="E10" s="1365"/>
      <c r="F10" s="1365"/>
      <c r="G10" s="1365"/>
      <c r="H10" s="1365"/>
      <c r="I10" s="1366"/>
    </row>
    <row r="11" spans="1:9" ht="45" customHeight="1" thickBot="1" x14ac:dyDescent="0.35">
      <c r="A11" s="1367" t="s">
        <v>2</v>
      </c>
      <c r="B11" s="1368"/>
      <c r="C11" s="1369"/>
      <c r="D11" s="1370" t="s">
        <v>556</v>
      </c>
      <c r="E11" s="1371"/>
      <c r="F11" s="1371"/>
      <c r="G11" s="1371"/>
      <c r="H11" s="1371"/>
      <c r="I11" s="1372"/>
    </row>
    <row r="12" spans="1:9" ht="16.5" customHeight="1" x14ac:dyDescent="0.3">
      <c r="A12" s="1373" t="s">
        <v>4</v>
      </c>
      <c r="B12" s="1374"/>
      <c r="C12" s="1375"/>
      <c r="D12" s="1382" t="s">
        <v>557</v>
      </c>
      <c r="E12" s="1383"/>
      <c r="F12" s="1383"/>
      <c r="G12" s="1383"/>
      <c r="H12" s="1383"/>
      <c r="I12" s="1384"/>
    </row>
    <row r="13" spans="1:9" ht="16.5" customHeight="1" x14ac:dyDescent="0.3">
      <c r="A13" s="1376"/>
      <c r="B13" s="1377"/>
      <c r="C13" s="1378"/>
      <c r="D13" s="1385"/>
      <c r="E13" s="1386"/>
      <c r="F13" s="1386"/>
      <c r="G13" s="1386"/>
      <c r="H13" s="1386"/>
      <c r="I13" s="1387"/>
    </row>
    <row r="14" spans="1:9" ht="12.75" customHeight="1" thickBot="1" x14ac:dyDescent="0.35">
      <c r="A14" s="1379"/>
      <c r="B14" s="1380"/>
      <c r="C14" s="1381"/>
      <c r="D14" s="1388"/>
      <c r="E14" s="1389"/>
      <c r="F14" s="1389"/>
      <c r="G14" s="1389"/>
      <c r="H14" s="1389"/>
      <c r="I14" s="1390"/>
    </row>
    <row r="15" spans="1:9" ht="69" customHeight="1" thickBot="1" x14ac:dyDescent="0.35">
      <c r="A15" s="1367" t="s">
        <v>6</v>
      </c>
      <c r="B15" s="1368"/>
      <c r="C15" s="1369"/>
      <c r="D15" s="1391" t="s">
        <v>1184</v>
      </c>
      <c r="E15" s="1392"/>
      <c r="F15" s="1392"/>
      <c r="G15" s="1392"/>
      <c r="H15" s="1392"/>
      <c r="I15" s="1393"/>
    </row>
    <row r="16" spans="1:9" ht="22.5" customHeight="1" thickBot="1" x14ac:dyDescent="0.35">
      <c r="A16" s="1394" t="s">
        <v>580</v>
      </c>
      <c r="B16" s="1395"/>
      <c r="C16" s="1395"/>
      <c r="D16" s="1395"/>
      <c r="E16" s="1395"/>
      <c r="F16" s="1395"/>
      <c r="G16" s="1395"/>
      <c r="H16" s="1395"/>
      <c r="I16" s="1396"/>
    </row>
    <row r="17" spans="1:9" ht="14.1" customHeight="1" thickBot="1" x14ac:dyDescent="0.35">
      <c r="A17" s="424" t="s">
        <v>592</v>
      </c>
      <c r="B17" s="1337" t="s">
        <v>593</v>
      </c>
      <c r="C17" s="1339"/>
      <c r="D17" s="1337" t="s">
        <v>594</v>
      </c>
      <c r="E17" s="1338"/>
      <c r="F17" s="1339"/>
      <c r="G17" s="1563" t="s">
        <v>595</v>
      </c>
      <c r="H17" s="1564"/>
      <c r="I17" s="1565"/>
    </row>
    <row r="18" spans="1:9" ht="11.25" customHeight="1" x14ac:dyDescent="0.3">
      <c r="A18" s="1554"/>
      <c r="B18" s="1555"/>
      <c r="C18" s="1555"/>
      <c r="D18" s="1555"/>
      <c r="E18" s="1555"/>
      <c r="F18" s="1555"/>
      <c r="G18" s="1555"/>
      <c r="H18" s="1555"/>
      <c r="I18" s="1556"/>
    </row>
    <row r="19" spans="1:9" ht="12.75" customHeight="1" x14ac:dyDescent="0.3">
      <c r="A19" s="1557"/>
      <c r="B19" s="1558"/>
      <c r="C19" s="1558"/>
      <c r="D19" s="1558"/>
      <c r="E19" s="1558"/>
      <c r="F19" s="1558"/>
      <c r="G19" s="1558"/>
      <c r="H19" s="1558"/>
      <c r="I19" s="1559"/>
    </row>
    <row r="20" spans="1:9" ht="7.5" customHeight="1" x14ac:dyDescent="0.3">
      <c r="A20" s="1557"/>
      <c r="B20" s="1558"/>
      <c r="C20" s="1558"/>
      <c r="D20" s="1558"/>
      <c r="E20" s="1558"/>
      <c r="F20" s="1558"/>
      <c r="G20" s="1558"/>
      <c r="H20" s="1558"/>
      <c r="I20" s="1559"/>
    </row>
    <row r="21" spans="1:9" x14ac:dyDescent="0.3">
      <c r="A21" s="1557"/>
      <c r="B21" s="1558"/>
      <c r="C21" s="1558"/>
      <c r="D21" s="1558"/>
      <c r="E21" s="1558"/>
      <c r="F21" s="1558"/>
      <c r="G21" s="1558"/>
      <c r="H21" s="1558"/>
      <c r="I21" s="1559"/>
    </row>
    <row r="22" spans="1:9" x14ac:dyDescent="0.3">
      <c r="A22" s="1557"/>
      <c r="B22" s="1558"/>
      <c r="C22" s="1558"/>
      <c r="D22" s="1558"/>
      <c r="E22" s="1558"/>
      <c r="F22" s="1558"/>
      <c r="G22" s="1558"/>
      <c r="H22" s="1558"/>
      <c r="I22" s="1559"/>
    </row>
    <row r="23" spans="1:9" x14ac:dyDescent="0.3">
      <c r="A23" s="1557"/>
      <c r="B23" s="1558"/>
      <c r="C23" s="1558"/>
      <c r="D23" s="1558"/>
      <c r="E23" s="1558"/>
      <c r="F23" s="1558"/>
      <c r="G23" s="1558"/>
      <c r="H23" s="1558"/>
      <c r="I23" s="1559"/>
    </row>
    <row r="24" spans="1:9" x14ac:dyDescent="0.3">
      <c r="A24" s="1557"/>
      <c r="B24" s="1558"/>
      <c r="C24" s="1558"/>
      <c r="D24" s="1558"/>
      <c r="E24" s="1558"/>
      <c r="F24" s="1558"/>
      <c r="G24" s="1558"/>
      <c r="H24" s="1558"/>
      <c r="I24" s="1559"/>
    </row>
    <row r="25" spans="1:9" x14ac:dyDescent="0.3">
      <c r="A25" s="1557"/>
      <c r="B25" s="1558"/>
      <c r="C25" s="1558"/>
      <c r="D25" s="1558"/>
      <c r="E25" s="1558"/>
      <c r="F25" s="1558"/>
      <c r="G25" s="1558"/>
      <c r="H25" s="1558"/>
      <c r="I25" s="1559"/>
    </row>
    <row r="26" spans="1:9" x14ac:dyDescent="0.3">
      <c r="A26" s="1557"/>
      <c r="B26" s="1558"/>
      <c r="C26" s="1558"/>
      <c r="D26" s="1558"/>
      <c r="E26" s="1558"/>
      <c r="F26" s="1558"/>
      <c r="G26" s="1558"/>
      <c r="H26" s="1558"/>
      <c r="I26" s="1559"/>
    </row>
    <row r="27" spans="1:9" x14ac:dyDescent="0.3">
      <c r="A27" s="1557"/>
      <c r="B27" s="1558"/>
      <c r="C27" s="1558"/>
      <c r="D27" s="1558"/>
      <c r="E27" s="1558"/>
      <c r="F27" s="1558"/>
      <c r="G27" s="1558"/>
      <c r="H27" s="1558"/>
      <c r="I27" s="1559"/>
    </row>
    <row r="28" spans="1:9" x14ac:dyDescent="0.3">
      <c r="A28" s="1557"/>
      <c r="B28" s="1558"/>
      <c r="C28" s="1558"/>
      <c r="D28" s="1558"/>
      <c r="E28" s="1558"/>
      <c r="F28" s="1558"/>
      <c r="G28" s="1558"/>
      <c r="H28" s="1558"/>
      <c r="I28" s="1559"/>
    </row>
    <row r="29" spans="1:9" ht="54" customHeight="1" thickBot="1" x14ac:dyDescent="0.35">
      <c r="A29" s="1560"/>
      <c r="B29" s="1561"/>
      <c r="C29" s="1561"/>
      <c r="D29" s="1561"/>
      <c r="E29" s="1561"/>
      <c r="F29" s="1561"/>
      <c r="G29" s="1561"/>
      <c r="H29" s="1561"/>
      <c r="I29" s="1562"/>
    </row>
    <row r="30" spans="1:9" ht="17.25" thickBot="1" x14ac:dyDescent="0.35">
      <c r="A30" s="1261" t="s">
        <v>574</v>
      </c>
      <c r="B30" s="1262"/>
      <c r="C30" s="1262"/>
      <c r="D30" s="1262"/>
      <c r="E30" s="1262"/>
      <c r="F30" s="1262"/>
      <c r="G30" s="1262"/>
      <c r="H30" s="1262"/>
      <c r="I30" s="1263"/>
    </row>
    <row r="31" spans="1:9" ht="13.5" customHeight="1" x14ac:dyDescent="0.3">
      <c r="A31" s="1278" t="s">
        <v>12</v>
      </c>
      <c r="B31" s="1279" t="s">
        <v>13</v>
      </c>
      <c r="C31" s="1279" t="s">
        <v>177</v>
      </c>
      <c r="D31" s="1279" t="s">
        <v>83</v>
      </c>
      <c r="E31" s="1279" t="s">
        <v>14</v>
      </c>
      <c r="F31" s="1279" t="s">
        <v>15</v>
      </c>
      <c r="G31" s="1279" t="s">
        <v>446</v>
      </c>
      <c r="H31" s="1279" t="s">
        <v>101</v>
      </c>
      <c r="I31" s="1282" t="s">
        <v>559</v>
      </c>
    </row>
    <row r="32" spans="1:9" ht="17.25" thickBot="1" x14ac:dyDescent="0.35">
      <c r="A32" s="1280"/>
      <c r="B32" s="1281"/>
      <c r="C32" s="1281"/>
      <c r="D32" s="1281"/>
      <c r="E32" s="1281"/>
      <c r="F32" s="1281"/>
      <c r="G32" s="1281"/>
      <c r="H32" s="1281"/>
      <c r="I32" s="1283"/>
    </row>
    <row r="33" spans="1:10" ht="16.5" customHeight="1" x14ac:dyDescent="0.3">
      <c r="A33" s="1551" t="s">
        <v>575</v>
      </c>
      <c r="B33" s="1552" t="s">
        <v>22</v>
      </c>
      <c r="C33" s="1553" t="s">
        <v>585</v>
      </c>
      <c r="D33" s="1503" t="s">
        <v>448</v>
      </c>
      <c r="E33" s="410" t="s">
        <v>23</v>
      </c>
      <c r="F33" s="410" t="s">
        <v>449</v>
      </c>
      <c r="G33" s="410" t="s">
        <v>104</v>
      </c>
      <c r="H33" s="413" t="s">
        <v>26</v>
      </c>
      <c r="I33" s="760">
        <v>15833.679120000003</v>
      </c>
      <c r="J33" s="414"/>
    </row>
    <row r="34" spans="1:10" x14ac:dyDescent="0.3">
      <c r="A34" s="1318"/>
      <c r="B34" s="1320"/>
      <c r="C34" s="1505"/>
      <c r="D34" s="1503"/>
      <c r="E34" s="385" t="s">
        <v>23</v>
      </c>
      <c r="F34" s="385" t="s">
        <v>450</v>
      </c>
      <c r="G34" s="385" t="s">
        <v>104</v>
      </c>
      <c r="H34" s="387" t="s">
        <v>26</v>
      </c>
      <c r="I34" s="760">
        <v>16752.597997500001</v>
      </c>
      <c r="J34" s="414"/>
    </row>
    <row r="35" spans="1:10" x14ac:dyDescent="0.3">
      <c r="A35" s="1318"/>
      <c r="B35" s="1320"/>
      <c r="C35" s="1505"/>
      <c r="D35" s="1504"/>
      <c r="E35" s="385" t="s">
        <v>23</v>
      </c>
      <c r="F35" s="388" t="s">
        <v>576</v>
      </c>
      <c r="G35" s="385" t="s">
        <v>104</v>
      </c>
      <c r="H35" s="387" t="s">
        <v>26</v>
      </c>
      <c r="I35" s="760">
        <v>17671.516875000001</v>
      </c>
      <c r="J35" s="414"/>
    </row>
    <row r="36" spans="1:10" ht="16.5" customHeight="1" x14ac:dyDescent="0.3">
      <c r="A36" s="1318" t="s">
        <v>575</v>
      </c>
      <c r="B36" s="1320" t="s">
        <v>22</v>
      </c>
      <c r="C36" s="1505" t="s">
        <v>585</v>
      </c>
      <c r="D36" s="1502" t="s">
        <v>85</v>
      </c>
      <c r="E36" s="385" t="s">
        <v>23</v>
      </c>
      <c r="F36" s="385" t="s">
        <v>449</v>
      </c>
      <c r="G36" s="385" t="s">
        <v>104</v>
      </c>
      <c r="H36" s="387" t="s">
        <v>26</v>
      </c>
      <c r="I36" s="760">
        <v>16399.167660000003</v>
      </c>
      <c r="J36" s="414"/>
    </row>
    <row r="37" spans="1:10" x14ac:dyDescent="0.3">
      <c r="A37" s="1318"/>
      <c r="B37" s="1320"/>
      <c r="C37" s="1505"/>
      <c r="D37" s="1503"/>
      <c r="E37" s="385" t="s">
        <v>23</v>
      </c>
      <c r="F37" s="385" t="s">
        <v>450</v>
      </c>
      <c r="G37" s="385" t="s">
        <v>104</v>
      </c>
      <c r="H37" s="387" t="s">
        <v>26</v>
      </c>
      <c r="I37" s="760">
        <v>17318.086537499999</v>
      </c>
      <c r="J37" s="414"/>
    </row>
    <row r="38" spans="1:10" x14ac:dyDescent="0.3">
      <c r="A38" s="1318"/>
      <c r="B38" s="1320"/>
      <c r="C38" s="1505"/>
      <c r="D38" s="1504"/>
      <c r="E38" s="385" t="s">
        <v>23</v>
      </c>
      <c r="F38" s="388" t="s">
        <v>576</v>
      </c>
      <c r="G38" s="385" t="s">
        <v>104</v>
      </c>
      <c r="H38" s="387" t="s">
        <v>26</v>
      </c>
      <c r="I38" s="760">
        <v>18237.005415000003</v>
      </c>
      <c r="J38" s="414"/>
    </row>
    <row r="39" spans="1:10" ht="16.5" customHeight="1" x14ac:dyDescent="0.3">
      <c r="A39" s="1318" t="s">
        <v>575</v>
      </c>
      <c r="B39" s="1320" t="s">
        <v>22</v>
      </c>
      <c r="C39" s="1320" t="s">
        <v>586</v>
      </c>
      <c r="D39" s="1502" t="s">
        <v>448</v>
      </c>
      <c r="E39" s="385" t="s">
        <v>23</v>
      </c>
      <c r="F39" s="385" t="s">
        <v>29</v>
      </c>
      <c r="G39" s="385" t="s">
        <v>104</v>
      </c>
      <c r="H39" s="387" t="s">
        <v>26</v>
      </c>
      <c r="I39" s="760">
        <v>22195.425195</v>
      </c>
      <c r="J39" s="414"/>
    </row>
    <row r="40" spans="1:10" x14ac:dyDescent="0.3">
      <c r="A40" s="1318"/>
      <c r="B40" s="1320"/>
      <c r="C40" s="1320"/>
      <c r="D40" s="1503"/>
      <c r="E40" s="385" t="s">
        <v>23</v>
      </c>
      <c r="F40" s="385" t="s">
        <v>450</v>
      </c>
      <c r="G40" s="385" t="s">
        <v>104</v>
      </c>
      <c r="H40" s="387" t="s">
        <v>26</v>
      </c>
      <c r="I40" s="760">
        <v>23114.3440725</v>
      </c>
      <c r="J40" s="414"/>
    </row>
    <row r="41" spans="1:10" x14ac:dyDescent="0.3">
      <c r="A41" s="1318"/>
      <c r="B41" s="1320"/>
      <c r="C41" s="1320"/>
      <c r="D41" s="1504"/>
      <c r="E41" s="385" t="s">
        <v>23</v>
      </c>
      <c r="F41" s="388" t="s">
        <v>576</v>
      </c>
      <c r="G41" s="385" t="s">
        <v>104</v>
      </c>
      <c r="H41" s="387" t="s">
        <v>26</v>
      </c>
      <c r="I41" s="760">
        <v>24033.26295</v>
      </c>
      <c r="J41" s="414"/>
    </row>
    <row r="42" spans="1:10" ht="16.5" customHeight="1" x14ac:dyDescent="0.3">
      <c r="A42" s="1318" t="s">
        <v>575</v>
      </c>
      <c r="B42" s="1320" t="s">
        <v>22</v>
      </c>
      <c r="C42" s="1320" t="s">
        <v>586</v>
      </c>
      <c r="D42" s="1502" t="s">
        <v>85</v>
      </c>
      <c r="E42" s="385" t="s">
        <v>23</v>
      </c>
      <c r="F42" s="385" t="s">
        <v>29</v>
      </c>
      <c r="G42" s="385" t="s">
        <v>104</v>
      </c>
      <c r="H42" s="387" t="s">
        <v>26</v>
      </c>
      <c r="I42" s="760">
        <v>22760.913734999998</v>
      </c>
      <c r="J42" s="414"/>
    </row>
    <row r="43" spans="1:10" x14ac:dyDescent="0.3">
      <c r="A43" s="1318"/>
      <c r="B43" s="1320"/>
      <c r="C43" s="1320"/>
      <c r="D43" s="1503"/>
      <c r="E43" s="385" t="s">
        <v>23</v>
      </c>
      <c r="F43" s="385" t="s">
        <v>450</v>
      </c>
      <c r="G43" s="385" t="s">
        <v>104</v>
      </c>
      <c r="H43" s="387" t="s">
        <v>26</v>
      </c>
      <c r="I43" s="760">
        <v>23679.832612499999</v>
      </c>
      <c r="J43" s="414"/>
    </row>
    <row r="44" spans="1:10" x14ac:dyDescent="0.3">
      <c r="A44" s="1318"/>
      <c r="B44" s="1320"/>
      <c r="C44" s="1320"/>
      <c r="D44" s="1504"/>
      <c r="E44" s="385" t="s">
        <v>23</v>
      </c>
      <c r="F44" s="388" t="s">
        <v>576</v>
      </c>
      <c r="G44" s="385" t="s">
        <v>104</v>
      </c>
      <c r="H44" s="387" t="s">
        <v>26</v>
      </c>
      <c r="I44" s="760">
        <v>24598.751490000002</v>
      </c>
      <c r="J44" s="414"/>
    </row>
    <row r="45" spans="1:10" ht="17.25" customHeight="1" x14ac:dyDescent="0.3">
      <c r="A45" s="1318" t="s">
        <v>577</v>
      </c>
      <c r="B45" s="1320" t="s">
        <v>22</v>
      </c>
      <c r="C45" s="1505" t="s">
        <v>585</v>
      </c>
      <c r="D45" s="1502" t="s">
        <v>448</v>
      </c>
      <c r="E45" s="385" t="s">
        <v>23</v>
      </c>
      <c r="F45" s="385" t="s">
        <v>29</v>
      </c>
      <c r="G45" s="385" t="s">
        <v>104</v>
      </c>
      <c r="H45" s="387" t="s">
        <v>26</v>
      </c>
      <c r="I45" s="760">
        <v>15833.679120000003</v>
      </c>
      <c r="J45" s="414"/>
    </row>
    <row r="46" spans="1:10" x14ac:dyDescent="0.3">
      <c r="A46" s="1318"/>
      <c r="B46" s="1320"/>
      <c r="C46" s="1505"/>
      <c r="D46" s="1503"/>
      <c r="E46" s="385" t="s">
        <v>23</v>
      </c>
      <c r="F46" s="385" t="s">
        <v>450</v>
      </c>
      <c r="G46" s="385" t="s">
        <v>104</v>
      </c>
      <c r="H46" s="387" t="s">
        <v>26</v>
      </c>
      <c r="I46" s="760">
        <v>16752.597997500001</v>
      </c>
      <c r="J46" s="414"/>
    </row>
    <row r="47" spans="1:10" x14ac:dyDescent="0.3">
      <c r="A47" s="1318"/>
      <c r="B47" s="1320"/>
      <c r="C47" s="1505"/>
      <c r="D47" s="1504"/>
      <c r="E47" s="385" t="s">
        <v>23</v>
      </c>
      <c r="F47" s="388" t="s">
        <v>576</v>
      </c>
      <c r="G47" s="385" t="s">
        <v>104</v>
      </c>
      <c r="H47" s="387" t="s">
        <v>26</v>
      </c>
      <c r="I47" s="760">
        <v>17671.516875000001</v>
      </c>
      <c r="J47" s="414"/>
    </row>
    <row r="48" spans="1:10" ht="17.25" customHeight="1" x14ac:dyDescent="0.3">
      <c r="A48" s="1318" t="s">
        <v>578</v>
      </c>
      <c r="B48" s="1320" t="s">
        <v>22</v>
      </c>
      <c r="C48" s="1505" t="s">
        <v>585</v>
      </c>
      <c r="D48" s="1502" t="s">
        <v>85</v>
      </c>
      <c r="E48" s="385" t="s">
        <v>23</v>
      </c>
      <c r="F48" s="385" t="s">
        <v>29</v>
      </c>
      <c r="G48" s="385" t="s">
        <v>104</v>
      </c>
      <c r="H48" s="387" t="s">
        <v>26</v>
      </c>
      <c r="I48" s="760">
        <v>16399.167660000003</v>
      </c>
      <c r="J48" s="414"/>
    </row>
    <row r="49" spans="1:10" x14ac:dyDescent="0.3">
      <c r="A49" s="1318"/>
      <c r="B49" s="1320"/>
      <c r="C49" s="1505"/>
      <c r="D49" s="1503"/>
      <c r="E49" s="385" t="s">
        <v>23</v>
      </c>
      <c r="F49" s="385" t="s">
        <v>450</v>
      </c>
      <c r="G49" s="385" t="s">
        <v>104</v>
      </c>
      <c r="H49" s="387" t="s">
        <v>26</v>
      </c>
      <c r="I49" s="760">
        <v>17318.086537499999</v>
      </c>
      <c r="J49" s="414"/>
    </row>
    <row r="50" spans="1:10" x14ac:dyDescent="0.3">
      <c r="A50" s="1318"/>
      <c r="B50" s="1320"/>
      <c r="C50" s="1505"/>
      <c r="D50" s="1504"/>
      <c r="E50" s="385" t="s">
        <v>23</v>
      </c>
      <c r="F50" s="388" t="s">
        <v>576</v>
      </c>
      <c r="G50" s="385" t="s">
        <v>104</v>
      </c>
      <c r="H50" s="387" t="s">
        <v>26</v>
      </c>
      <c r="I50" s="760">
        <v>18237.005415000003</v>
      </c>
      <c r="J50" s="414"/>
    </row>
    <row r="51" spans="1:10" ht="16.5" customHeight="1" x14ac:dyDescent="0.3">
      <c r="A51" s="1318" t="s">
        <v>577</v>
      </c>
      <c r="B51" s="1320" t="s">
        <v>22</v>
      </c>
      <c r="C51" s="1320" t="s">
        <v>586</v>
      </c>
      <c r="D51" s="1502" t="s">
        <v>448</v>
      </c>
      <c r="E51" s="385" t="s">
        <v>23</v>
      </c>
      <c r="F51" s="385" t="s">
        <v>29</v>
      </c>
      <c r="G51" s="385" t="s">
        <v>104</v>
      </c>
      <c r="H51" s="387" t="s">
        <v>26</v>
      </c>
      <c r="I51" s="760">
        <v>22195.425195</v>
      </c>
      <c r="J51" s="414"/>
    </row>
    <row r="52" spans="1:10" x14ac:dyDescent="0.3">
      <c r="A52" s="1318"/>
      <c r="B52" s="1320"/>
      <c r="C52" s="1320"/>
      <c r="D52" s="1503"/>
      <c r="E52" s="385" t="s">
        <v>23</v>
      </c>
      <c r="F52" s="385" t="s">
        <v>450</v>
      </c>
      <c r="G52" s="385" t="s">
        <v>104</v>
      </c>
      <c r="H52" s="387" t="s">
        <v>26</v>
      </c>
      <c r="I52" s="760">
        <v>23114.3440725</v>
      </c>
      <c r="J52" s="414"/>
    </row>
    <row r="53" spans="1:10" x14ac:dyDescent="0.3">
      <c r="A53" s="1318"/>
      <c r="B53" s="1320"/>
      <c r="C53" s="1320"/>
      <c r="D53" s="1504"/>
      <c r="E53" s="385" t="s">
        <v>23</v>
      </c>
      <c r="F53" s="388" t="s">
        <v>576</v>
      </c>
      <c r="G53" s="385" t="s">
        <v>104</v>
      </c>
      <c r="H53" s="387" t="s">
        <v>26</v>
      </c>
      <c r="I53" s="760">
        <v>24033.26295</v>
      </c>
      <c r="J53" s="414"/>
    </row>
    <row r="54" spans="1:10" ht="16.5" customHeight="1" x14ac:dyDescent="0.3">
      <c r="A54" s="1318" t="s">
        <v>578</v>
      </c>
      <c r="B54" s="1320" t="s">
        <v>22</v>
      </c>
      <c r="C54" s="1320" t="s">
        <v>586</v>
      </c>
      <c r="D54" s="1502" t="s">
        <v>85</v>
      </c>
      <c r="E54" s="385" t="s">
        <v>23</v>
      </c>
      <c r="F54" s="385" t="s">
        <v>29</v>
      </c>
      <c r="G54" s="385" t="s">
        <v>104</v>
      </c>
      <c r="H54" s="387" t="s">
        <v>26</v>
      </c>
      <c r="I54" s="760">
        <v>22760.913734999998</v>
      </c>
      <c r="J54" s="414"/>
    </row>
    <row r="55" spans="1:10" x14ac:dyDescent="0.3">
      <c r="A55" s="1318"/>
      <c r="B55" s="1320"/>
      <c r="C55" s="1320"/>
      <c r="D55" s="1503"/>
      <c r="E55" s="385" t="s">
        <v>23</v>
      </c>
      <c r="F55" s="385" t="s">
        <v>450</v>
      </c>
      <c r="G55" s="385" t="s">
        <v>104</v>
      </c>
      <c r="H55" s="387" t="s">
        <v>26</v>
      </c>
      <c r="I55" s="760">
        <v>23679.832612499999</v>
      </c>
      <c r="J55" s="414"/>
    </row>
    <row r="56" spans="1:10" ht="17.25" thickBot="1" x14ac:dyDescent="0.35">
      <c r="A56" s="1462"/>
      <c r="B56" s="1463"/>
      <c r="C56" s="1463"/>
      <c r="D56" s="1503"/>
      <c r="E56" s="407" t="s">
        <v>23</v>
      </c>
      <c r="F56" s="408" t="s">
        <v>576</v>
      </c>
      <c r="G56" s="407" t="s">
        <v>104</v>
      </c>
      <c r="H56" s="409" t="s">
        <v>26</v>
      </c>
      <c r="I56" s="761">
        <v>24598.751490000002</v>
      </c>
      <c r="J56" s="414"/>
    </row>
    <row r="57" spans="1:10" ht="16.5" customHeight="1" thickBot="1" x14ac:dyDescent="0.35">
      <c r="A57" s="1261" t="s">
        <v>207</v>
      </c>
      <c r="B57" s="1262"/>
      <c r="C57" s="1262"/>
      <c r="D57" s="1262"/>
      <c r="E57" s="1262"/>
      <c r="F57" s="1262"/>
      <c r="G57" s="1262"/>
      <c r="H57" s="1262"/>
      <c r="I57" s="1263"/>
      <c r="J57" s="414"/>
    </row>
    <row r="58" spans="1:10" ht="13.5" customHeight="1" x14ac:dyDescent="0.3">
      <c r="A58" s="1291" t="s">
        <v>33</v>
      </c>
      <c r="B58" s="1292"/>
      <c r="C58" s="1293"/>
      <c r="D58" s="1297" t="s">
        <v>34</v>
      </c>
      <c r="E58" s="1297" t="s">
        <v>106</v>
      </c>
      <c r="F58" s="1297" t="s">
        <v>107</v>
      </c>
      <c r="G58" s="1297" t="s">
        <v>16</v>
      </c>
      <c r="H58" s="1297" t="s">
        <v>101</v>
      </c>
      <c r="I58" s="1498" t="s">
        <v>559</v>
      </c>
      <c r="J58" s="414"/>
    </row>
    <row r="59" spans="1:10" ht="13.5" customHeight="1" thickBot="1" x14ac:dyDescent="0.35">
      <c r="A59" s="1294"/>
      <c r="B59" s="1295"/>
      <c r="C59" s="1296"/>
      <c r="D59" s="1298"/>
      <c r="E59" s="1298"/>
      <c r="F59" s="1298"/>
      <c r="G59" s="1298"/>
      <c r="H59" s="1298"/>
      <c r="I59" s="1499"/>
      <c r="J59" s="414"/>
    </row>
    <row r="60" spans="1:10" x14ac:dyDescent="0.3">
      <c r="A60" s="1549" t="s">
        <v>588</v>
      </c>
      <c r="B60" s="1550"/>
      <c r="C60" s="1550"/>
      <c r="D60" s="410" t="s">
        <v>454</v>
      </c>
      <c r="E60" s="411" t="s">
        <v>455</v>
      </c>
      <c r="F60" s="412">
        <v>2000</v>
      </c>
      <c r="G60" s="1455" t="s">
        <v>111</v>
      </c>
      <c r="H60" s="425" t="s">
        <v>26</v>
      </c>
      <c r="I60" s="713">
        <v>6079.0018050000008</v>
      </c>
      <c r="J60" s="414"/>
    </row>
    <row r="61" spans="1:10" x14ac:dyDescent="0.3">
      <c r="A61" s="1312"/>
      <c r="B61" s="1313"/>
      <c r="C61" s="1313"/>
      <c r="D61" s="385" t="s">
        <v>454</v>
      </c>
      <c r="E61" s="390" t="s">
        <v>456</v>
      </c>
      <c r="F61" s="391" t="s">
        <v>113</v>
      </c>
      <c r="G61" s="1314"/>
      <c r="H61" s="426" t="s">
        <v>26</v>
      </c>
      <c r="I61" s="141">
        <v>6658.6275584999994</v>
      </c>
      <c r="J61" s="414"/>
    </row>
    <row r="62" spans="1:10" x14ac:dyDescent="0.3">
      <c r="A62" s="1312"/>
      <c r="B62" s="1313"/>
      <c r="C62" s="1313"/>
      <c r="D62" s="385" t="s">
        <v>454</v>
      </c>
      <c r="E62" s="390" t="s">
        <v>456</v>
      </c>
      <c r="F62" s="390" t="s">
        <v>119</v>
      </c>
      <c r="G62" s="1314"/>
      <c r="H62" s="426" t="s">
        <v>26</v>
      </c>
      <c r="I62" s="141">
        <v>6658.6275584999994</v>
      </c>
      <c r="J62" s="414"/>
    </row>
    <row r="63" spans="1:10" x14ac:dyDescent="0.3">
      <c r="A63" s="1312"/>
      <c r="B63" s="1313"/>
      <c r="C63" s="1313"/>
      <c r="D63" s="385" t="s">
        <v>454</v>
      </c>
      <c r="E63" s="390" t="s">
        <v>457</v>
      </c>
      <c r="F63" s="390" t="s">
        <v>562</v>
      </c>
      <c r="G63" s="1314"/>
      <c r="H63" s="426" t="s">
        <v>26</v>
      </c>
      <c r="I63" s="141">
        <v>8814.5526172500013</v>
      </c>
      <c r="J63" s="414"/>
    </row>
    <row r="64" spans="1:10" x14ac:dyDescent="0.3">
      <c r="A64" s="1312"/>
      <c r="B64" s="1313"/>
      <c r="C64" s="1313"/>
      <c r="D64" s="385" t="s">
        <v>454</v>
      </c>
      <c r="E64" s="390" t="s">
        <v>458</v>
      </c>
      <c r="F64" s="390" t="s">
        <v>563</v>
      </c>
      <c r="G64" s="1314"/>
      <c r="H64" s="426" t="s">
        <v>26</v>
      </c>
      <c r="I64" s="141">
        <v>10334.303068499999</v>
      </c>
      <c r="J64" s="414"/>
    </row>
    <row r="65" spans="1:10" x14ac:dyDescent="0.3">
      <c r="A65" s="1312" t="s">
        <v>588</v>
      </c>
      <c r="B65" s="1313"/>
      <c r="C65" s="1313"/>
      <c r="D65" s="385" t="s">
        <v>454</v>
      </c>
      <c r="E65" s="390" t="s">
        <v>455</v>
      </c>
      <c r="F65" s="391">
        <v>2000</v>
      </c>
      <c r="G65" s="1314" t="s">
        <v>121</v>
      </c>
      <c r="H65" s="426" t="s">
        <v>26</v>
      </c>
      <c r="I65" s="141">
        <v>6644.4903450000002</v>
      </c>
      <c r="J65" s="414"/>
    </row>
    <row r="66" spans="1:10" x14ac:dyDescent="0.3">
      <c r="A66" s="1312"/>
      <c r="B66" s="1313"/>
      <c r="C66" s="1313"/>
      <c r="D66" s="385" t="s">
        <v>454</v>
      </c>
      <c r="E66" s="390" t="s">
        <v>456</v>
      </c>
      <c r="F66" s="391" t="s">
        <v>113</v>
      </c>
      <c r="G66" s="1314"/>
      <c r="H66" s="426" t="s">
        <v>26</v>
      </c>
      <c r="I66" s="141">
        <v>7224.1160985000006</v>
      </c>
      <c r="J66" s="414"/>
    </row>
    <row r="67" spans="1:10" x14ac:dyDescent="0.3">
      <c r="A67" s="1312"/>
      <c r="B67" s="1313"/>
      <c r="C67" s="1313"/>
      <c r="D67" s="385" t="s">
        <v>454</v>
      </c>
      <c r="E67" s="390" t="s">
        <v>456</v>
      </c>
      <c r="F67" s="390" t="s">
        <v>119</v>
      </c>
      <c r="G67" s="1314"/>
      <c r="H67" s="426" t="s">
        <v>26</v>
      </c>
      <c r="I67" s="141">
        <v>7224.1160985000006</v>
      </c>
      <c r="J67" s="414"/>
    </row>
    <row r="68" spans="1:10" x14ac:dyDescent="0.3">
      <c r="A68" s="1312"/>
      <c r="B68" s="1313"/>
      <c r="C68" s="1313"/>
      <c r="D68" s="385" t="s">
        <v>454</v>
      </c>
      <c r="E68" s="390" t="s">
        <v>457</v>
      </c>
      <c r="F68" s="390" t="s">
        <v>562</v>
      </c>
      <c r="G68" s="1314"/>
      <c r="H68" s="426" t="s">
        <v>26</v>
      </c>
      <c r="I68" s="141">
        <v>9380.0411572499997</v>
      </c>
      <c r="J68" s="414"/>
    </row>
    <row r="69" spans="1:10" x14ac:dyDescent="0.3">
      <c r="A69" s="1312"/>
      <c r="B69" s="1313"/>
      <c r="C69" s="1313"/>
      <c r="D69" s="385" t="s">
        <v>454</v>
      </c>
      <c r="E69" s="390" t="s">
        <v>458</v>
      </c>
      <c r="F69" s="390" t="s">
        <v>563</v>
      </c>
      <c r="G69" s="1314"/>
      <c r="H69" s="426" t="s">
        <v>26</v>
      </c>
      <c r="I69" s="141">
        <v>10899.791608500002</v>
      </c>
      <c r="J69" s="414"/>
    </row>
    <row r="70" spans="1:10" x14ac:dyDescent="0.3">
      <c r="A70" s="1312" t="s">
        <v>596</v>
      </c>
      <c r="B70" s="1313"/>
      <c r="C70" s="1313"/>
      <c r="D70" s="385" t="s">
        <v>454</v>
      </c>
      <c r="E70" s="390" t="s">
        <v>455</v>
      </c>
      <c r="F70" s="391">
        <v>2000</v>
      </c>
      <c r="G70" s="1314" t="s">
        <v>111</v>
      </c>
      <c r="H70" s="426" t="s">
        <v>26</v>
      </c>
      <c r="I70" s="141">
        <v>6079.0018050000008</v>
      </c>
      <c r="J70" s="414"/>
    </row>
    <row r="71" spans="1:10" x14ac:dyDescent="0.3">
      <c r="A71" s="1312"/>
      <c r="B71" s="1313"/>
      <c r="C71" s="1313"/>
      <c r="D71" s="385" t="s">
        <v>454</v>
      </c>
      <c r="E71" s="390" t="s">
        <v>456</v>
      </c>
      <c r="F71" s="391" t="s">
        <v>113</v>
      </c>
      <c r="G71" s="1314"/>
      <c r="H71" s="426" t="s">
        <v>26</v>
      </c>
      <c r="I71" s="141">
        <v>6658.6275584999994</v>
      </c>
      <c r="J71" s="414"/>
    </row>
    <row r="72" spans="1:10" x14ac:dyDescent="0.3">
      <c r="A72" s="1312"/>
      <c r="B72" s="1313"/>
      <c r="C72" s="1313"/>
      <c r="D72" s="385" t="s">
        <v>454</v>
      </c>
      <c r="E72" s="390" t="s">
        <v>456</v>
      </c>
      <c r="F72" s="390" t="s">
        <v>119</v>
      </c>
      <c r="G72" s="1314"/>
      <c r="H72" s="426" t="s">
        <v>26</v>
      </c>
      <c r="I72" s="141">
        <v>6658.6275584999994</v>
      </c>
      <c r="J72" s="414"/>
    </row>
    <row r="73" spans="1:10" x14ac:dyDescent="0.3">
      <c r="A73" s="1312"/>
      <c r="B73" s="1313"/>
      <c r="C73" s="1313"/>
      <c r="D73" s="385" t="s">
        <v>454</v>
      </c>
      <c r="E73" s="390" t="s">
        <v>457</v>
      </c>
      <c r="F73" s="390" t="s">
        <v>562</v>
      </c>
      <c r="G73" s="1314"/>
      <c r="H73" s="426" t="s">
        <v>26</v>
      </c>
      <c r="I73" s="141">
        <v>8814.5526172500013</v>
      </c>
      <c r="J73" s="414"/>
    </row>
    <row r="74" spans="1:10" x14ac:dyDescent="0.3">
      <c r="A74" s="1312"/>
      <c r="B74" s="1313"/>
      <c r="C74" s="1313"/>
      <c r="D74" s="385" t="s">
        <v>454</v>
      </c>
      <c r="E74" s="390" t="s">
        <v>458</v>
      </c>
      <c r="F74" s="390" t="s">
        <v>563</v>
      </c>
      <c r="G74" s="1314"/>
      <c r="H74" s="426" t="s">
        <v>26</v>
      </c>
      <c r="I74" s="141">
        <v>10334.303068499999</v>
      </c>
      <c r="J74" s="414"/>
    </row>
    <row r="75" spans="1:10" x14ac:dyDescent="0.3">
      <c r="A75" s="1312" t="s">
        <v>596</v>
      </c>
      <c r="B75" s="1313"/>
      <c r="C75" s="1313"/>
      <c r="D75" s="385" t="s">
        <v>454</v>
      </c>
      <c r="E75" s="390" t="s">
        <v>455</v>
      </c>
      <c r="F75" s="391">
        <v>2000</v>
      </c>
      <c r="G75" s="1314" t="s">
        <v>121</v>
      </c>
      <c r="H75" s="426" t="s">
        <v>26</v>
      </c>
      <c r="I75" s="141">
        <v>6644.4903450000002</v>
      </c>
      <c r="J75" s="414"/>
    </row>
    <row r="76" spans="1:10" x14ac:dyDescent="0.3">
      <c r="A76" s="1312"/>
      <c r="B76" s="1313"/>
      <c r="C76" s="1313"/>
      <c r="D76" s="385" t="s">
        <v>454</v>
      </c>
      <c r="E76" s="390" t="s">
        <v>456</v>
      </c>
      <c r="F76" s="391" t="s">
        <v>113</v>
      </c>
      <c r="G76" s="1314"/>
      <c r="H76" s="426" t="s">
        <v>26</v>
      </c>
      <c r="I76" s="141">
        <v>7224.1160985000006</v>
      </c>
      <c r="J76" s="414"/>
    </row>
    <row r="77" spans="1:10" x14ac:dyDescent="0.3">
      <c r="A77" s="1312"/>
      <c r="B77" s="1313"/>
      <c r="C77" s="1313"/>
      <c r="D77" s="385" t="s">
        <v>454</v>
      </c>
      <c r="E77" s="390" t="s">
        <v>456</v>
      </c>
      <c r="F77" s="390" t="s">
        <v>119</v>
      </c>
      <c r="G77" s="1314"/>
      <c r="H77" s="426" t="s">
        <v>26</v>
      </c>
      <c r="I77" s="141">
        <v>7224.1160985000006</v>
      </c>
      <c r="J77" s="414"/>
    </row>
    <row r="78" spans="1:10" x14ac:dyDescent="0.3">
      <c r="A78" s="1312"/>
      <c r="B78" s="1313"/>
      <c r="C78" s="1313"/>
      <c r="D78" s="385" t="s">
        <v>454</v>
      </c>
      <c r="E78" s="390" t="s">
        <v>457</v>
      </c>
      <c r="F78" s="390" t="s">
        <v>562</v>
      </c>
      <c r="G78" s="1314"/>
      <c r="H78" s="426" t="s">
        <v>26</v>
      </c>
      <c r="I78" s="141">
        <v>9380.0411572499997</v>
      </c>
      <c r="J78" s="414"/>
    </row>
    <row r="79" spans="1:10" ht="17.25" thickBot="1" x14ac:dyDescent="0.35">
      <c r="A79" s="1456"/>
      <c r="B79" s="1457"/>
      <c r="C79" s="1457"/>
      <c r="D79" s="407" t="s">
        <v>454</v>
      </c>
      <c r="E79" s="415" t="s">
        <v>458</v>
      </c>
      <c r="F79" s="415" t="s">
        <v>563</v>
      </c>
      <c r="G79" s="1458"/>
      <c r="H79" s="427" t="s">
        <v>26</v>
      </c>
      <c r="I79" s="141">
        <v>10899.791608500002</v>
      </c>
      <c r="J79" s="414"/>
    </row>
    <row r="80" spans="1:10" ht="17.25" thickBot="1" x14ac:dyDescent="0.35">
      <c r="A80" s="1261" t="s">
        <v>136</v>
      </c>
      <c r="B80" s="1262"/>
      <c r="C80" s="1262"/>
      <c r="D80" s="1262"/>
      <c r="E80" s="1262"/>
      <c r="F80" s="1262"/>
      <c r="G80" s="1262"/>
      <c r="H80" s="1262"/>
      <c r="I80" s="1263"/>
      <c r="J80" s="414"/>
    </row>
    <row r="81" spans="1:10" x14ac:dyDescent="0.3">
      <c r="A81" s="1291" t="s">
        <v>33</v>
      </c>
      <c r="B81" s="1292"/>
      <c r="C81" s="1292"/>
      <c r="D81" s="1292"/>
      <c r="E81" s="1293"/>
      <c r="F81" s="1297" t="s">
        <v>34</v>
      </c>
      <c r="G81" s="1299" t="s">
        <v>16</v>
      </c>
      <c r="H81" s="1293"/>
      <c r="I81" s="1495" t="s">
        <v>559</v>
      </c>
      <c r="J81" s="414"/>
    </row>
    <row r="82" spans="1:10" ht="20.25" customHeight="1" thickBot="1" x14ac:dyDescent="0.35">
      <c r="A82" s="1294"/>
      <c r="B82" s="1295"/>
      <c r="C82" s="1295"/>
      <c r="D82" s="1295"/>
      <c r="E82" s="1296"/>
      <c r="F82" s="1298"/>
      <c r="G82" s="1300"/>
      <c r="H82" s="1296"/>
      <c r="I82" s="1496"/>
      <c r="J82" s="414"/>
    </row>
    <row r="83" spans="1:10" x14ac:dyDescent="0.3">
      <c r="A83" s="1303" t="s">
        <v>463</v>
      </c>
      <c r="B83" s="1304"/>
      <c r="C83" s="1304"/>
      <c r="D83" s="1304"/>
      <c r="E83" s="1304"/>
      <c r="F83" s="394" t="s">
        <v>36</v>
      </c>
      <c r="G83" s="1306" t="s">
        <v>565</v>
      </c>
      <c r="H83" s="1306"/>
      <c r="I83" s="726">
        <v>513.43349999999998</v>
      </c>
      <c r="J83" s="414"/>
    </row>
    <row r="84" spans="1:10" x14ac:dyDescent="0.3">
      <c r="A84" s="1311" t="s">
        <v>1722</v>
      </c>
      <c r="B84" s="1304"/>
      <c r="C84" s="1304"/>
      <c r="D84" s="1304"/>
      <c r="E84" s="1304"/>
      <c r="F84" s="396" t="s">
        <v>36</v>
      </c>
      <c r="G84" s="1305" t="s">
        <v>1721</v>
      </c>
      <c r="H84" s="1306"/>
      <c r="I84" s="727">
        <v>522.00783945000001</v>
      </c>
      <c r="J84" s="414"/>
    </row>
    <row r="85" spans="1:10" ht="17.25" thickBot="1" x14ac:dyDescent="0.35">
      <c r="A85" s="1488" t="s">
        <v>590</v>
      </c>
      <c r="B85" s="1489"/>
      <c r="C85" s="1489"/>
      <c r="D85" s="1489"/>
      <c r="E85" s="1489"/>
      <c r="F85" s="423" t="s">
        <v>36</v>
      </c>
      <c r="G85" s="1548" t="s">
        <v>565</v>
      </c>
      <c r="H85" s="1548"/>
      <c r="I85" s="762">
        <v>2199.1221</v>
      </c>
      <c r="J85" s="414"/>
    </row>
    <row r="86" spans="1:10" s="614" customFormat="1" ht="107.25" customHeight="1" thickBot="1" x14ac:dyDescent="0.35">
      <c r="A86" s="1275" t="s">
        <v>1133</v>
      </c>
      <c r="B86" s="1276"/>
      <c r="C86" s="1276"/>
      <c r="D86" s="1276"/>
      <c r="E86" s="1276"/>
      <c r="F86" s="1276"/>
      <c r="G86" s="1276"/>
      <c r="H86" s="1276"/>
      <c r="I86" s="1277"/>
      <c r="J86" s="414"/>
    </row>
    <row r="87" spans="1:10" s="614" customFormat="1" ht="17.25" thickBot="1" x14ac:dyDescent="0.35">
      <c r="A87" s="613" t="s">
        <v>1120</v>
      </c>
      <c r="B87" s="1284" t="s">
        <v>1121</v>
      </c>
      <c r="C87" s="1285"/>
      <c r="D87" s="1286" t="s">
        <v>1122</v>
      </c>
      <c r="E87" s="1287"/>
      <c r="F87" s="1284" t="s">
        <v>1123</v>
      </c>
      <c r="G87" s="1288"/>
      <c r="H87" s="1288"/>
      <c r="I87" s="1285"/>
      <c r="J87" s="414"/>
    </row>
    <row r="88" spans="1:10" s="614" customFormat="1" x14ac:dyDescent="0.3">
      <c r="A88" s="615" t="s">
        <v>1124</v>
      </c>
      <c r="B88" s="1289" t="s">
        <v>1125</v>
      </c>
      <c r="C88" s="1290"/>
      <c r="D88" s="1289" t="s">
        <v>1125</v>
      </c>
      <c r="E88" s="1290"/>
      <c r="F88" s="1289" t="s">
        <v>1126</v>
      </c>
      <c r="G88" s="1412"/>
      <c r="H88" s="1290"/>
      <c r="I88" s="615" t="s">
        <v>1125</v>
      </c>
      <c r="J88" s="414"/>
    </row>
    <row r="89" spans="1:10" s="614" customFormat="1" x14ac:dyDescent="0.3">
      <c r="A89" s="615" t="s">
        <v>1127</v>
      </c>
      <c r="B89" s="1413" t="s">
        <v>1128</v>
      </c>
      <c r="C89" s="1414"/>
      <c r="D89" s="1413" t="s">
        <v>1125</v>
      </c>
      <c r="E89" s="1414"/>
      <c r="F89" s="1413" t="s">
        <v>1129</v>
      </c>
      <c r="G89" s="1415"/>
      <c r="H89" s="1414"/>
      <c r="I89" s="615" t="s">
        <v>1125</v>
      </c>
      <c r="J89" s="414"/>
    </row>
    <row r="90" spans="1:10" s="614" customFormat="1" ht="17.25" thickBot="1" x14ac:dyDescent="0.35">
      <c r="A90" s="616" t="s">
        <v>1130</v>
      </c>
      <c r="B90" s="1409" t="s">
        <v>1131</v>
      </c>
      <c r="C90" s="1410"/>
      <c r="D90" s="1409" t="s">
        <v>1128</v>
      </c>
      <c r="E90" s="1410"/>
      <c r="F90" s="1409" t="s">
        <v>1132</v>
      </c>
      <c r="G90" s="1411"/>
      <c r="H90" s="1410"/>
      <c r="I90" s="615" t="s">
        <v>1128</v>
      </c>
      <c r="J90" s="414"/>
    </row>
    <row r="91" spans="1:10" ht="17.25" thickBot="1" x14ac:dyDescent="0.35">
      <c r="A91" s="1261" t="s">
        <v>467</v>
      </c>
      <c r="B91" s="1262"/>
      <c r="C91" s="1262"/>
      <c r="D91" s="1262"/>
      <c r="E91" s="1262"/>
      <c r="F91" s="1262"/>
      <c r="G91" s="1262"/>
      <c r="H91" s="1262"/>
      <c r="I91" s="1263"/>
      <c r="J91" s="414"/>
    </row>
    <row r="92" spans="1:10" x14ac:dyDescent="0.3">
      <c r="A92" s="1278" t="s">
        <v>33</v>
      </c>
      <c r="B92" s="1279"/>
      <c r="C92" s="1279"/>
      <c r="D92" s="1279"/>
      <c r="E92" s="1279"/>
      <c r="F92" s="1279"/>
      <c r="G92" s="1279"/>
      <c r="H92" s="1279"/>
      <c r="I92" s="1282" t="s">
        <v>559</v>
      </c>
      <c r="J92" s="414"/>
    </row>
    <row r="93" spans="1:10" ht="17.25" thickBot="1" x14ac:dyDescent="0.35">
      <c r="A93" s="1328"/>
      <c r="B93" s="1329"/>
      <c r="C93" s="1329"/>
      <c r="D93" s="1329"/>
      <c r="E93" s="1329"/>
      <c r="F93" s="1329"/>
      <c r="G93" s="1329"/>
      <c r="H93" s="1329"/>
      <c r="I93" s="1330"/>
      <c r="J93" s="414"/>
    </row>
    <row r="94" spans="1:10" ht="18.75" customHeight="1" x14ac:dyDescent="0.3">
      <c r="A94" s="1537" t="s">
        <v>1152</v>
      </c>
      <c r="B94" s="1538"/>
      <c r="C94" s="1538"/>
      <c r="D94" s="1538"/>
      <c r="E94" s="1538"/>
      <c r="F94" s="1538"/>
      <c r="G94" s="1538"/>
      <c r="H94" s="1538"/>
      <c r="I94" s="624">
        <v>1016.7</v>
      </c>
      <c r="J94" s="414"/>
    </row>
    <row r="95" spans="1:10" x14ac:dyDescent="0.3">
      <c r="A95" s="1541" t="s">
        <v>1151</v>
      </c>
      <c r="B95" s="1542"/>
      <c r="C95" s="1542"/>
      <c r="D95" s="1542"/>
      <c r="E95" s="1542"/>
      <c r="F95" s="1542"/>
      <c r="G95" s="1542"/>
      <c r="H95" s="1542"/>
      <c r="I95" s="178">
        <v>1414.2297000000001</v>
      </c>
      <c r="J95" s="414"/>
    </row>
    <row r="96" spans="1:10" ht="16.5" customHeight="1" x14ac:dyDescent="0.3">
      <c r="A96" s="1541" t="s">
        <v>1135</v>
      </c>
      <c r="B96" s="1542"/>
      <c r="C96" s="1542"/>
      <c r="D96" s="1542"/>
      <c r="E96" s="1542"/>
      <c r="F96" s="1542"/>
      <c r="G96" s="1542"/>
      <c r="H96" s="1542"/>
      <c r="I96" s="625">
        <v>2932.1628000000001</v>
      </c>
      <c r="J96" s="414"/>
    </row>
    <row r="97" spans="1:10" x14ac:dyDescent="0.3">
      <c r="A97" s="1539" t="s">
        <v>1136</v>
      </c>
      <c r="B97" s="1540"/>
      <c r="C97" s="1540"/>
      <c r="D97" s="1540"/>
      <c r="E97" s="1540"/>
      <c r="F97" s="1540"/>
      <c r="G97" s="1540"/>
      <c r="H97" s="1540"/>
      <c r="I97" s="625">
        <v>32986.831499999993</v>
      </c>
      <c r="J97" s="414"/>
    </row>
    <row r="98" spans="1:10" ht="16.5" customHeight="1" x14ac:dyDescent="0.3">
      <c r="A98" s="1425" t="s">
        <v>1134</v>
      </c>
      <c r="B98" s="1426"/>
      <c r="C98" s="1426"/>
      <c r="D98" s="1426"/>
      <c r="E98" s="1426"/>
      <c r="F98" s="1426"/>
      <c r="G98" s="1426"/>
      <c r="H98" s="1427"/>
      <c r="I98" s="619">
        <v>1693.3240169999999</v>
      </c>
      <c r="J98" s="414"/>
    </row>
    <row r="99" spans="1:10" ht="16.5" customHeight="1" x14ac:dyDescent="0.3">
      <c r="A99" s="1425" t="s">
        <v>1153</v>
      </c>
      <c r="B99" s="1426"/>
      <c r="C99" s="1426"/>
      <c r="D99" s="1426"/>
      <c r="E99" s="1426"/>
      <c r="F99" s="1426"/>
      <c r="G99" s="1426"/>
      <c r="H99" s="1427"/>
      <c r="I99" s="619" t="s">
        <v>468</v>
      </c>
      <c r="J99" s="414"/>
    </row>
    <row r="100" spans="1:10" ht="16.5" customHeight="1" x14ac:dyDescent="0.3">
      <c r="A100" s="1425" t="s">
        <v>1140</v>
      </c>
      <c r="B100" s="1426"/>
      <c r="C100" s="1426"/>
      <c r="D100" s="1426"/>
      <c r="E100" s="1426"/>
      <c r="F100" s="1426"/>
      <c r="G100" s="1426"/>
      <c r="H100" s="1427"/>
      <c r="I100" s="619" t="s">
        <v>469</v>
      </c>
      <c r="J100" s="414"/>
    </row>
    <row r="101" spans="1:10" ht="16.5" customHeight="1" x14ac:dyDescent="0.3">
      <c r="A101" s="1425" t="s">
        <v>1154</v>
      </c>
      <c r="B101" s="1426"/>
      <c r="C101" s="1426"/>
      <c r="D101" s="1426"/>
      <c r="E101" s="1426"/>
      <c r="F101" s="1426"/>
      <c r="G101" s="1426"/>
      <c r="H101" s="1427"/>
      <c r="I101" s="619" t="s">
        <v>469</v>
      </c>
      <c r="J101" s="414"/>
    </row>
    <row r="102" spans="1:10" ht="16.5" customHeight="1" x14ac:dyDescent="0.3">
      <c r="A102" s="1425" t="s">
        <v>1142</v>
      </c>
      <c r="B102" s="1426"/>
      <c r="C102" s="1426"/>
      <c r="D102" s="1426"/>
      <c r="E102" s="1426"/>
      <c r="F102" s="1426"/>
      <c r="G102" s="1426"/>
      <c r="H102" s="1427"/>
      <c r="I102" s="619" t="s">
        <v>1143</v>
      </c>
      <c r="J102" s="414"/>
    </row>
    <row r="103" spans="1:10" ht="16.5" customHeight="1" x14ac:dyDescent="0.3">
      <c r="A103" s="1425" t="s">
        <v>1144</v>
      </c>
      <c r="B103" s="1426"/>
      <c r="C103" s="1426"/>
      <c r="D103" s="1426"/>
      <c r="E103" s="1426"/>
      <c r="F103" s="1426"/>
      <c r="G103" s="1426"/>
      <c r="H103" s="1427"/>
      <c r="I103" s="619" t="s">
        <v>1145</v>
      </c>
      <c r="J103" s="414"/>
    </row>
    <row r="104" spans="1:10" ht="16.5" customHeight="1" x14ac:dyDescent="0.3">
      <c r="A104" s="1425" t="s">
        <v>1146</v>
      </c>
      <c r="B104" s="1426"/>
      <c r="C104" s="1426"/>
      <c r="D104" s="1426"/>
      <c r="E104" s="1426"/>
      <c r="F104" s="1426"/>
      <c r="G104" s="1426"/>
      <c r="H104" s="1427"/>
      <c r="I104" s="626"/>
      <c r="J104" s="414"/>
    </row>
    <row r="105" spans="1:10" x14ac:dyDescent="0.3">
      <c r="A105" s="1425" t="s">
        <v>1147</v>
      </c>
      <c r="B105" s="1426"/>
      <c r="C105" s="1426"/>
      <c r="D105" s="1426"/>
      <c r="E105" s="1426"/>
      <c r="F105" s="1426"/>
      <c r="G105" s="1426"/>
      <c r="H105" s="1427"/>
      <c r="I105" s="619" t="s">
        <v>468</v>
      </c>
      <c r="J105" s="414"/>
    </row>
    <row r="106" spans="1:10" x14ac:dyDescent="0.3">
      <c r="A106" s="1425" t="s">
        <v>1148</v>
      </c>
      <c r="B106" s="1426"/>
      <c r="C106" s="1426"/>
      <c r="D106" s="1426"/>
      <c r="E106" s="1426"/>
      <c r="F106" s="1426"/>
      <c r="G106" s="1426"/>
      <c r="H106" s="1427"/>
      <c r="I106" s="619" t="s">
        <v>469</v>
      </c>
      <c r="J106" s="414"/>
    </row>
    <row r="107" spans="1:10" ht="16.5" customHeight="1" x14ac:dyDescent="0.3">
      <c r="A107" s="1425" t="s">
        <v>567</v>
      </c>
      <c r="B107" s="1426"/>
      <c r="C107" s="1426"/>
      <c r="D107" s="1426"/>
      <c r="E107" s="1426"/>
      <c r="F107" s="1426"/>
      <c r="G107" s="1426"/>
      <c r="H107" s="1427"/>
      <c r="I107" s="619">
        <v>4241.1640500000012</v>
      </c>
      <c r="J107" s="414"/>
    </row>
    <row r="108" spans="1:10" x14ac:dyDescent="0.3">
      <c r="A108" s="1425" t="s">
        <v>568</v>
      </c>
      <c r="B108" s="1426"/>
      <c r="C108" s="1426"/>
      <c r="D108" s="1426"/>
      <c r="E108" s="1426"/>
      <c r="F108" s="1426"/>
      <c r="G108" s="1426"/>
      <c r="H108" s="1427"/>
      <c r="I108" s="619">
        <v>4241.1640500000012</v>
      </c>
      <c r="J108" s="414"/>
    </row>
    <row r="109" spans="1:10" x14ac:dyDescent="0.3">
      <c r="A109" s="1422" t="s">
        <v>470</v>
      </c>
      <c r="B109" s="1423"/>
      <c r="C109" s="1423"/>
      <c r="D109" s="1423"/>
      <c r="E109" s="1423"/>
      <c r="F109" s="1423"/>
      <c r="G109" s="1423"/>
      <c r="H109" s="1424"/>
      <c r="I109" s="619">
        <v>848.23281000000009</v>
      </c>
      <c r="J109" s="414"/>
    </row>
    <row r="110" spans="1:10" ht="16.5" customHeight="1" x14ac:dyDescent="0.3">
      <c r="A110" s="1422" t="s">
        <v>1149</v>
      </c>
      <c r="B110" s="1423"/>
      <c r="C110" s="1423"/>
      <c r="D110" s="1423"/>
      <c r="E110" s="1423"/>
      <c r="F110" s="1423"/>
      <c r="G110" s="1423"/>
      <c r="H110" s="1424"/>
      <c r="I110" s="619">
        <v>848.23281000000009</v>
      </c>
      <c r="J110" s="414"/>
    </row>
    <row r="111" spans="1:10" x14ac:dyDescent="0.3">
      <c r="A111" s="1422" t="s">
        <v>471</v>
      </c>
      <c r="B111" s="1423"/>
      <c r="C111" s="1423"/>
      <c r="D111" s="1423"/>
      <c r="E111" s="1423"/>
      <c r="F111" s="1423"/>
      <c r="G111" s="1423"/>
      <c r="H111" s="1424"/>
      <c r="I111" s="619">
        <v>848.23281000000009</v>
      </c>
      <c r="J111" s="414"/>
    </row>
    <row r="112" spans="1:10" x14ac:dyDescent="0.3">
      <c r="A112" s="1422" t="s">
        <v>472</v>
      </c>
      <c r="B112" s="1423"/>
      <c r="C112" s="1423"/>
      <c r="D112" s="1423"/>
      <c r="E112" s="1423"/>
      <c r="F112" s="1423"/>
      <c r="G112" s="1423"/>
      <c r="H112" s="1424"/>
      <c r="I112" s="619">
        <v>1413.72135</v>
      </c>
      <c r="J112" s="414"/>
    </row>
    <row r="113" spans="1:10" ht="17.25" thickBot="1" x14ac:dyDescent="0.35">
      <c r="A113" s="1406" t="s">
        <v>1150</v>
      </c>
      <c r="B113" s="1407"/>
      <c r="C113" s="1407"/>
      <c r="D113" s="1407"/>
      <c r="E113" s="1407"/>
      <c r="F113" s="1407"/>
      <c r="G113" s="1407"/>
      <c r="H113" s="1408"/>
      <c r="I113" s="622">
        <v>3534.303375</v>
      </c>
      <c r="J113" s="414"/>
    </row>
    <row r="114" spans="1:10" ht="17.25" thickBot="1" x14ac:dyDescent="0.35">
      <c r="A114" s="1545" t="s">
        <v>473</v>
      </c>
      <c r="B114" s="1546"/>
      <c r="C114" s="1546"/>
      <c r="D114" s="1546"/>
      <c r="E114" s="1546"/>
      <c r="F114" s="1546"/>
      <c r="G114" s="1546"/>
      <c r="H114" s="1546"/>
      <c r="I114" s="1547"/>
    </row>
    <row r="115" spans="1:10" ht="17.25" thickBot="1" x14ac:dyDescent="0.35">
      <c r="A115" s="1264" t="s">
        <v>569</v>
      </c>
      <c r="B115" s="1265"/>
      <c r="C115" s="1265"/>
      <c r="D115" s="1266"/>
      <c r="E115" s="1256" t="s">
        <v>570</v>
      </c>
      <c r="F115" s="1257"/>
      <c r="G115" s="1257"/>
      <c r="H115" s="1257"/>
      <c r="I115" s="1258"/>
    </row>
    <row r="116" spans="1:10" x14ac:dyDescent="0.3">
      <c r="A116" s="398"/>
      <c r="B116" s="399"/>
      <c r="C116" s="399"/>
      <c r="D116" s="400"/>
      <c r="E116" s="1428"/>
      <c r="F116" s="1429"/>
      <c r="G116" s="1429"/>
      <c r="H116" s="1429"/>
      <c r="I116" s="1430"/>
    </row>
    <row r="117" spans="1:10" x14ac:dyDescent="0.3">
      <c r="A117" s="401"/>
      <c r="B117" s="402"/>
      <c r="C117" s="402"/>
      <c r="D117" s="403"/>
      <c r="E117" s="1431"/>
      <c r="F117" s="1432"/>
      <c r="G117" s="1432"/>
      <c r="H117" s="1432"/>
      <c r="I117" s="1433"/>
    </row>
    <row r="118" spans="1:10" x14ac:dyDescent="0.3">
      <c r="A118" s="401"/>
      <c r="B118" s="402"/>
      <c r="C118" s="402"/>
      <c r="D118" s="403"/>
      <c r="E118" s="1431"/>
      <c r="F118" s="1432"/>
      <c r="G118" s="1432"/>
      <c r="H118" s="1432"/>
      <c r="I118" s="1433"/>
    </row>
    <row r="119" spans="1:10" x14ac:dyDescent="0.3">
      <c r="A119" s="401"/>
      <c r="B119" s="402"/>
      <c r="C119" s="402"/>
      <c r="D119" s="403"/>
      <c r="E119" s="1431"/>
      <c r="F119" s="1432"/>
      <c r="G119" s="1432"/>
      <c r="H119" s="1432"/>
      <c r="I119" s="1433"/>
    </row>
    <row r="120" spans="1:10" x14ac:dyDescent="0.3">
      <c r="A120" s="401"/>
      <c r="B120" s="402"/>
      <c r="C120" s="402"/>
      <c r="D120" s="403"/>
      <c r="E120" s="1431"/>
      <c r="F120" s="1432"/>
      <c r="G120" s="1432"/>
      <c r="H120" s="1432"/>
      <c r="I120" s="1433"/>
    </row>
    <row r="121" spans="1:10" x14ac:dyDescent="0.3">
      <c r="A121" s="401"/>
      <c r="B121" s="402"/>
      <c r="C121" s="402"/>
      <c r="D121" s="403"/>
      <c r="E121" s="1431"/>
      <c r="F121" s="1432"/>
      <c r="G121" s="1432"/>
      <c r="H121" s="1432"/>
      <c r="I121" s="1433"/>
    </row>
    <row r="122" spans="1:10" x14ac:dyDescent="0.3">
      <c r="A122" s="401"/>
      <c r="B122" s="402"/>
      <c r="C122" s="402"/>
      <c r="D122" s="403"/>
      <c r="E122" s="1431"/>
      <c r="F122" s="1432"/>
      <c r="G122" s="1432"/>
      <c r="H122" s="1432"/>
      <c r="I122" s="1433"/>
    </row>
    <row r="123" spans="1:10" x14ac:dyDescent="0.3">
      <c r="A123" s="401"/>
      <c r="B123" s="402"/>
      <c r="C123" s="402"/>
      <c r="D123" s="403"/>
      <c r="E123" s="1431"/>
      <c r="F123" s="1432"/>
      <c r="G123" s="1432"/>
      <c r="H123" s="1432"/>
      <c r="I123" s="1433"/>
    </row>
    <row r="124" spans="1:10" x14ac:dyDescent="0.3">
      <c r="A124" s="401"/>
      <c r="B124" s="402"/>
      <c r="C124" s="402"/>
      <c r="D124" s="403"/>
      <c r="E124" s="1431"/>
      <c r="F124" s="1432"/>
      <c r="G124" s="1432"/>
      <c r="H124" s="1432"/>
      <c r="I124" s="1433"/>
    </row>
    <row r="125" spans="1:10" x14ac:dyDescent="0.3">
      <c r="A125" s="401"/>
      <c r="B125" s="402"/>
      <c r="C125" s="402"/>
      <c r="D125" s="403"/>
      <c r="E125" s="1431"/>
      <c r="F125" s="1432"/>
      <c r="G125" s="1432"/>
      <c r="H125" s="1432"/>
      <c r="I125" s="1433"/>
    </row>
    <row r="126" spans="1:10" ht="16.5" customHeight="1" x14ac:dyDescent="0.3">
      <c r="A126" s="401"/>
      <c r="B126" s="402"/>
      <c r="C126" s="402"/>
      <c r="D126" s="403"/>
      <c r="E126" s="1431"/>
      <c r="F126" s="1432"/>
      <c r="G126" s="1432"/>
      <c r="H126" s="1432"/>
      <c r="I126" s="1433"/>
    </row>
    <row r="127" spans="1:10" ht="16.5" customHeight="1" x14ac:dyDescent="0.3">
      <c r="A127" s="401"/>
      <c r="B127" s="402"/>
      <c r="C127" s="402"/>
      <c r="D127" s="403"/>
      <c r="E127" s="1431"/>
      <c r="F127" s="1432"/>
      <c r="G127" s="1432"/>
      <c r="H127" s="1432"/>
      <c r="I127" s="1433"/>
    </row>
    <row r="128" spans="1:10" ht="16.5" customHeight="1" x14ac:dyDescent="0.3">
      <c r="A128" s="401"/>
      <c r="B128" s="402"/>
      <c r="C128" s="402"/>
      <c r="D128" s="403"/>
      <c r="E128" s="1431"/>
      <c r="F128" s="1432"/>
      <c r="G128" s="1432"/>
      <c r="H128" s="1432"/>
      <c r="I128" s="1433"/>
    </row>
    <row r="129" spans="1:9" ht="16.5" customHeight="1" x14ac:dyDescent="0.3">
      <c r="A129" s="401"/>
      <c r="B129" s="402"/>
      <c r="C129" s="402"/>
      <c r="D129" s="403"/>
      <c r="E129" s="1431"/>
      <c r="F129" s="1432"/>
      <c r="G129" s="1432"/>
      <c r="H129" s="1432"/>
      <c r="I129" s="1433"/>
    </row>
    <row r="130" spans="1:9" ht="16.5" customHeight="1" x14ac:dyDescent="0.3">
      <c r="A130" s="401"/>
      <c r="B130" s="402"/>
      <c r="C130" s="402"/>
      <c r="D130" s="403"/>
      <c r="E130" s="1431"/>
      <c r="F130" s="1432"/>
      <c r="G130" s="1432"/>
      <c r="H130" s="1432"/>
      <c r="I130" s="1433"/>
    </row>
    <row r="131" spans="1:9" ht="16.5" customHeight="1" x14ac:dyDescent="0.3">
      <c r="A131" s="401"/>
      <c r="B131" s="402"/>
      <c r="C131" s="402"/>
      <c r="D131" s="403"/>
      <c r="E131" s="1431"/>
      <c r="F131" s="1432"/>
      <c r="G131" s="1432"/>
      <c r="H131" s="1432"/>
      <c r="I131" s="1433"/>
    </row>
    <row r="132" spans="1:9" ht="16.5" customHeight="1" x14ac:dyDescent="0.3">
      <c r="A132" s="401"/>
      <c r="B132" s="402"/>
      <c r="C132" s="402"/>
      <c r="D132" s="403"/>
      <c r="E132" s="1431"/>
      <c r="F132" s="1432"/>
      <c r="G132" s="1432"/>
      <c r="H132" s="1432"/>
      <c r="I132" s="1433"/>
    </row>
    <row r="133" spans="1:9" ht="16.5" customHeight="1" x14ac:dyDescent="0.3">
      <c r="A133" s="401"/>
      <c r="B133" s="402"/>
      <c r="C133" s="402"/>
      <c r="D133" s="403"/>
      <c r="E133" s="1431"/>
      <c r="F133" s="1432"/>
      <c r="G133" s="1432"/>
      <c r="H133" s="1432"/>
      <c r="I133" s="1433"/>
    </row>
    <row r="134" spans="1:9" ht="16.5" customHeight="1" thickBot="1" x14ac:dyDescent="0.35">
      <c r="A134" s="404"/>
      <c r="B134" s="405"/>
      <c r="C134" s="405"/>
      <c r="D134" s="406"/>
      <c r="E134" s="1434"/>
      <c r="F134" s="1435"/>
      <c r="G134" s="1435"/>
      <c r="H134" s="1435"/>
      <c r="I134" s="1436"/>
    </row>
    <row r="135" spans="1:9" ht="16.5" customHeight="1" thickBot="1" x14ac:dyDescent="0.35">
      <c r="A135" s="1261" t="s">
        <v>474</v>
      </c>
      <c r="B135" s="1262"/>
      <c r="C135" s="1262"/>
      <c r="D135" s="1262"/>
      <c r="E135" s="1262"/>
      <c r="F135" s="1262"/>
      <c r="G135" s="1262"/>
      <c r="H135" s="1262"/>
      <c r="I135" s="1263"/>
    </row>
    <row r="136" spans="1:9" ht="16.5" customHeight="1" thickBot="1" x14ac:dyDescent="0.35">
      <c r="A136" s="1264" t="s">
        <v>591</v>
      </c>
      <c r="B136" s="1265"/>
      <c r="C136" s="1265"/>
      <c r="D136" s="1266"/>
      <c r="E136" s="1543" t="s">
        <v>597</v>
      </c>
      <c r="F136" s="1544"/>
      <c r="G136" s="1544"/>
      <c r="H136" s="1544"/>
      <c r="I136" s="1544"/>
    </row>
    <row r="137" spans="1:9" ht="16.5" customHeight="1" x14ac:dyDescent="0.3">
      <c r="A137" s="401"/>
      <c r="B137" s="402"/>
      <c r="C137" s="402"/>
      <c r="D137" s="403"/>
      <c r="E137" s="1428"/>
      <c r="F137" s="1429"/>
      <c r="G137" s="1429"/>
      <c r="H137" s="1429"/>
      <c r="I137" s="1430"/>
    </row>
    <row r="138" spans="1:9" ht="16.5" customHeight="1" x14ac:dyDescent="0.3">
      <c r="A138" s="401"/>
      <c r="B138" s="402"/>
      <c r="C138" s="402"/>
      <c r="D138" s="403"/>
      <c r="E138" s="1431"/>
      <c r="F138" s="1432"/>
      <c r="G138" s="1432"/>
      <c r="H138" s="1432"/>
      <c r="I138" s="1433"/>
    </row>
    <row r="139" spans="1:9" ht="16.5" customHeight="1" x14ac:dyDescent="0.3">
      <c r="A139" s="401"/>
      <c r="B139" s="402"/>
      <c r="C139" s="402"/>
      <c r="D139" s="403"/>
      <c r="E139" s="1431"/>
      <c r="F139" s="1432"/>
      <c r="G139" s="1432"/>
      <c r="H139" s="1432"/>
      <c r="I139" s="1433"/>
    </row>
    <row r="140" spans="1:9" ht="16.5" customHeight="1" x14ac:dyDescent="0.3">
      <c r="A140" s="401"/>
      <c r="B140" s="402"/>
      <c r="C140" s="402"/>
      <c r="D140" s="403"/>
      <c r="E140" s="1431"/>
      <c r="F140" s="1432"/>
      <c r="G140" s="1432"/>
      <c r="H140" s="1432"/>
      <c r="I140" s="1433"/>
    </row>
    <row r="141" spans="1:9" ht="16.5" customHeight="1" x14ac:dyDescent="0.3">
      <c r="A141" s="401"/>
      <c r="B141" s="402"/>
      <c r="C141" s="402"/>
      <c r="D141" s="403"/>
      <c r="E141" s="1431"/>
      <c r="F141" s="1432"/>
      <c r="G141" s="1432"/>
      <c r="H141" s="1432"/>
      <c r="I141" s="1433"/>
    </row>
    <row r="142" spans="1:9" ht="16.5" customHeight="1" x14ac:dyDescent="0.3">
      <c r="A142" s="401"/>
      <c r="B142" s="402"/>
      <c r="C142" s="402"/>
      <c r="D142" s="403"/>
      <c r="E142" s="1431"/>
      <c r="F142" s="1432"/>
      <c r="G142" s="1432"/>
      <c r="H142" s="1432"/>
      <c r="I142" s="1433"/>
    </row>
    <row r="143" spans="1:9" ht="16.5" customHeight="1" x14ac:dyDescent="0.3">
      <c r="A143" s="401"/>
      <c r="B143" s="402"/>
      <c r="C143" s="402"/>
      <c r="D143" s="403"/>
      <c r="E143" s="1431"/>
      <c r="F143" s="1432"/>
      <c r="G143" s="1432"/>
      <c r="H143" s="1432"/>
      <c r="I143" s="1433"/>
    </row>
    <row r="144" spans="1:9" ht="16.5" customHeight="1" x14ac:dyDescent="0.3">
      <c r="A144" s="401"/>
      <c r="B144" s="402"/>
      <c r="C144" s="402"/>
      <c r="D144" s="403"/>
      <c r="E144" s="1431"/>
      <c r="F144" s="1432"/>
      <c r="G144" s="1432"/>
      <c r="H144" s="1432"/>
      <c r="I144" s="1433"/>
    </row>
    <row r="145" spans="1:9" ht="16.5" customHeight="1" x14ac:dyDescent="0.3">
      <c r="A145" s="401"/>
      <c r="B145" s="402"/>
      <c r="C145" s="402"/>
      <c r="D145" s="403"/>
      <c r="E145" s="1431"/>
      <c r="F145" s="1432"/>
      <c r="G145" s="1432"/>
      <c r="H145" s="1432"/>
      <c r="I145" s="1433"/>
    </row>
    <row r="146" spans="1:9" ht="16.5" customHeight="1" x14ac:dyDescent="0.3">
      <c r="A146" s="401"/>
      <c r="B146" s="402"/>
      <c r="C146" s="402"/>
      <c r="D146" s="403"/>
      <c r="E146" s="1431"/>
      <c r="F146" s="1432"/>
      <c r="G146" s="1432"/>
      <c r="H146" s="1432"/>
      <c r="I146" s="1433"/>
    </row>
    <row r="147" spans="1:9" ht="16.5" customHeight="1" x14ac:dyDescent="0.3">
      <c r="A147" s="401"/>
      <c r="B147" s="402"/>
      <c r="C147" s="402"/>
      <c r="D147" s="403"/>
      <c r="E147" s="1431"/>
      <c r="F147" s="1432"/>
      <c r="G147" s="1432"/>
      <c r="H147" s="1432"/>
      <c r="I147" s="1433"/>
    </row>
    <row r="148" spans="1:9" ht="16.5" customHeight="1" x14ac:dyDescent="0.3">
      <c r="A148" s="401"/>
      <c r="B148" s="402"/>
      <c r="C148" s="402"/>
      <c r="D148" s="403"/>
      <c r="E148" s="1431"/>
      <c r="F148" s="1432"/>
      <c r="G148" s="1432"/>
      <c r="H148" s="1432"/>
      <c r="I148" s="1433"/>
    </row>
    <row r="149" spans="1:9" ht="16.5" customHeight="1" x14ac:dyDescent="0.3">
      <c r="A149" s="401"/>
      <c r="B149" s="402"/>
      <c r="C149" s="402"/>
      <c r="D149" s="403"/>
      <c r="E149" s="1431"/>
      <c r="F149" s="1432"/>
      <c r="G149" s="1432"/>
      <c r="H149" s="1432"/>
      <c r="I149" s="1433"/>
    </row>
    <row r="150" spans="1:9" ht="16.5" customHeight="1" x14ac:dyDescent="0.3">
      <c r="A150" s="401"/>
      <c r="B150" s="402"/>
      <c r="C150" s="402"/>
      <c r="D150" s="403"/>
      <c r="E150" s="1431"/>
      <c r="F150" s="1432"/>
      <c r="G150" s="1432"/>
      <c r="H150" s="1432"/>
      <c r="I150" s="1433"/>
    </row>
    <row r="151" spans="1:9" ht="16.5" customHeight="1" thickBot="1" x14ac:dyDescent="0.35">
      <c r="A151" s="404"/>
      <c r="B151" s="405"/>
      <c r="C151" s="405"/>
      <c r="D151" s="406"/>
      <c r="E151" s="1434"/>
      <c r="F151" s="1435"/>
      <c r="G151" s="1435"/>
      <c r="H151" s="1435"/>
      <c r="I151" s="1436"/>
    </row>
    <row r="152" spans="1:9" x14ac:dyDescent="0.3">
      <c r="A152" s="1473"/>
      <c r="B152" s="1474"/>
      <c r="C152" s="1474"/>
      <c r="D152" s="1474"/>
      <c r="E152" s="1474"/>
      <c r="F152" s="1474"/>
      <c r="G152" s="1474"/>
      <c r="H152" s="1474"/>
      <c r="I152" s="1475"/>
    </row>
    <row r="153" spans="1:9" x14ac:dyDescent="0.3">
      <c r="A153" s="1476"/>
      <c r="B153" s="1477"/>
      <c r="C153" s="1477"/>
      <c r="D153" s="1477"/>
      <c r="E153" s="1477"/>
      <c r="F153" s="1477"/>
      <c r="G153" s="1477"/>
      <c r="H153" s="1477"/>
      <c r="I153" s="1478"/>
    </row>
    <row r="154" spans="1:9" x14ac:dyDescent="0.3">
      <c r="A154" s="1476"/>
      <c r="B154" s="1477"/>
      <c r="C154" s="1477"/>
      <c r="D154" s="1477"/>
      <c r="E154" s="1477"/>
      <c r="F154" s="1477"/>
      <c r="G154" s="1477"/>
      <c r="H154" s="1477"/>
      <c r="I154" s="1478"/>
    </row>
    <row r="155" spans="1:9" x14ac:dyDescent="0.3">
      <c r="A155" s="1476"/>
      <c r="B155" s="1477"/>
      <c r="C155" s="1477"/>
      <c r="D155" s="1477"/>
      <c r="E155" s="1477"/>
      <c r="F155" s="1477"/>
      <c r="G155" s="1477"/>
      <c r="H155" s="1477"/>
      <c r="I155" s="1478"/>
    </row>
    <row r="156" spans="1:9" x14ac:dyDescent="0.3">
      <c r="A156" s="1476"/>
      <c r="B156" s="1477"/>
      <c r="C156" s="1477"/>
      <c r="D156" s="1477"/>
      <c r="E156" s="1477"/>
      <c r="F156" s="1477"/>
      <c r="G156" s="1477"/>
      <c r="H156" s="1477"/>
      <c r="I156" s="1478"/>
    </row>
    <row r="157" spans="1:9" x14ac:dyDescent="0.3">
      <c r="A157" s="1476"/>
      <c r="B157" s="1477"/>
      <c r="C157" s="1477"/>
      <c r="D157" s="1477"/>
      <c r="E157" s="1477"/>
      <c r="F157" s="1477"/>
      <c r="G157" s="1477"/>
      <c r="H157" s="1477"/>
      <c r="I157" s="1478"/>
    </row>
    <row r="158" spans="1:9" x14ac:dyDescent="0.3">
      <c r="A158" s="1476"/>
      <c r="B158" s="1477"/>
      <c r="C158" s="1477"/>
      <c r="D158" s="1477"/>
      <c r="E158" s="1477"/>
      <c r="F158" s="1477"/>
      <c r="G158" s="1477"/>
      <c r="H158" s="1477"/>
      <c r="I158" s="1478"/>
    </row>
    <row r="159" spans="1:9" x14ac:dyDescent="0.3">
      <c r="A159" s="1476"/>
      <c r="B159" s="1477"/>
      <c r="C159" s="1477"/>
      <c r="D159" s="1477"/>
      <c r="E159" s="1477"/>
      <c r="F159" s="1477"/>
      <c r="G159" s="1477"/>
      <c r="H159" s="1477"/>
      <c r="I159" s="1478"/>
    </row>
    <row r="160" spans="1:9" x14ac:dyDescent="0.3">
      <c r="A160" s="1476"/>
      <c r="B160" s="1477"/>
      <c r="C160" s="1477"/>
      <c r="D160" s="1477"/>
      <c r="E160" s="1477"/>
      <c r="F160" s="1477"/>
      <c r="G160" s="1477"/>
      <c r="H160" s="1477"/>
      <c r="I160" s="1478"/>
    </row>
    <row r="161" spans="1:9" x14ac:dyDescent="0.3">
      <c r="A161" s="1476"/>
      <c r="B161" s="1477"/>
      <c r="C161" s="1477"/>
      <c r="D161" s="1477"/>
      <c r="E161" s="1477"/>
      <c r="F161" s="1477"/>
      <c r="G161" s="1477"/>
      <c r="H161" s="1477"/>
      <c r="I161" s="1478"/>
    </row>
    <row r="162" spans="1:9" x14ac:dyDescent="0.3">
      <c r="A162" s="1476"/>
      <c r="B162" s="1477"/>
      <c r="C162" s="1477"/>
      <c r="D162" s="1477"/>
      <c r="E162" s="1477"/>
      <c r="F162" s="1477"/>
      <c r="G162" s="1477"/>
      <c r="H162" s="1477"/>
      <c r="I162" s="1478"/>
    </row>
    <row r="163" spans="1:9" x14ac:dyDescent="0.3">
      <c r="A163" s="1476"/>
      <c r="B163" s="1477"/>
      <c r="C163" s="1477"/>
      <c r="D163" s="1477"/>
      <c r="E163" s="1477"/>
      <c r="F163" s="1477"/>
      <c r="G163" s="1477"/>
      <c r="H163" s="1477"/>
      <c r="I163" s="1478"/>
    </row>
    <row r="164" spans="1:9" x14ac:dyDescent="0.3">
      <c r="A164" s="1476"/>
      <c r="B164" s="1477"/>
      <c r="C164" s="1477"/>
      <c r="D164" s="1477"/>
      <c r="E164" s="1477"/>
      <c r="F164" s="1477"/>
      <c r="G164" s="1477"/>
      <c r="H164" s="1477"/>
      <c r="I164" s="1478"/>
    </row>
    <row r="165" spans="1:9" x14ac:dyDescent="0.3">
      <c r="A165" s="1476"/>
      <c r="B165" s="1477"/>
      <c r="C165" s="1477"/>
      <c r="D165" s="1477"/>
      <c r="E165" s="1477"/>
      <c r="F165" s="1477"/>
      <c r="G165" s="1477"/>
      <c r="H165" s="1477"/>
      <c r="I165" s="1478"/>
    </row>
    <row r="166" spans="1:9" x14ac:dyDescent="0.3">
      <c r="A166" s="1476"/>
      <c r="B166" s="1477"/>
      <c r="C166" s="1477"/>
      <c r="D166" s="1477"/>
      <c r="E166" s="1477"/>
      <c r="F166" s="1477"/>
      <c r="G166" s="1477"/>
      <c r="H166" s="1477"/>
      <c r="I166" s="1478"/>
    </row>
    <row r="167" spans="1:9" x14ac:dyDescent="0.3">
      <c r="A167" s="1476"/>
      <c r="B167" s="1477"/>
      <c r="C167" s="1477"/>
      <c r="D167" s="1477"/>
      <c r="E167" s="1477"/>
      <c r="F167" s="1477"/>
      <c r="G167" s="1477"/>
      <c r="H167" s="1477"/>
      <c r="I167" s="1478"/>
    </row>
    <row r="168" spans="1:9" x14ac:dyDescent="0.3">
      <c r="A168" s="1476"/>
      <c r="B168" s="1477"/>
      <c r="C168" s="1477"/>
      <c r="D168" s="1477"/>
      <c r="E168" s="1477"/>
      <c r="F168" s="1477"/>
      <c r="G168" s="1477"/>
      <c r="H168" s="1477"/>
      <c r="I168" s="1478"/>
    </row>
    <row r="169" spans="1:9" x14ac:dyDescent="0.3">
      <c r="A169" s="1476"/>
      <c r="B169" s="1477"/>
      <c r="C169" s="1477"/>
      <c r="D169" s="1477"/>
      <c r="E169" s="1477"/>
      <c r="F169" s="1477"/>
      <c r="G169" s="1477"/>
      <c r="H169" s="1477"/>
      <c r="I169" s="1478"/>
    </row>
    <row r="170" spans="1:9" x14ac:dyDescent="0.3">
      <c r="A170" s="1476"/>
      <c r="B170" s="1477"/>
      <c r="C170" s="1477"/>
      <c r="D170" s="1477"/>
      <c r="E170" s="1477"/>
      <c r="F170" s="1477"/>
      <c r="G170" s="1477"/>
      <c r="H170" s="1477"/>
      <c r="I170" s="1478"/>
    </row>
    <row r="171" spans="1:9" x14ac:dyDescent="0.3">
      <c r="A171" s="1476"/>
      <c r="B171" s="1477"/>
      <c r="C171" s="1477"/>
      <c r="D171" s="1477"/>
      <c r="E171" s="1477"/>
      <c r="F171" s="1477"/>
      <c r="G171" s="1477"/>
      <c r="H171" s="1477"/>
      <c r="I171" s="1478"/>
    </row>
    <row r="172" spans="1:9" x14ac:dyDescent="0.3">
      <c r="A172" s="1476"/>
      <c r="B172" s="1477"/>
      <c r="C172" s="1477"/>
      <c r="D172" s="1477"/>
      <c r="E172" s="1477"/>
      <c r="F172" s="1477"/>
      <c r="G172" s="1477"/>
      <c r="H172" s="1477"/>
      <c r="I172" s="1478"/>
    </row>
    <row r="173" spans="1:9" x14ac:dyDescent="0.3">
      <c r="A173" s="1476"/>
      <c r="B173" s="1477"/>
      <c r="C173" s="1477"/>
      <c r="D173" s="1477"/>
      <c r="E173" s="1477"/>
      <c r="F173" s="1477"/>
      <c r="G173" s="1477"/>
      <c r="H173" s="1477"/>
      <c r="I173" s="1478"/>
    </row>
    <row r="174" spans="1:9" x14ac:dyDescent="0.3">
      <c r="A174" s="1476"/>
      <c r="B174" s="1477"/>
      <c r="C174" s="1477"/>
      <c r="D174" s="1477"/>
      <c r="E174" s="1477"/>
      <c r="F174" s="1477"/>
      <c r="G174" s="1477"/>
      <c r="H174" s="1477"/>
      <c r="I174" s="1478"/>
    </row>
    <row r="175" spans="1:9" x14ac:dyDescent="0.3">
      <c r="A175" s="1476"/>
      <c r="B175" s="1477"/>
      <c r="C175" s="1477"/>
      <c r="D175" s="1477"/>
      <c r="E175" s="1477"/>
      <c r="F175" s="1477"/>
      <c r="G175" s="1477"/>
      <c r="H175" s="1477"/>
      <c r="I175" s="1478"/>
    </row>
    <row r="176" spans="1:9" x14ac:dyDescent="0.3">
      <c r="A176" s="1476"/>
      <c r="B176" s="1477"/>
      <c r="C176" s="1477"/>
      <c r="D176" s="1477"/>
      <c r="E176" s="1477"/>
      <c r="F176" s="1477"/>
      <c r="G176" s="1477"/>
      <c r="H176" s="1477"/>
      <c r="I176" s="1478"/>
    </row>
    <row r="177" spans="1:9" x14ac:dyDescent="0.3">
      <c r="A177" s="1476"/>
      <c r="B177" s="1477"/>
      <c r="C177" s="1477"/>
      <c r="D177" s="1477"/>
      <c r="E177" s="1477"/>
      <c r="F177" s="1477"/>
      <c r="G177" s="1477"/>
      <c r="H177" s="1477"/>
      <c r="I177" s="1478"/>
    </row>
    <row r="178" spans="1:9" x14ac:dyDescent="0.3">
      <c r="A178" s="1476"/>
      <c r="B178" s="1477"/>
      <c r="C178" s="1477"/>
      <c r="D178" s="1477"/>
      <c r="E178" s="1477"/>
      <c r="F178" s="1477"/>
      <c r="G178" s="1477"/>
      <c r="H178" s="1477"/>
      <c r="I178" s="1478"/>
    </row>
    <row r="179" spans="1:9" x14ac:dyDescent="0.3">
      <c r="A179" s="1476"/>
      <c r="B179" s="1477"/>
      <c r="C179" s="1477"/>
      <c r="D179" s="1477"/>
      <c r="E179" s="1477"/>
      <c r="F179" s="1477"/>
      <c r="G179" s="1477"/>
      <c r="H179" s="1477"/>
      <c r="I179" s="1478"/>
    </row>
    <row r="180" spans="1:9" ht="17.25" thickBot="1" x14ac:dyDescent="0.35">
      <c r="A180" s="1479"/>
      <c r="B180" s="1480"/>
      <c r="C180" s="1480"/>
      <c r="D180" s="1480"/>
      <c r="E180" s="1480"/>
      <c r="F180" s="1480"/>
      <c r="G180" s="1480"/>
      <c r="H180" s="1480"/>
      <c r="I180" s="1481"/>
    </row>
  </sheetData>
  <protectedRanges>
    <protectedRange sqref="A60:A79 A115:A125 A136" name="Диапазон1_2_1_1_1_1"/>
    <protectedRange sqref="A83 A85" name="Диапазон1_2_1_1_1_1_2"/>
    <protectedRange sqref="A86" name="Диапазон1_2_1_1_1_1_1_1"/>
    <protectedRange sqref="A87:A90" name="Диапазон1_2_1_1_1_1_4"/>
    <protectedRange sqref="A94" name="Диапазон1_2_1_1_1_1_4_1_2"/>
    <protectedRange sqref="A98:A103 A105:A113" name="Диапазон1_2_1_1_1_1_9_4_1"/>
    <protectedRange sqref="A104" name="Диапазон1_2_1_1_1_1_9_3_1_1"/>
    <protectedRange sqref="A84" name="Диапазон1_2_1_1_1_1_3_1"/>
  </protectedRanges>
  <mergeCells count="129">
    <mergeCell ref="A30:I30"/>
    <mergeCell ref="A31:A32"/>
    <mergeCell ref="B31:B32"/>
    <mergeCell ref="C31:C32"/>
    <mergeCell ref="D31:D32"/>
    <mergeCell ref="E31:E32"/>
    <mergeCell ref="F31:F32"/>
    <mergeCell ref="G31:G32"/>
    <mergeCell ref="H31:H32"/>
    <mergeCell ref="A1:I6"/>
    <mergeCell ref="A8:C10"/>
    <mergeCell ref="D8:I10"/>
    <mergeCell ref="A11:C11"/>
    <mergeCell ref="D11:I11"/>
    <mergeCell ref="A12:C14"/>
    <mergeCell ref="D12:I14"/>
    <mergeCell ref="A7:I7"/>
    <mergeCell ref="A18:I29"/>
    <mergeCell ref="A15:C15"/>
    <mergeCell ref="D15:I15"/>
    <mergeCell ref="A16:I16"/>
    <mergeCell ref="B17:C17"/>
    <mergeCell ref="D17:F17"/>
    <mergeCell ref="G17:I17"/>
    <mergeCell ref="A42:A44"/>
    <mergeCell ref="B42:B44"/>
    <mergeCell ref="C42:C44"/>
    <mergeCell ref="D42:D44"/>
    <mergeCell ref="I31:I32"/>
    <mergeCell ref="A33:A35"/>
    <mergeCell ref="B33:B35"/>
    <mergeCell ref="C33:C35"/>
    <mergeCell ref="D33:D35"/>
    <mergeCell ref="A36:A38"/>
    <mergeCell ref="B36:B38"/>
    <mergeCell ref="C36:C38"/>
    <mergeCell ref="D36:D38"/>
    <mergeCell ref="A39:A41"/>
    <mergeCell ref="B39:B41"/>
    <mergeCell ref="C39:C41"/>
    <mergeCell ref="D39:D41"/>
    <mergeCell ref="A51:A53"/>
    <mergeCell ref="B51:B53"/>
    <mergeCell ref="C51:C53"/>
    <mergeCell ref="D51:D53"/>
    <mergeCell ref="A54:A56"/>
    <mergeCell ref="B54:B56"/>
    <mergeCell ref="C54:C56"/>
    <mergeCell ref="D54:D56"/>
    <mergeCell ref="A45:A47"/>
    <mergeCell ref="B45:B47"/>
    <mergeCell ref="C45:C47"/>
    <mergeCell ref="D45:D47"/>
    <mergeCell ref="A48:A50"/>
    <mergeCell ref="B48:B50"/>
    <mergeCell ref="C48:C50"/>
    <mergeCell ref="D48:D50"/>
    <mergeCell ref="A60:C64"/>
    <mergeCell ref="G60:G64"/>
    <mergeCell ref="A65:C69"/>
    <mergeCell ref="G65:G69"/>
    <mergeCell ref="A70:C74"/>
    <mergeCell ref="G70:G74"/>
    <mergeCell ref="A57:I57"/>
    <mergeCell ref="A58:C59"/>
    <mergeCell ref="D58:D59"/>
    <mergeCell ref="E58:E59"/>
    <mergeCell ref="F58:F59"/>
    <mergeCell ref="G58:G59"/>
    <mergeCell ref="H58:H59"/>
    <mergeCell ref="I58:I59"/>
    <mergeCell ref="A75:C79"/>
    <mergeCell ref="G75:G79"/>
    <mergeCell ref="A80:I80"/>
    <mergeCell ref="A81:E82"/>
    <mergeCell ref="F81:F82"/>
    <mergeCell ref="G81:H82"/>
    <mergeCell ref="I81:I82"/>
    <mergeCell ref="B87:C87"/>
    <mergeCell ref="D87:E87"/>
    <mergeCell ref="F87:I87"/>
    <mergeCell ref="A83:E83"/>
    <mergeCell ref="G83:H83"/>
    <mergeCell ref="A85:E85"/>
    <mergeCell ref="G85:H85"/>
    <mergeCell ref="A86:I86"/>
    <mergeCell ref="A84:E84"/>
    <mergeCell ref="G84:H84"/>
    <mergeCell ref="A91:I91"/>
    <mergeCell ref="B88:C88"/>
    <mergeCell ref="D88:E88"/>
    <mergeCell ref="F88:H88"/>
    <mergeCell ref="B89:C89"/>
    <mergeCell ref="D89:E89"/>
    <mergeCell ref="F89:H89"/>
    <mergeCell ref="B90:C90"/>
    <mergeCell ref="D90:E90"/>
    <mergeCell ref="F90:H90"/>
    <mergeCell ref="E137:I151"/>
    <mergeCell ref="A152:I180"/>
    <mergeCell ref="A115:D115"/>
    <mergeCell ref="E115:I115"/>
    <mergeCell ref="E116:I134"/>
    <mergeCell ref="A135:I135"/>
    <mergeCell ref="A136:D136"/>
    <mergeCell ref="E136:I136"/>
    <mergeCell ref="A110:H110"/>
    <mergeCell ref="A111:H111"/>
    <mergeCell ref="A112:H112"/>
    <mergeCell ref="A113:H113"/>
    <mergeCell ref="A114:I114"/>
    <mergeCell ref="A100:H100"/>
    <mergeCell ref="A101:H101"/>
    <mergeCell ref="A102:H102"/>
    <mergeCell ref="A103:H103"/>
    <mergeCell ref="A104:H104"/>
    <mergeCell ref="A109:H109"/>
    <mergeCell ref="A92:H93"/>
    <mergeCell ref="I92:I93"/>
    <mergeCell ref="A94:H94"/>
    <mergeCell ref="A97:H97"/>
    <mergeCell ref="A98:H98"/>
    <mergeCell ref="A99:H99"/>
    <mergeCell ref="A96:H96"/>
    <mergeCell ref="A105:H105"/>
    <mergeCell ref="A106:H106"/>
    <mergeCell ref="A107:H107"/>
    <mergeCell ref="A108:H108"/>
    <mergeCell ref="A95:H95"/>
  </mergeCells>
  <hyperlinks>
    <hyperlink ref="A7:I7" location="СОДЕРЖАНИЕ!A1" display="СОДЕРЖАНИЕ!A1" xr:uid="{84A75428-DC35-4E9F-8BCE-2657C80EC4BA}"/>
  </hyperlinks>
  <pageMargins left="0.23622047244094491" right="0.23622047244094491" top="0.74803149606299213" bottom="0.74803149606299213" header="0.31496062992125984" footer="0.31496062992125984"/>
  <pageSetup paperSize="9" scale="66" orientation="landscape"/>
  <headerFooter>
    <oddFooter>&amp;C&amp;"-,курсив"&amp;8* цена с НДС в рублях РФ, отгрузка со склада фабрики в г. Рязань при 100% предоплате.
Страница  &amp;P из &amp;N&amp;R&amp;"-,полужирный"&amp;KFF0000portika.ru</oddFoot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6FB0CF-C128-47E7-8FB4-3F2E60CFDEFB}">
  <sheetPr>
    <tabColor theme="0"/>
  </sheetPr>
  <dimension ref="A1:L106"/>
  <sheetViews>
    <sheetView workbookViewId="0">
      <selection activeCell="A7" sqref="A7:K7"/>
    </sheetView>
  </sheetViews>
  <sheetFormatPr defaultColWidth="8.85546875" defaultRowHeight="16.5" x14ac:dyDescent="0.3"/>
  <cols>
    <col min="1" max="1" width="15.85546875" style="332" customWidth="1"/>
    <col min="2" max="2" width="17.42578125" style="332" customWidth="1"/>
    <col min="3" max="4" width="17.28515625" style="332" customWidth="1"/>
    <col min="5" max="5" width="22.140625" style="332" customWidth="1"/>
    <col min="6" max="6" width="24.42578125" style="332" bestFit="1" customWidth="1"/>
    <col min="7" max="7" width="11.42578125" style="332" customWidth="1"/>
    <col min="8" max="8" width="0.140625" style="332" hidden="1" customWidth="1"/>
    <col min="9" max="9" width="11.42578125" style="332" customWidth="1"/>
    <col min="10" max="11" width="19.5703125" style="332" customWidth="1"/>
    <col min="12" max="16384" width="8.85546875" style="332"/>
  </cols>
  <sheetData>
    <row r="1" spans="1:11" x14ac:dyDescent="0.3">
      <c r="A1" s="1671"/>
      <c r="B1" s="1671"/>
      <c r="C1" s="1671"/>
      <c r="D1" s="1671"/>
      <c r="E1" s="1671"/>
      <c r="F1" s="1671"/>
      <c r="G1" s="1671"/>
      <c r="H1" s="1671"/>
      <c r="I1" s="1671"/>
      <c r="J1" s="1671"/>
      <c r="K1" s="1671"/>
    </row>
    <row r="2" spans="1:11" x14ac:dyDescent="0.3">
      <c r="A2" s="1671"/>
      <c r="B2" s="1671"/>
      <c r="C2" s="1671"/>
      <c r="D2" s="1671"/>
      <c r="E2" s="1671"/>
      <c r="F2" s="1671"/>
      <c r="G2" s="1671"/>
      <c r="H2" s="1671"/>
      <c r="I2" s="1671"/>
      <c r="J2" s="1671"/>
      <c r="K2" s="1671"/>
    </row>
    <row r="3" spans="1:11" x14ac:dyDescent="0.3">
      <c r="A3" s="1671"/>
      <c r="B3" s="1671"/>
      <c r="C3" s="1671"/>
      <c r="D3" s="1671"/>
      <c r="E3" s="1671"/>
      <c r="F3" s="1671"/>
      <c r="G3" s="1671"/>
      <c r="H3" s="1671"/>
      <c r="I3" s="1671"/>
      <c r="J3" s="1671"/>
      <c r="K3" s="1671"/>
    </row>
    <row r="4" spans="1:11" x14ac:dyDescent="0.3">
      <c r="A4" s="1671"/>
      <c r="B4" s="1671"/>
      <c r="C4" s="1671"/>
      <c r="D4" s="1671"/>
      <c r="E4" s="1671"/>
      <c r="F4" s="1671"/>
      <c r="G4" s="1671"/>
      <c r="H4" s="1671"/>
      <c r="I4" s="1671"/>
      <c r="J4" s="1671"/>
      <c r="K4" s="1671"/>
    </row>
    <row r="5" spans="1:11" x14ac:dyDescent="0.3">
      <c r="A5" s="1671"/>
      <c r="B5" s="1671"/>
      <c r="C5" s="1671"/>
      <c r="D5" s="1671"/>
      <c r="E5" s="1671"/>
      <c r="F5" s="1671"/>
      <c r="G5" s="1671"/>
      <c r="H5" s="1671"/>
      <c r="I5" s="1671"/>
      <c r="J5" s="1671"/>
      <c r="K5" s="1671"/>
    </row>
    <row r="6" spans="1:11" ht="24.75" customHeight="1" x14ac:dyDescent="0.3">
      <c r="A6" s="1671"/>
      <c r="B6" s="1671"/>
      <c r="C6" s="1671"/>
      <c r="D6" s="1671"/>
      <c r="E6" s="1671"/>
      <c r="F6" s="1671"/>
      <c r="G6" s="1671"/>
      <c r="H6" s="1671"/>
      <c r="I6" s="1671"/>
      <c r="J6" s="1671"/>
      <c r="K6" s="1671"/>
    </row>
    <row r="7" spans="1:11" x14ac:dyDescent="0.3">
      <c r="A7" s="1672" t="s">
        <v>427</v>
      </c>
      <c r="B7" s="1673"/>
      <c r="C7" s="1673"/>
      <c r="D7" s="1673"/>
      <c r="E7" s="1673"/>
      <c r="F7" s="1673"/>
      <c r="G7" s="1673"/>
      <c r="H7" s="1673"/>
      <c r="I7" s="1673"/>
      <c r="J7" s="1673"/>
      <c r="K7" s="1674"/>
    </row>
    <row r="8" spans="1:11" ht="14.1" customHeight="1" x14ac:dyDescent="0.3">
      <c r="A8" s="1662" t="s">
        <v>0</v>
      </c>
      <c r="B8" s="1662"/>
      <c r="C8" s="1663" t="s">
        <v>334</v>
      </c>
      <c r="D8" s="1663"/>
      <c r="E8" s="1663"/>
      <c r="F8" s="1663"/>
      <c r="G8" s="1663"/>
      <c r="H8" s="1663"/>
      <c r="I8" s="1663"/>
      <c r="J8" s="1663"/>
      <c r="K8" s="1663"/>
    </row>
    <row r="9" spans="1:11" ht="14.1" customHeight="1" x14ac:dyDescent="0.3">
      <c r="A9" s="1662"/>
      <c r="B9" s="1662"/>
      <c r="C9" s="1663"/>
      <c r="D9" s="1663"/>
      <c r="E9" s="1663"/>
      <c r="F9" s="1663"/>
      <c r="G9" s="1663"/>
      <c r="H9" s="1663"/>
      <c r="I9" s="1663"/>
      <c r="J9" s="1663"/>
      <c r="K9" s="1663"/>
    </row>
    <row r="10" spans="1:11" ht="14.1" customHeight="1" x14ac:dyDescent="0.3">
      <c r="A10" s="1662"/>
      <c r="B10" s="1662"/>
      <c r="C10" s="1663"/>
      <c r="D10" s="1663"/>
      <c r="E10" s="1663"/>
      <c r="F10" s="1663"/>
      <c r="G10" s="1663"/>
      <c r="H10" s="1663"/>
      <c r="I10" s="1663"/>
      <c r="J10" s="1663"/>
      <c r="K10" s="1663"/>
    </row>
    <row r="11" spans="1:11" ht="13.5" customHeight="1" x14ac:dyDescent="0.3">
      <c r="A11" s="1664" t="s">
        <v>2</v>
      </c>
      <c r="B11" s="1664"/>
      <c r="C11" s="1666" t="s">
        <v>335</v>
      </c>
      <c r="D11" s="1666"/>
      <c r="E11" s="1666"/>
      <c r="F11" s="1666"/>
      <c r="G11" s="1666"/>
      <c r="H11" s="1666"/>
      <c r="I11" s="1666"/>
      <c r="J11" s="1666"/>
      <c r="K11" s="1666"/>
    </row>
    <row r="12" spans="1:11" ht="21" customHeight="1" x14ac:dyDescent="0.3">
      <c r="A12" s="1664"/>
      <c r="B12" s="1664"/>
      <c r="C12" s="1666"/>
      <c r="D12" s="1666"/>
      <c r="E12" s="1666"/>
      <c r="F12" s="1666"/>
      <c r="G12" s="1666"/>
      <c r="H12" s="1666"/>
      <c r="I12" s="1666"/>
      <c r="J12" s="1666"/>
      <c r="K12" s="1666"/>
    </row>
    <row r="13" spans="1:11" ht="13.5" customHeight="1" x14ac:dyDescent="0.3">
      <c r="A13" s="1662" t="s">
        <v>4</v>
      </c>
      <c r="B13" s="1662"/>
      <c r="C13" s="1663" t="s">
        <v>336</v>
      </c>
      <c r="D13" s="1663"/>
      <c r="E13" s="1663"/>
      <c r="F13" s="1663"/>
      <c r="G13" s="1663"/>
      <c r="H13" s="1663"/>
      <c r="I13" s="1663"/>
      <c r="J13" s="1663"/>
      <c r="K13" s="1663"/>
    </row>
    <row r="14" spans="1:11" ht="21.75" customHeight="1" x14ac:dyDescent="0.3">
      <c r="A14" s="1662"/>
      <c r="B14" s="1662"/>
      <c r="C14" s="1663"/>
      <c r="D14" s="1663"/>
      <c r="E14" s="1663"/>
      <c r="F14" s="1663"/>
      <c r="G14" s="1663"/>
      <c r="H14" s="1663"/>
      <c r="I14" s="1663"/>
      <c r="J14" s="1663"/>
      <c r="K14" s="1663"/>
    </row>
    <row r="15" spans="1:11" ht="14.1" customHeight="1" x14ac:dyDescent="0.3">
      <c r="A15" s="1664" t="s">
        <v>6</v>
      </c>
      <c r="B15" s="1664"/>
      <c r="C15" s="1666" t="s">
        <v>1178</v>
      </c>
      <c r="D15" s="1666"/>
      <c r="E15" s="1666"/>
      <c r="F15" s="1666"/>
      <c r="G15" s="1666"/>
      <c r="H15" s="1666"/>
      <c r="I15" s="1666"/>
      <c r="J15" s="1666"/>
      <c r="K15" s="1666"/>
    </row>
    <row r="16" spans="1:11" ht="14.1" customHeight="1" thickBot="1" x14ac:dyDescent="0.35">
      <c r="A16" s="1665"/>
      <c r="B16" s="1665"/>
      <c r="C16" s="1667"/>
      <c r="D16" s="1667"/>
      <c r="E16" s="1667"/>
      <c r="F16" s="1667"/>
      <c r="G16" s="1667"/>
      <c r="H16" s="1667"/>
      <c r="I16" s="1667"/>
      <c r="J16" s="1667"/>
      <c r="K16" s="1667"/>
    </row>
    <row r="17" spans="1:12" ht="17.25" thickBot="1" x14ac:dyDescent="0.35">
      <c r="A17" s="1613" t="s">
        <v>337</v>
      </c>
      <c r="B17" s="1614"/>
      <c r="C17" s="1614"/>
      <c r="D17" s="1614"/>
      <c r="E17" s="1614"/>
      <c r="F17" s="1614"/>
      <c r="G17" s="1614"/>
      <c r="H17" s="1614"/>
      <c r="I17" s="1614"/>
      <c r="J17" s="1614"/>
      <c r="K17" s="1615"/>
    </row>
    <row r="18" spans="1:12" x14ac:dyDescent="0.3">
      <c r="A18" s="1668" t="s">
        <v>478</v>
      </c>
      <c r="B18" s="1669"/>
      <c r="C18" s="1669"/>
      <c r="D18" s="1669"/>
      <c r="E18" s="1669"/>
      <c r="F18" s="1669"/>
      <c r="G18" s="1669"/>
      <c r="H18" s="1669"/>
      <c r="I18" s="1669"/>
      <c r="J18" s="1669"/>
      <c r="K18" s="1670"/>
    </row>
    <row r="19" spans="1:12" x14ac:dyDescent="0.3">
      <c r="A19" s="333"/>
      <c r="B19" s="334"/>
      <c r="C19" s="334"/>
      <c r="D19" s="334"/>
      <c r="E19" s="334"/>
      <c r="F19" s="334"/>
      <c r="G19" s="334"/>
      <c r="H19" s="334"/>
      <c r="I19" s="334"/>
      <c r="J19" s="334"/>
      <c r="K19" s="335"/>
    </row>
    <row r="20" spans="1:12" x14ac:dyDescent="0.3">
      <c r="A20" s="1616"/>
      <c r="B20" s="1617"/>
      <c r="C20" s="1617"/>
      <c r="D20" s="1617"/>
      <c r="E20" s="338"/>
      <c r="F20" s="1617"/>
      <c r="G20" s="1617"/>
      <c r="H20" s="1617"/>
      <c r="I20" s="1617"/>
      <c r="J20" s="1617"/>
      <c r="K20" s="1618"/>
    </row>
    <row r="21" spans="1:12" x14ac:dyDescent="0.3">
      <c r="A21" s="336"/>
      <c r="B21" s="337"/>
      <c r="C21" s="337"/>
      <c r="D21" s="337"/>
      <c r="E21" s="337"/>
      <c r="F21" s="337"/>
      <c r="G21" s="337"/>
      <c r="H21" s="337"/>
      <c r="I21" s="337"/>
      <c r="J21" s="337"/>
      <c r="K21" s="339"/>
    </row>
    <row r="22" spans="1:12" x14ac:dyDescent="0.3">
      <c r="A22" s="340"/>
      <c r="B22" s="341"/>
      <c r="C22" s="341"/>
      <c r="D22" s="341"/>
      <c r="E22" s="341"/>
      <c r="F22" s="341"/>
      <c r="G22" s="341"/>
      <c r="H22" s="341"/>
      <c r="I22" s="341"/>
      <c r="J22" s="341"/>
      <c r="K22" s="342"/>
    </row>
    <row r="23" spans="1:12" x14ac:dyDescent="0.3">
      <c r="A23" s="340"/>
      <c r="B23" s="341"/>
      <c r="C23" s="341"/>
      <c r="D23" s="341"/>
      <c r="E23" s="341"/>
      <c r="F23" s="341"/>
      <c r="G23" s="341"/>
      <c r="H23" s="341"/>
      <c r="I23" s="341"/>
      <c r="J23" s="341"/>
      <c r="K23" s="342"/>
    </row>
    <row r="24" spans="1:12" x14ac:dyDescent="0.3">
      <c r="A24" s="340"/>
      <c r="B24" s="341"/>
      <c r="C24" s="341"/>
      <c r="D24" s="341"/>
      <c r="E24" s="343"/>
      <c r="F24" s="343"/>
      <c r="G24" s="343"/>
      <c r="H24" s="343"/>
      <c r="I24" s="343"/>
      <c r="J24" s="343"/>
      <c r="K24" s="344"/>
    </row>
    <row r="25" spans="1:12" x14ac:dyDescent="0.3">
      <c r="A25" s="340"/>
      <c r="B25" s="341"/>
      <c r="C25" s="341"/>
      <c r="D25" s="341"/>
      <c r="E25" s="341"/>
      <c r="F25" s="341"/>
      <c r="G25" s="341"/>
      <c r="H25" s="341"/>
      <c r="I25" s="341"/>
      <c r="J25" s="341"/>
      <c r="K25" s="342"/>
    </row>
    <row r="26" spans="1:12" x14ac:dyDescent="0.3">
      <c r="A26" s="340"/>
      <c r="B26" s="341"/>
      <c r="C26" s="341"/>
      <c r="D26" s="341"/>
      <c r="E26" s="341"/>
      <c r="F26" s="341"/>
      <c r="G26" s="341"/>
      <c r="H26" s="341"/>
      <c r="I26" s="341"/>
      <c r="J26" s="341"/>
      <c r="K26" s="342"/>
    </row>
    <row r="27" spans="1:12" x14ac:dyDescent="0.3">
      <c r="A27" s="340"/>
      <c r="B27" s="341"/>
      <c r="C27" s="341"/>
      <c r="D27" s="341"/>
      <c r="E27" s="341"/>
      <c r="F27" s="341"/>
      <c r="G27" s="341"/>
      <c r="H27" s="341"/>
      <c r="I27" s="341"/>
      <c r="J27" s="341"/>
      <c r="K27" s="342"/>
    </row>
    <row r="28" spans="1:12" ht="43.5" customHeight="1" x14ac:dyDescent="0.3">
      <c r="A28" s="340"/>
      <c r="B28" s="341"/>
      <c r="C28" s="341"/>
      <c r="D28" s="341"/>
      <c r="E28" s="1652" t="s">
        <v>476</v>
      </c>
      <c r="F28" s="1652"/>
      <c r="G28" s="341"/>
      <c r="H28" s="341"/>
      <c r="I28" s="341"/>
      <c r="J28" s="341"/>
      <c r="K28" s="342"/>
    </row>
    <row r="29" spans="1:12" x14ac:dyDescent="0.3">
      <c r="A29" s="1588" t="s">
        <v>12</v>
      </c>
      <c r="B29" s="1589"/>
      <c r="C29" s="1589" t="s">
        <v>13</v>
      </c>
      <c r="D29" s="1589" t="s">
        <v>14</v>
      </c>
      <c r="E29" s="1647" t="s">
        <v>15</v>
      </c>
      <c r="F29" s="1589" t="s">
        <v>16</v>
      </c>
      <c r="G29" s="1589"/>
      <c r="H29" s="1589"/>
      <c r="I29" s="1589"/>
      <c r="J29" s="1646" t="s">
        <v>302</v>
      </c>
      <c r="K29" s="1628" t="s">
        <v>17</v>
      </c>
    </row>
    <row r="30" spans="1:12" x14ac:dyDescent="0.3">
      <c r="A30" s="1588"/>
      <c r="B30" s="1589"/>
      <c r="C30" s="1589"/>
      <c r="D30" s="1589"/>
      <c r="E30" s="1605"/>
      <c r="F30" s="247" t="s">
        <v>351</v>
      </c>
      <c r="G30" s="1610" t="s">
        <v>352</v>
      </c>
      <c r="H30" s="1611"/>
      <c r="I30" s="1612"/>
      <c r="J30" s="1607"/>
      <c r="K30" s="1609"/>
    </row>
    <row r="31" spans="1:12" x14ac:dyDescent="0.3">
      <c r="A31" s="1592" t="s">
        <v>366</v>
      </c>
      <c r="B31" s="1593"/>
      <c r="C31" s="43" t="s">
        <v>303</v>
      </c>
      <c r="D31" s="22" t="s">
        <v>121</v>
      </c>
      <c r="E31" s="43" t="s">
        <v>344</v>
      </c>
      <c r="F31" s="345" t="s">
        <v>25</v>
      </c>
      <c r="G31" s="1594" t="s">
        <v>25</v>
      </c>
      <c r="H31" s="1595"/>
      <c r="I31" s="1596"/>
      <c r="J31" s="346">
        <f>K31/1.05</f>
        <v>5590.8817142857142</v>
      </c>
      <c r="K31" s="347">
        <v>5870.4258</v>
      </c>
      <c r="L31" s="728"/>
    </row>
    <row r="32" spans="1:12" x14ac:dyDescent="0.3">
      <c r="A32" s="1592" t="s">
        <v>367</v>
      </c>
      <c r="B32" s="1593"/>
      <c r="C32" s="43" t="s">
        <v>303</v>
      </c>
      <c r="D32" s="22" t="s">
        <v>121</v>
      </c>
      <c r="E32" s="43" t="s">
        <v>344</v>
      </c>
      <c r="F32" s="345" t="s">
        <v>25</v>
      </c>
      <c r="G32" s="1594" t="s">
        <v>25</v>
      </c>
      <c r="H32" s="1595"/>
      <c r="I32" s="1596"/>
      <c r="J32" s="346">
        <f t="shared" ref="J32:J35" si="0">K32/1.05</f>
        <v>5590.8817142857142</v>
      </c>
      <c r="K32" s="348">
        <v>5870.4258</v>
      </c>
      <c r="L32" s="728"/>
    </row>
    <row r="33" spans="1:12" x14ac:dyDescent="0.3">
      <c r="A33" s="1631" t="s">
        <v>368</v>
      </c>
      <c r="B33" s="1632"/>
      <c r="C33" s="22" t="s">
        <v>303</v>
      </c>
      <c r="D33" s="22" t="s">
        <v>121</v>
      </c>
      <c r="E33" s="22" t="s">
        <v>344</v>
      </c>
      <c r="F33" s="345" t="s">
        <v>25</v>
      </c>
      <c r="G33" s="1594" t="s">
        <v>25</v>
      </c>
      <c r="H33" s="1595"/>
      <c r="I33" s="1596"/>
      <c r="J33" s="346">
        <f t="shared" si="0"/>
        <v>5590.8817142857142</v>
      </c>
      <c r="K33" s="349">
        <v>5870.4258</v>
      </c>
      <c r="L33" s="728"/>
    </row>
    <row r="34" spans="1:12" x14ac:dyDescent="0.3">
      <c r="A34" s="1631" t="s">
        <v>356</v>
      </c>
      <c r="B34" s="1632"/>
      <c r="C34" s="22" t="s">
        <v>303</v>
      </c>
      <c r="D34" s="22" t="s">
        <v>121</v>
      </c>
      <c r="E34" s="22" t="s">
        <v>344</v>
      </c>
      <c r="F34" s="345" t="s">
        <v>25</v>
      </c>
      <c r="G34" s="1594" t="s">
        <v>25</v>
      </c>
      <c r="H34" s="1595"/>
      <c r="I34" s="1596"/>
      <c r="J34" s="350">
        <f t="shared" si="0"/>
        <v>5929.7817142857139</v>
      </c>
      <c r="K34" s="349">
        <v>6226.2708000000002</v>
      </c>
      <c r="L34" s="728"/>
    </row>
    <row r="35" spans="1:12" x14ac:dyDescent="0.3">
      <c r="A35" s="1631" t="s">
        <v>357</v>
      </c>
      <c r="B35" s="1632"/>
      <c r="C35" s="22" t="s">
        <v>303</v>
      </c>
      <c r="D35" s="22" t="s">
        <v>121</v>
      </c>
      <c r="E35" s="22" t="s">
        <v>344</v>
      </c>
      <c r="F35" s="345" t="s">
        <v>25</v>
      </c>
      <c r="G35" s="1594" t="s">
        <v>25</v>
      </c>
      <c r="H35" s="1595"/>
      <c r="I35" s="1596"/>
      <c r="J35" s="350">
        <f t="shared" si="0"/>
        <v>5929.7817142857139</v>
      </c>
      <c r="K35" s="349">
        <v>6226.2708000000002</v>
      </c>
      <c r="L35" s="728"/>
    </row>
    <row r="36" spans="1:12" ht="17.25" thickBot="1" x14ac:dyDescent="0.35">
      <c r="A36" s="1597" t="s">
        <v>347</v>
      </c>
      <c r="B36" s="1598"/>
      <c r="C36" s="1598"/>
      <c r="D36" s="1598"/>
      <c r="E36" s="1598"/>
      <c r="F36" s="1598"/>
      <c r="G36" s="1598"/>
      <c r="H36" s="1598"/>
      <c r="I36" s="1598"/>
      <c r="J36" s="1598"/>
      <c r="K36" s="1599"/>
      <c r="L36" s="728"/>
    </row>
    <row r="37" spans="1:12" x14ac:dyDescent="0.3">
      <c r="A37" s="1636" t="s">
        <v>32</v>
      </c>
      <c r="B37" s="1637"/>
      <c r="C37" s="1637"/>
      <c r="D37" s="1637"/>
      <c r="E37" s="1637"/>
      <c r="F37" s="1637"/>
      <c r="G37" s="1637"/>
      <c r="H37" s="1637"/>
      <c r="I37" s="1637"/>
      <c r="J37" s="1637"/>
      <c r="K37" s="1638"/>
      <c r="L37" s="728"/>
    </row>
    <row r="38" spans="1:12" ht="17.25" thickBot="1" x14ac:dyDescent="0.35">
      <c r="A38" s="1583" t="s">
        <v>369</v>
      </c>
      <c r="B38" s="1584"/>
      <c r="C38" s="1584"/>
      <c r="D38" s="1584"/>
      <c r="E38" s="1584"/>
      <c r="F38" s="1584"/>
      <c r="G38" s="1584"/>
      <c r="H38" s="1584"/>
      <c r="I38" s="1584"/>
      <c r="J38" s="1584"/>
      <c r="K38" s="1585"/>
      <c r="L38" s="728"/>
    </row>
    <row r="39" spans="1:12" x14ac:dyDescent="0.3">
      <c r="A39" s="1656" t="s">
        <v>33</v>
      </c>
      <c r="B39" s="1657"/>
      <c r="C39" s="1606" t="s">
        <v>34</v>
      </c>
      <c r="D39" s="1604" t="s">
        <v>15</v>
      </c>
      <c r="E39" s="1658"/>
      <c r="F39" s="1659" t="s">
        <v>16</v>
      </c>
      <c r="G39" s="1660"/>
      <c r="H39" s="1660"/>
      <c r="I39" s="1661"/>
      <c r="J39" s="1606" t="s">
        <v>302</v>
      </c>
      <c r="K39" s="1608" t="s">
        <v>17</v>
      </c>
      <c r="L39" s="728"/>
    </row>
    <row r="40" spans="1:12" x14ac:dyDescent="0.3">
      <c r="A40" s="1644"/>
      <c r="B40" s="1645"/>
      <c r="C40" s="1607"/>
      <c r="D40" s="1605"/>
      <c r="E40" s="1649"/>
      <c r="F40" s="247" t="s">
        <v>351</v>
      </c>
      <c r="G40" s="1610" t="s">
        <v>352</v>
      </c>
      <c r="H40" s="1611"/>
      <c r="I40" s="1612"/>
      <c r="J40" s="1607"/>
      <c r="K40" s="1609"/>
      <c r="L40" s="728"/>
    </row>
    <row r="41" spans="1:12" ht="16.5" customHeight="1" x14ac:dyDescent="0.3">
      <c r="A41" s="1569" t="s">
        <v>362</v>
      </c>
      <c r="B41" s="1570"/>
      <c r="C41" s="43" t="s">
        <v>36</v>
      </c>
      <c r="D41" s="1571" t="s">
        <v>359</v>
      </c>
      <c r="E41" s="1571"/>
      <c r="F41" s="345" t="s">
        <v>25</v>
      </c>
      <c r="G41" s="1594" t="s">
        <v>25</v>
      </c>
      <c r="H41" s="1595"/>
      <c r="I41" s="1596"/>
      <c r="J41" s="350">
        <f>K41/1.05</f>
        <v>524.81085714285712</v>
      </c>
      <c r="K41" s="351">
        <v>551.05139999999994</v>
      </c>
      <c r="L41" s="728"/>
    </row>
    <row r="42" spans="1:12" ht="16.5" customHeight="1" x14ac:dyDescent="0.3">
      <c r="A42" s="1569" t="s">
        <v>363</v>
      </c>
      <c r="B42" s="1570"/>
      <c r="C42" s="43" t="s">
        <v>36</v>
      </c>
      <c r="D42" s="1571" t="s">
        <v>43</v>
      </c>
      <c r="E42" s="1571"/>
      <c r="F42" s="345" t="s">
        <v>25</v>
      </c>
      <c r="G42" s="1594" t="s">
        <v>25</v>
      </c>
      <c r="H42" s="1595"/>
      <c r="I42" s="1596"/>
      <c r="J42" s="350">
        <f t="shared" ref="J42:J44" si="1">K42/1.05</f>
        <v>285.64428571428567</v>
      </c>
      <c r="K42" s="351">
        <v>299.92649999999998</v>
      </c>
      <c r="L42" s="728"/>
    </row>
    <row r="43" spans="1:12" ht="16.5" customHeight="1" x14ac:dyDescent="0.3">
      <c r="A43" s="1569" t="s">
        <v>364</v>
      </c>
      <c r="B43" s="1570"/>
      <c r="C43" s="43" t="s">
        <v>36</v>
      </c>
      <c r="D43" s="1571" t="s">
        <v>360</v>
      </c>
      <c r="E43" s="1571"/>
      <c r="F43" s="345" t="s">
        <v>25</v>
      </c>
      <c r="G43" s="1594" t="s">
        <v>25</v>
      </c>
      <c r="H43" s="1595"/>
      <c r="I43" s="1596"/>
      <c r="J43" s="350">
        <f t="shared" si="1"/>
        <v>412.48971428571423</v>
      </c>
      <c r="K43" s="351">
        <v>433.11419999999998</v>
      </c>
      <c r="L43" s="728"/>
    </row>
    <row r="44" spans="1:12" ht="17.25" thickBot="1" x14ac:dyDescent="0.35">
      <c r="A44" s="1573" t="s">
        <v>365</v>
      </c>
      <c r="B44" s="1574"/>
      <c r="C44" s="94" t="s">
        <v>36</v>
      </c>
      <c r="D44" s="1575" t="s">
        <v>361</v>
      </c>
      <c r="E44" s="1575"/>
      <c r="F44" s="352" t="s">
        <v>25</v>
      </c>
      <c r="G44" s="1653" t="s">
        <v>25</v>
      </c>
      <c r="H44" s="1654"/>
      <c r="I44" s="1655"/>
      <c r="J44" s="353">
        <f t="shared" si="1"/>
        <v>571.28857142857134</v>
      </c>
      <c r="K44" s="354">
        <v>599.85299999999995</v>
      </c>
      <c r="L44" s="728"/>
    </row>
    <row r="45" spans="1:12" ht="17.25" thickBot="1" x14ac:dyDescent="0.35">
      <c r="A45" s="355"/>
      <c r="B45" s="355"/>
      <c r="C45" s="1566" t="s">
        <v>349</v>
      </c>
      <c r="D45" s="1566"/>
      <c r="L45" s="728"/>
    </row>
    <row r="46" spans="1:12" x14ac:dyDescent="0.3">
      <c r="A46" s="1613" t="s">
        <v>337</v>
      </c>
      <c r="B46" s="1614"/>
      <c r="C46" s="1614"/>
      <c r="D46" s="1614"/>
      <c r="E46" s="1614"/>
      <c r="F46" s="1614"/>
      <c r="G46" s="1614"/>
      <c r="H46" s="1614"/>
      <c r="I46" s="1614"/>
      <c r="J46" s="1614"/>
      <c r="K46" s="1615"/>
      <c r="L46" s="728"/>
    </row>
    <row r="47" spans="1:12" ht="18.75" customHeight="1" x14ac:dyDescent="0.3">
      <c r="A47" s="1583" t="s">
        <v>338</v>
      </c>
      <c r="B47" s="1584"/>
      <c r="C47" s="1584"/>
      <c r="D47" s="1584"/>
      <c r="E47" s="1584"/>
      <c r="F47" s="1584"/>
      <c r="G47" s="1584"/>
      <c r="H47" s="1584"/>
      <c r="I47" s="1584"/>
      <c r="J47" s="1584"/>
      <c r="K47" s="1585"/>
      <c r="L47" s="728"/>
    </row>
    <row r="48" spans="1:12" ht="5.25" customHeight="1" x14ac:dyDescent="0.3">
      <c r="A48" s="333"/>
      <c r="B48" s="334"/>
      <c r="C48" s="334"/>
      <c r="D48" s="334"/>
      <c r="E48" s="334"/>
      <c r="F48" s="334"/>
      <c r="G48" s="334"/>
      <c r="H48" s="334"/>
      <c r="I48" s="334"/>
      <c r="J48" s="334"/>
      <c r="K48" s="335"/>
      <c r="L48" s="728"/>
    </row>
    <row r="49" spans="1:12" x14ac:dyDescent="0.3">
      <c r="A49" s="1616"/>
      <c r="B49" s="1617"/>
      <c r="C49" s="1617"/>
      <c r="D49" s="1617"/>
      <c r="E49" s="338"/>
      <c r="F49" s="1617"/>
      <c r="G49" s="1617"/>
      <c r="H49" s="1617"/>
      <c r="I49" s="1617"/>
      <c r="J49" s="1617"/>
      <c r="K49" s="1618"/>
      <c r="L49" s="728"/>
    </row>
    <row r="50" spans="1:12" ht="6.75" customHeight="1" x14ac:dyDescent="0.3">
      <c r="A50" s="336"/>
      <c r="B50" s="337"/>
      <c r="C50" s="337"/>
      <c r="D50" s="337"/>
      <c r="E50" s="337"/>
      <c r="F50" s="337"/>
      <c r="G50" s="337"/>
      <c r="H50" s="337"/>
      <c r="I50" s="337"/>
      <c r="J50" s="337"/>
      <c r="K50" s="339"/>
      <c r="L50" s="728"/>
    </row>
    <row r="51" spans="1:12" x14ac:dyDescent="0.3">
      <c r="A51" s="340"/>
      <c r="B51" s="341"/>
      <c r="C51" s="341"/>
      <c r="D51" s="341"/>
      <c r="E51" s="341"/>
      <c r="F51" s="341"/>
      <c r="G51" s="341"/>
      <c r="H51" s="341"/>
      <c r="I51" s="341"/>
      <c r="J51" s="341"/>
      <c r="K51" s="342"/>
      <c r="L51" s="728"/>
    </row>
    <row r="52" spans="1:12" x14ac:dyDescent="0.3">
      <c r="A52" s="340"/>
      <c r="B52" s="341"/>
      <c r="C52" s="341"/>
      <c r="D52" s="341"/>
      <c r="E52" s="341"/>
      <c r="F52" s="341"/>
      <c r="G52" s="341"/>
      <c r="H52" s="341"/>
      <c r="I52" s="341"/>
      <c r="J52" s="341"/>
      <c r="K52" s="342"/>
      <c r="L52" s="728"/>
    </row>
    <row r="53" spans="1:12" x14ac:dyDescent="0.3">
      <c r="A53" s="340"/>
      <c r="B53" s="341"/>
      <c r="C53" s="341"/>
      <c r="D53" s="341"/>
      <c r="E53" s="343"/>
      <c r="F53" s="343"/>
      <c r="G53" s="343"/>
      <c r="H53" s="343"/>
      <c r="I53" s="343"/>
      <c r="J53" s="343"/>
      <c r="K53" s="344"/>
      <c r="L53" s="728"/>
    </row>
    <row r="54" spans="1:12" x14ac:dyDescent="0.3">
      <c r="A54" s="340"/>
      <c r="B54" s="341"/>
      <c r="C54" s="341"/>
      <c r="D54" s="341"/>
      <c r="E54" s="341"/>
      <c r="F54" s="341"/>
      <c r="G54" s="341"/>
      <c r="H54" s="341"/>
      <c r="I54" s="341"/>
      <c r="J54" s="341"/>
      <c r="K54" s="342"/>
      <c r="L54" s="728"/>
    </row>
    <row r="55" spans="1:12" x14ac:dyDescent="0.3">
      <c r="A55" s="340"/>
      <c r="B55" s="341"/>
      <c r="C55" s="341"/>
      <c r="D55" s="341"/>
      <c r="E55" s="341"/>
      <c r="F55" s="341"/>
      <c r="G55" s="341"/>
      <c r="H55" s="341"/>
      <c r="I55" s="341"/>
      <c r="J55" s="341"/>
      <c r="K55" s="342"/>
      <c r="L55" s="728"/>
    </row>
    <row r="56" spans="1:12" x14ac:dyDescent="0.3">
      <c r="A56" s="340"/>
      <c r="B56" s="341"/>
      <c r="C56" s="341"/>
      <c r="D56" s="341"/>
      <c r="E56" s="341"/>
      <c r="F56" s="341"/>
      <c r="G56" s="341"/>
      <c r="H56" s="341"/>
      <c r="I56" s="341"/>
      <c r="J56" s="341"/>
      <c r="K56" s="342"/>
      <c r="L56" s="728"/>
    </row>
    <row r="57" spans="1:12" x14ac:dyDescent="0.3">
      <c r="A57" s="340"/>
      <c r="B57" s="341"/>
      <c r="C57" s="341"/>
      <c r="D57" s="1619"/>
      <c r="E57" s="1619"/>
      <c r="F57" s="1619"/>
      <c r="G57" s="1619"/>
      <c r="H57" s="341"/>
      <c r="I57" s="341"/>
      <c r="J57" s="341"/>
      <c r="K57" s="342"/>
      <c r="L57" s="728"/>
    </row>
    <row r="58" spans="1:12" ht="89.25" customHeight="1" x14ac:dyDescent="0.3">
      <c r="A58" s="340"/>
      <c r="B58" s="341"/>
      <c r="C58" s="341"/>
      <c r="D58" s="341"/>
      <c r="E58" s="1652" t="s">
        <v>476</v>
      </c>
      <c r="F58" s="1652"/>
      <c r="G58" s="1652"/>
      <c r="H58" s="341"/>
      <c r="I58" s="341"/>
      <c r="J58" s="341"/>
      <c r="K58" s="342"/>
      <c r="L58" s="728"/>
    </row>
    <row r="59" spans="1:12" ht="13.5" customHeight="1" x14ac:dyDescent="0.3">
      <c r="A59" s="1588" t="s">
        <v>12</v>
      </c>
      <c r="B59" s="1589"/>
      <c r="C59" s="1589" t="s">
        <v>13</v>
      </c>
      <c r="D59" s="1589" t="s">
        <v>14</v>
      </c>
      <c r="E59" s="1647" t="s">
        <v>15</v>
      </c>
      <c r="F59" s="1589" t="s">
        <v>16</v>
      </c>
      <c r="G59" s="1589"/>
      <c r="H59" s="1589"/>
      <c r="I59" s="1589"/>
      <c r="J59" s="1646" t="s">
        <v>302</v>
      </c>
      <c r="K59" s="1628" t="s">
        <v>17</v>
      </c>
      <c r="L59" s="728"/>
    </row>
    <row r="60" spans="1:12" ht="14.25" customHeight="1" x14ac:dyDescent="0.3">
      <c r="A60" s="1588"/>
      <c r="B60" s="1589"/>
      <c r="C60" s="1589"/>
      <c r="D60" s="1589"/>
      <c r="E60" s="1605"/>
      <c r="F60" s="243" t="s">
        <v>339</v>
      </c>
      <c r="G60" s="42" t="s">
        <v>340</v>
      </c>
      <c r="H60" s="1589" t="s">
        <v>341</v>
      </c>
      <c r="I60" s="1589"/>
      <c r="J60" s="1607"/>
      <c r="K60" s="1609"/>
      <c r="L60" s="728"/>
    </row>
    <row r="61" spans="1:12" x14ac:dyDescent="0.3">
      <c r="A61" s="1592" t="s">
        <v>342</v>
      </c>
      <c r="B61" s="1593"/>
      <c r="C61" s="43" t="s">
        <v>303</v>
      </c>
      <c r="D61" s="43" t="s">
        <v>343</v>
      </c>
      <c r="E61" s="43" t="s">
        <v>344</v>
      </c>
      <c r="F61" s="345" t="s">
        <v>25</v>
      </c>
      <c r="G61" s="356"/>
      <c r="H61" s="1650"/>
      <c r="I61" s="1651"/>
      <c r="J61" s="357">
        <f>K61/1.05</f>
        <v>5590.8817142857142</v>
      </c>
      <c r="K61" s="348">
        <v>5870.4258</v>
      </c>
      <c r="L61" s="728"/>
    </row>
    <row r="62" spans="1:12" x14ac:dyDescent="0.3">
      <c r="A62" s="1592" t="s">
        <v>345</v>
      </c>
      <c r="B62" s="1593"/>
      <c r="C62" s="43" t="s">
        <v>303</v>
      </c>
      <c r="D62" s="43" t="s">
        <v>343</v>
      </c>
      <c r="E62" s="43" t="s">
        <v>344</v>
      </c>
      <c r="F62" s="356"/>
      <c r="G62" s="345" t="s">
        <v>25</v>
      </c>
      <c r="H62" s="1650"/>
      <c r="I62" s="1651"/>
      <c r="J62" s="357">
        <f t="shared" ref="J62:J63" si="2">K62/1.05</f>
        <v>5590.8817142857142</v>
      </c>
      <c r="K62" s="348">
        <v>5870.4258</v>
      </c>
      <c r="L62" s="728"/>
    </row>
    <row r="63" spans="1:12" x14ac:dyDescent="0.3">
      <c r="A63" s="1631" t="s">
        <v>346</v>
      </c>
      <c r="B63" s="1632"/>
      <c r="C63" s="22" t="s">
        <v>303</v>
      </c>
      <c r="D63" s="22" t="s">
        <v>343</v>
      </c>
      <c r="E63" s="22" t="s">
        <v>344</v>
      </c>
      <c r="F63" s="356"/>
      <c r="G63" s="356"/>
      <c r="H63" s="1572" t="s">
        <v>25</v>
      </c>
      <c r="I63" s="1572"/>
      <c r="J63" s="357">
        <f t="shared" si="2"/>
        <v>5590.8817142857142</v>
      </c>
      <c r="K63" s="358">
        <v>5870.4258</v>
      </c>
      <c r="L63" s="728"/>
    </row>
    <row r="64" spans="1:12" ht="16.5" customHeight="1" x14ac:dyDescent="0.3">
      <c r="A64" s="1633" t="s">
        <v>347</v>
      </c>
      <c r="B64" s="1634"/>
      <c r="C64" s="1634"/>
      <c r="D64" s="1634"/>
      <c r="E64" s="1634"/>
      <c r="F64" s="1634"/>
      <c r="G64" s="1634"/>
      <c r="H64" s="1634"/>
      <c r="I64" s="1634"/>
      <c r="J64" s="1634"/>
      <c r="K64" s="1635"/>
      <c r="L64" s="728"/>
    </row>
    <row r="65" spans="1:12" x14ac:dyDescent="0.3">
      <c r="A65" s="1636" t="s">
        <v>32</v>
      </c>
      <c r="B65" s="1637"/>
      <c r="C65" s="1637"/>
      <c r="D65" s="1637"/>
      <c r="E65" s="1637"/>
      <c r="F65" s="1637"/>
      <c r="G65" s="1637"/>
      <c r="H65" s="1637"/>
      <c r="I65" s="1637"/>
      <c r="J65" s="1637"/>
      <c r="K65" s="1638"/>
      <c r="L65" s="728"/>
    </row>
    <row r="66" spans="1:12" x14ac:dyDescent="0.3">
      <c r="A66" s="1639" t="s">
        <v>348</v>
      </c>
      <c r="B66" s="1640"/>
      <c r="C66" s="1640"/>
      <c r="D66" s="1640"/>
      <c r="E66" s="1640"/>
      <c r="F66" s="1640"/>
      <c r="G66" s="1640"/>
      <c r="H66" s="1640"/>
      <c r="I66" s="1640"/>
      <c r="J66" s="1640"/>
      <c r="K66" s="1641"/>
      <c r="L66" s="728"/>
    </row>
    <row r="67" spans="1:12" ht="13.5" customHeight="1" x14ac:dyDescent="0.3">
      <c r="A67" s="1642" t="s">
        <v>33</v>
      </c>
      <c r="B67" s="1643"/>
      <c r="C67" s="1646" t="s">
        <v>34</v>
      </c>
      <c r="D67" s="1647" t="s">
        <v>15</v>
      </c>
      <c r="E67" s="1648"/>
      <c r="F67" s="1610" t="s">
        <v>16</v>
      </c>
      <c r="G67" s="1611"/>
      <c r="H67" s="1611"/>
      <c r="I67" s="1612"/>
      <c r="J67" s="1646" t="s">
        <v>302</v>
      </c>
      <c r="K67" s="1628" t="s">
        <v>17</v>
      </c>
      <c r="L67" s="728"/>
    </row>
    <row r="68" spans="1:12" ht="12" customHeight="1" x14ac:dyDescent="0.3">
      <c r="A68" s="1644"/>
      <c r="B68" s="1645"/>
      <c r="C68" s="1607"/>
      <c r="D68" s="1605"/>
      <c r="E68" s="1649"/>
      <c r="F68" s="243" t="s">
        <v>339</v>
      </c>
      <c r="G68" s="42" t="s">
        <v>340</v>
      </c>
      <c r="H68" s="1589" t="s">
        <v>341</v>
      </c>
      <c r="I68" s="1589"/>
      <c r="J68" s="1607"/>
      <c r="K68" s="1609"/>
      <c r="L68" s="728"/>
    </row>
    <row r="69" spans="1:12" ht="15" customHeight="1" x14ac:dyDescent="0.3">
      <c r="A69" s="1629" t="s">
        <v>35</v>
      </c>
      <c r="B69" s="1630"/>
      <c r="C69" s="43" t="s">
        <v>36</v>
      </c>
      <c r="D69" s="1622" t="s">
        <v>2012</v>
      </c>
      <c r="E69" s="1623"/>
      <c r="F69" s="345" t="s">
        <v>25</v>
      </c>
      <c r="G69" s="345" t="s">
        <v>25</v>
      </c>
      <c r="H69" s="1594" t="s">
        <v>25</v>
      </c>
      <c r="I69" s="1596"/>
      <c r="J69" s="357">
        <f>K69/1.05</f>
        <v>634.22714285714278</v>
      </c>
      <c r="K69" s="359">
        <v>665.93849999999998</v>
      </c>
      <c r="L69" s="728"/>
    </row>
    <row r="70" spans="1:12" ht="15" customHeight="1" x14ac:dyDescent="0.3">
      <c r="A70" s="1629" t="s">
        <v>42</v>
      </c>
      <c r="B70" s="1630"/>
      <c r="C70" s="43" t="s">
        <v>36</v>
      </c>
      <c r="D70" s="1622" t="s">
        <v>2013</v>
      </c>
      <c r="E70" s="1623"/>
      <c r="F70" s="345" t="s">
        <v>25</v>
      </c>
      <c r="G70" s="345" t="s">
        <v>25</v>
      </c>
      <c r="H70" s="1594" t="s">
        <v>25</v>
      </c>
      <c r="I70" s="1596"/>
      <c r="J70" s="357">
        <f t="shared" ref="J70:J71" si="3">K70/1.05</f>
        <v>327.28057142857142</v>
      </c>
      <c r="K70" s="359">
        <v>343.64460000000003</v>
      </c>
      <c r="L70" s="728"/>
    </row>
    <row r="71" spans="1:12" ht="15" customHeight="1" x14ac:dyDescent="0.3">
      <c r="A71" s="1620" t="s">
        <v>54</v>
      </c>
      <c r="B71" s="1621"/>
      <c r="C71" s="43" t="s">
        <v>36</v>
      </c>
      <c r="D71" s="1622" t="s">
        <v>2014</v>
      </c>
      <c r="E71" s="1623"/>
      <c r="F71" s="345" t="s">
        <v>25</v>
      </c>
      <c r="G71" s="345" t="s">
        <v>25</v>
      </c>
      <c r="H71" s="1594" t="s">
        <v>25</v>
      </c>
      <c r="I71" s="1596"/>
      <c r="J71" s="357">
        <f t="shared" si="3"/>
        <v>657.46600000000001</v>
      </c>
      <c r="K71" s="359">
        <v>690.33929999999998</v>
      </c>
      <c r="L71" s="728"/>
    </row>
    <row r="72" spans="1:12" x14ac:dyDescent="0.3">
      <c r="A72" s="360"/>
      <c r="K72" s="361"/>
      <c r="L72" s="728"/>
    </row>
    <row r="73" spans="1:12" x14ac:dyDescent="0.3">
      <c r="A73" s="362"/>
      <c r="B73" s="355"/>
      <c r="C73" s="1566" t="s">
        <v>349</v>
      </c>
      <c r="D73" s="1566"/>
      <c r="K73" s="361"/>
      <c r="L73" s="728"/>
    </row>
    <row r="74" spans="1:12" ht="17.25" thickBot="1" x14ac:dyDescent="0.35">
      <c r="A74" s="1624"/>
      <c r="B74" s="1625"/>
      <c r="C74" s="1626" t="s">
        <v>350</v>
      </c>
      <c r="D74" s="1627"/>
      <c r="E74" s="363"/>
      <c r="F74" s="363"/>
      <c r="G74" s="363"/>
      <c r="H74" s="363"/>
      <c r="I74" s="363"/>
      <c r="J74" s="363"/>
      <c r="K74" s="364"/>
      <c r="L74" s="728"/>
    </row>
    <row r="75" spans="1:12" x14ac:dyDescent="0.3">
      <c r="A75" s="1613" t="s">
        <v>337</v>
      </c>
      <c r="B75" s="1614"/>
      <c r="C75" s="1614"/>
      <c r="D75" s="1614"/>
      <c r="E75" s="1614"/>
      <c r="F75" s="1614"/>
      <c r="G75" s="1614"/>
      <c r="H75" s="1614"/>
      <c r="I75" s="1614"/>
      <c r="J75" s="1614"/>
      <c r="K75" s="1615"/>
      <c r="L75" s="728"/>
    </row>
    <row r="76" spans="1:12" x14ac:dyDescent="0.3">
      <c r="A76" s="1583" t="s">
        <v>483</v>
      </c>
      <c r="B76" s="1584"/>
      <c r="C76" s="1584"/>
      <c r="D76" s="1584"/>
      <c r="E76" s="1584"/>
      <c r="F76" s="1584"/>
      <c r="G76" s="1584"/>
      <c r="H76" s="1584"/>
      <c r="I76" s="1584"/>
      <c r="J76" s="1584"/>
      <c r="K76" s="1585"/>
      <c r="L76" s="728"/>
    </row>
    <row r="77" spans="1:12" x14ac:dyDescent="0.3">
      <c r="A77" s="1616"/>
      <c r="B77" s="1617"/>
      <c r="C77" s="1617"/>
      <c r="D77" s="1617"/>
      <c r="E77" s="338"/>
      <c r="F77" s="1617"/>
      <c r="G77" s="1617"/>
      <c r="H77" s="1617"/>
      <c r="I77" s="1617"/>
      <c r="J77" s="1617"/>
      <c r="K77" s="1618"/>
      <c r="L77" s="728"/>
    </row>
    <row r="78" spans="1:12" x14ac:dyDescent="0.3">
      <c r="A78" s="336"/>
      <c r="B78" s="337"/>
      <c r="C78" s="337"/>
      <c r="D78" s="337"/>
      <c r="E78" s="337"/>
      <c r="F78" s="337"/>
      <c r="G78" s="337"/>
      <c r="H78" s="337"/>
      <c r="I78" s="337"/>
      <c r="J78" s="337"/>
      <c r="K78" s="339"/>
      <c r="L78" s="728"/>
    </row>
    <row r="79" spans="1:12" x14ac:dyDescent="0.3">
      <c r="A79" s="340"/>
      <c r="B79" s="341"/>
      <c r="C79" s="341"/>
      <c r="D79" s="341"/>
      <c r="E79" s="341"/>
      <c r="F79" s="341"/>
      <c r="G79" s="341"/>
      <c r="H79" s="341"/>
      <c r="I79" s="341"/>
      <c r="J79" s="341"/>
      <c r="K79" s="342"/>
      <c r="L79" s="728"/>
    </row>
    <row r="80" spans="1:12" x14ac:dyDescent="0.3">
      <c r="A80" s="340"/>
      <c r="B80" s="341"/>
      <c r="C80" s="341"/>
      <c r="D80" s="341"/>
      <c r="E80" s="341"/>
      <c r="F80" s="341"/>
      <c r="G80" s="341"/>
      <c r="H80" s="341"/>
      <c r="I80" s="341"/>
      <c r="J80" s="341"/>
      <c r="K80" s="342"/>
      <c r="L80" s="728"/>
    </row>
    <row r="81" spans="1:12" x14ac:dyDescent="0.3">
      <c r="A81" s="340"/>
      <c r="B81" s="341"/>
      <c r="C81" s="341"/>
      <c r="D81" s="341"/>
      <c r="E81" s="343"/>
      <c r="F81" s="343"/>
      <c r="G81" s="343"/>
      <c r="H81" s="343"/>
      <c r="I81" s="343"/>
      <c r="J81" s="343"/>
      <c r="K81" s="344"/>
      <c r="L81" s="728"/>
    </row>
    <row r="82" spans="1:12" x14ac:dyDescent="0.3">
      <c r="A82" s="340"/>
      <c r="B82" s="341"/>
      <c r="C82" s="341"/>
      <c r="D82" s="341"/>
      <c r="E82" s="341"/>
      <c r="F82" s="341"/>
      <c r="G82" s="341"/>
      <c r="H82" s="341"/>
      <c r="I82" s="341"/>
      <c r="J82" s="341"/>
      <c r="K82" s="342"/>
      <c r="L82" s="728"/>
    </row>
    <row r="83" spans="1:12" x14ac:dyDescent="0.3">
      <c r="A83" s="340"/>
      <c r="B83" s="341"/>
      <c r="C83" s="341"/>
      <c r="D83" s="341"/>
      <c r="E83" s="341"/>
      <c r="F83" s="341"/>
      <c r="G83" s="341"/>
      <c r="H83" s="341"/>
      <c r="I83" s="341"/>
      <c r="J83" s="341"/>
      <c r="K83" s="342"/>
      <c r="L83" s="728"/>
    </row>
    <row r="84" spans="1:12" x14ac:dyDescent="0.3">
      <c r="A84" s="340"/>
      <c r="B84" s="341"/>
      <c r="C84" s="341"/>
      <c r="D84" s="341"/>
      <c r="E84" s="341"/>
      <c r="F84" s="341"/>
      <c r="G84" s="341"/>
      <c r="H84" s="341"/>
      <c r="I84" s="341"/>
      <c r="J84" s="341"/>
      <c r="K84" s="342"/>
      <c r="L84" s="728"/>
    </row>
    <row r="85" spans="1:12" x14ac:dyDescent="0.3">
      <c r="A85" s="340"/>
      <c r="B85" s="341"/>
      <c r="C85" s="341"/>
      <c r="D85" s="1619"/>
      <c r="E85" s="1619"/>
      <c r="F85" s="1619"/>
      <c r="G85" s="1619"/>
      <c r="H85" s="341"/>
      <c r="I85" s="341"/>
      <c r="J85" s="341"/>
      <c r="K85" s="342"/>
      <c r="L85" s="728"/>
    </row>
    <row r="86" spans="1:12" ht="99.75" customHeight="1" x14ac:dyDescent="0.3">
      <c r="A86" s="1600" t="s">
        <v>477</v>
      </c>
      <c r="B86" s="1601"/>
      <c r="C86" s="1601"/>
      <c r="D86" s="1601"/>
      <c r="E86" s="1601"/>
      <c r="F86" s="1601"/>
      <c r="G86" s="1601"/>
      <c r="H86" s="1601"/>
      <c r="I86" s="1601"/>
      <c r="J86" s="1601"/>
      <c r="K86" s="1602"/>
      <c r="L86" s="728"/>
    </row>
    <row r="87" spans="1:12" ht="5.25" customHeight="1" thickBot="1" x14ac:dyDescent="0.35">
      <c r="A87" s="340"/>
      <c r="B87" s="341"/>
      <c r="C87" s="341"/>
      <c r="D87" s="341"/>
      <c r="E87" s="1603"/>
      <c r="F87" s="1603"/>
      <c r="G87" s="1603"/>
      <c r="H87" s="341"/>
      <c r="I87" s="341"/>
      <c r="J87" s="341"/>
      <c r="K87" s="342"/>
      <c r="L87" s="728"/>
    </row>
    <row r="88" spans="1:12" x14ac:dyDescent="0.3">
      <c r="A88" s="1586" t="s">
        <v>12</v>
      </c>
      <c r="B88" s="1587"/>
      <c r="C88" s="1587" t="s">
        <v>13</v>
      </c>
      <c r="D88" s="1587" t="s">
        <v>14</v>
      </c>
      <c r="E88" s="1604" t="s">
        <v>15</v>
      </c>
      <c r="F88" s="1587" t="s">
        <v>16</v>
      </c>
      <c r="G88" s="1587"/>
      <c r="H88" s="1587"/>
      <c r="I88" s="1587"/>
      <c r="J88" s="1606" t="s">
        <v>302</v>
      </c>
      <c r="K88" s="1608" t="s">
        <v>17</v>
      </c>
      <c r="L88" s="728"/>
    </row>
    <row r="89" spans="1:12" x14ac:dyDescent="0.3">
      <c r="A89" s="1588"/>
      <c r="B89" s="1589"/>
      <c r="C89" s="1589"/>
      <c r="D89" s="1589"/>
      <c r="E89" s="1605"/>
      <c r="F89" s="1610" t="s">
        <v>475</v>
      </c>
      <c r="G89" s="1611"/>
      <c r="H89" s="1611"/>
      <c r="I89" s="1612"/>
      <c r="J89" s="1607"/>
      <c r="K89" s="1609"/>
      <c r="L89" s="728"/>
    </row>
    <row r="90" spans="1:12" x14ac:dyDescent="0.3">
      <c r="A90" s="1592" t="s">
        <v>353</v>
      </c>
      <c r="B90" s="1593"/>
      <c r="C90" s="43" t="s">
        <v>303</v>
      </c>
      <c r="D90" s="43" t="s">
        <v>354</v>
      </c>
      <c r="E90" s="43" t="s">
        <v>344</v>
      </c>
      <c r="F90" s="1594" t="s">
        <v>25</v>
      </c>
      <c r="G90" s="1595"/>
      <c r="H90" s="1595"/>
      <c r="I90" s="1596"/>
      <c r="J90" s="350">
        <f>K90/1.05</f>
        <v>5929.7817142857139</v>
      </c>
      <c r="K90" s="347">
        <v>6226.2708000000002</v>
      </c>
      <c r="L90" s="728"/>
    </row>
    <row r="91" spans="1:12" x14ac:dyDescent="0.3">
      <c r="A91" s="1592" t="s">
        <v>355</v>
      </c>
      <c r="B91" s="1593"/>
      <c r="C91" s="43" t="s">
        <v>303</v>
      </c>
      <c r="D91" s="43" t="s">
        <v>354</v>
      </c>
      <c r="E91" s="43" t="s">
        <v>344</v>
      </c>
      <c r="F91" s="1594" t="s">
        <v>25</v>
      </c>
      <c r="G91" s="1595"/>
      <c r="H91" s="1595"/>
      <c r="I91" s="1596"/>
      <c r="J91" s="350">
        <f t="shared" ref="J91" si="4">K91/1.05</f>
        <v>5929.7817142857139</v>
      </c>
      <c r="K91" s="348">
        <v>6226.2708000000002</v>
      </c>
      <c r="L91" s="728"/>
    </row>
    <row r="92" spans="1:12" ht="17.25" thickBot="1" x14ac:dyDescent="0.35">
      <c r="A92" s="1597" t="s">
        <v>347</v>
      </c>
      <c r="B92" s="1598"/>
      <c r="C92" s="1598"/>
      <c r="D92" s="1598"/>
      <c r="E92" s="1598"/>
      <c r="F92" s="1598"/>
      <c r="G92" s="1598"/>
      <c r="H92" s="1598"/>
      <c r="I92" s="1598"/>
      <c r="J92" s="1598"/>
      <c r="K92" s="1599"/>
      <c r="L92" s="728"/>
    </row>
    <row r="93" spans="1:12" x14ac:dyDescent="0.3">
      <c r="A93" s="1580" t="s">
        <v>32</v>
      </c>
      <c r="B93" s="1581"/>
      <c r="C93" s="1581"/>
      <c r="D93" s="1581"/>
      <c r="E93" s="1581"/>
      <c r="F93" s="1581"/>
      <c r="G93" s="1581"/>
      <c r="H93" s="1581"/>
      <c r="I93" s="1581"/>
      <c r="J93" s="1581"/>
      <c r="K93" s="1582"/>
      <c r="L93" s="728"/>
    </row>
    <row r="94" spans="1:12" ht="17.25" thickBot="1" x14ac:dyDescent="0.35">
      <c r="A94" s="1583" t="s">
        <v>358</v>
      </c>
      <c r="B94" s="1584"/>
      <c r="C94" s="1584"/>
      <c r="D94" s="1584"/>
      <c r="E94" s="1584"/>
      <c r="F94" s="1584"/>
      <c r="G94" s="1584"/>
      <c r="H94" s="1584"/>
      <c r="I94" s="1584"/>
      <c r="J94" s="1584"/>
      <c r="K94" s="1585"/>
      <c r="L94" s="728"/>
    </row>
    <row r="95" spans="1:12" x14ac:dyDescent="0.3">
      <c r="A95" s="1586" t="s">
        <v>33</v>
      </c>
      <c r="B95" s="1587"/>
      <c r="C95" s="1587" t="s">
        <v>34</v>
      </c>
      <c r="D95" s="1587" t="s">
        <v>15</v>
      </c>
      <c r="E95" s="1587"/>
      <c r="F95" s="1587" t="s">
        <v>16</v>
      </c>
      <c r="G95" s="1587"/>
      <c r="H95" s="1587"/>
      <c r="I95" s="1587"/>
      <c r="J95" s="1587" t="s">
        <v>302</v>
      </c>
      <c r="K95" s="1590" t="s">
        <v>17</v>
      </c>
      <c r="L95" s="728"/>
    </row>
    <row r="96" spans="1:12" x14ac:dyDescent="0.3">
      <c r="A96" s="1588"/>
      <c r="B96" s="1589"/>
      <c r="C96" s="1589"/>
      <c r="D96" s="1589"/>
      <c r="E96" s="1589"/>
      <c r="F96" s="1589" t="s">
        <v>475</v>
      </c>
      <c r="G96" s="1589"/>
      <c r="H96" s="1589"/>
      <c r="I96" s="1589"/>
      <c r="J96" s="1589"/>
      <c r="K96" s="1591"/>
      <c r="L96" s="728"/>
    </row>
    <row r="97" spans="1:12" x14ac:dyDescent="0.3">
      <c r="A97" s="1569" t="s">
        <v>479</v>
      </c>
      <c r="B97" s="1570"/>
      <c r="C97" s="43" t="s">
        <v>36</v>
      </c>
      <c r="D97" s="1571" t="s">
        <v>359</v>
      </c>
      <c r="E97" s="1571"/>
      <c r="F97" s="1572" t="s">
        <v>25</v>
      </c>
      <c r="G97" s="1572"/>
      <c r="H97" s="1572"/>
      <c r="I97" s="1572"/>
      <c r="J97" s="968">
        <f>K97/1.05</f>
        <v>480.26971428571426</v>
      </c>
      <c r="K97" s="359">
        <v>504.28320000000002</v>
      </c>
      <c r="L97" s="728"/>
    </row>
    <row r="98" spans="1:12" x14ac:dyDescent="0.3">
      <c r="A98" s="1569" t="s">
        <v>480</v>
      </c>
      <c r="B98" s="1570"/>
      <c r="C98" s="43" t="s">
        <v>36</v>
      </c>
      <c r="D98" s="1571" t="s">
        <v>43</v>
      </c>
      <c r="E98" s="1571"/>
      <c r="F98" s="1572" t="s">
        <v>25</v>
      </c>
      <c r="G98" s="1572"/>
      <c r="H98" s="1572"/>
      <c r="I98" s="1572"/>
      <c r="J98" s="968">
        <f t="shared" ref="J98:J100" si="5">K98/1.05</f>
        <v>249.81771428571429</v>
      </c>
      <c r="K98" s="359">
        <v>262.30860000000001</v>
      </c>
      <c r="L98" s="728"/>
    </row>
    <row r="99" spans="1:12" x14ac:dyDescent="0.3">
      <c r="A99" s="1569" t="s">
        <v>481</v>
      </c>
      <c r="B99" s="1570"/>
      <c r="C99" s="43" t="s">
        <v>36</v>
      </c>
      <c r="D99" s="1571" t="s">
        <v>360</v>
      </c>
      <c r="E99" s="1571"/>
      <c r="F99" s="1572" t="s">
        <v>25</v>
      </c>
      <c r="G99" s="1572"/>
      <c r="H99" s="1572"/>
      <c r="I99" s="1572"/>
      <c r="J99" s="968">
        <f t="shared" si="5"/>
        <v>334.05857142857144</v>
      </c>
      <c r="K99" s="359">
        <v>350.76150000000001</v>
      </c>
      <c r="L99" s="728"/>
    </row>
    <row r="100" spans="1:12" x14ac:dyDescent="0.3">
      <c r="A100" s="1569" t="s">
        <v>482</v>
      </c>
      <c r="B100" s="1570"/>
      <c r="C100" s="43" t="s">
        <v>36</v>
      </c>
      <c r="D100" s="1571" t="s">
        <v>361</v>
      </c>
      <c r="E100" s="1571"/>
      <c r="F100" s="1572" t="s">
        <v>25</v>
      </c>
      <c r="G100" s="1572"/>
      <c r="H100" s="1572"/>
      <c r="I100" s="1572"/>
      <c r="J100" s="968">
        <f t="shared" si="5"/>
        <v>497.69885714285709</v>
      </c>
      <c r="K100" s="359">
        <v>522.5838</v>
      </c>
      <c r="L100" s="728"/>
    </row>
    <row r="101" spans="1:12" ht="17.25" thickBot="1" x14ac:dyDescent="0.35">
      <c r="A101" s="1577"/>
      <c r="B101" s="1578"/>
      <c r="C101" s="1578"/>
      <c r="D101" s="1578"/>
      <c r="E101" s="1578"/>
      <c r="F101" s="1578"/>
      <c r="G101" s="1578"/>
      <c r="H101" s="1578"/>
      <c r="I101" s="1578"/>
      <c r="J101" s="1578"/>
      <c r="K101" s="1579"/>
      <c r="L101" s="728"/>
    </row>
    <row r="102" spans="1:12" x14ac:dyDescent="0.3">
      <c r="A102" s="1580" t="s">
        <v>1755</v>
      </c>
      <c r="B102" s="1581"/>
      <c r="C102" s="1581"/>
      <c r="D102" s="1581"/>
      <c r="E102" s="1581"/>
      <c r="F102" s="1581"/>
      <c r="G102" s="1581"/>
      <c r="H102" s="1581"/>
      <c r="I102" s="1581"/>
      <c r="J102" s="1581"/>
      <c r="K102" s="1582"/>
      <c r="L102" s="728"/>
    </row>
    <row r="103" spans="1:12" x14ac:dyDescent="0.3">
      <c r="A103" s="1583" t="s">
        <v>369</v>
      </c>
      <c r="B103" s="1584"/>
      <c r="C103" s="1584"/>
      <c r="D103" s="1584"/>
      <c r="E103" s="1584"/>
      <c r="F103" s="1584"/>
      <c r="G103" s="1584"/>
      <c r="H103" s="1584"/>
      <c r="I103" s="1584"/>
      <c r="J103" s="1584"/>
      <c r="K103" s="1585"/>
      <c r="L103" s="728"/>
    </row>
    <row r="104" spans="1:12" ht="17.25" thickBot="1" x14ac:dyDescent="0.35">
      <c r="A104" s="1573" t="s">
        <v>2132</v>
      </c>
      <c r="B104" s="1574"/>
      <c r="C104" s="94" t="s">
        <v>36</v>
      </c>
      <c r="D104" s="1575" t="s">
        <v>2102</v>
      </c>
      <c r="E104" s="1575"/>
      <c r="F104" s="1576" t="s">
        <v>26</v>
      </c>
      <c r="G104" s="1576"/>
      <c r="H104" s="1576"/>
      <c r="I104" s="1576"/>
      <c r="J104" s="969">
        <f t="shared" ref="J104" si="6">K104/1.05</f>
        <v>619.04761904761904</v>
      </c>
      <c r="K104" s="731">
        <v>650</v>
      </c>
      <c r="L104" s="728"/>
    </row>
    <row r="105" spans="1:12" x14ac:dyDescent="0.3">
      <c r="A105" s="362"/>
      <c r="B105" s="355"/>
      <c r="C105" s="970" t="s">
        <v>349</v>
      </c>
      <c r="D105" s="970"/>
      <c r="E105" s="970"/>
      <c r="F105" s="970"/>
      <c r="G105" s="970"/>
      <c r="H105" s="970"/>
      <c r="I105" s="970"/>
      <c r="J105" s="970"/>
      <c r="K105" s="970"/>
    </row>
    <row r="106" spans="1:12" x14ac:dyDescent="0.3">
      <c r="A106" s="1567"/>
      <c r="B106" s="1568"/>
      <c r="C106" s="1566" t="s">
        <v>105</v>
      </c>
      <c r="D106" s="1566"/>
    </row>
  </sheetData>
  <protectedRanges>
    <protectedRange sqref="A69:A70 A97:A98 A41:A42" name="Диапазон1_2_1_1_1_1_1_1"/>
  </protectedRanges>
  <mergeCells count="150">
    <mergeCell ref="A13:B14"/>
    <mergeCell ref="C13:K14"/>
    <mergeCell ref="A15:B16"/>
    <mergeCell ref="C15:K16"/>
    <mergeCell ref="A17:K17"/>
    <mergeCell ref="A18:K18"/>
    <mergeCell ref="A1:K6"/>
    <mergeCell ref="A7:K7"/>
    <mergeCell ref="A8:B10"/>
    <mergeCell ref="C8:K10"/>
    <mergeCell ref="A11:B12"/>
    <mergeCell ref="C11:K12"/>
    <mergeCell ref="A20:B20"/>
    <mergeCell ref="C20:D20"/>
    <mergeCell ref="F20:K20"/>
    <mergeCell ref="E28:F28"/>
    <mergeCell ref="A29:B30"/>
    <mergeCell ref="C29:C30"/>
    <mergeCell ref="D29:D30"/>
    <mergeCell ref="E29:E30"/>
    <mergeCell ref="F29:I29"/>
    <mergeCell ref="J29:J30"/>
    <mergeCell ref="A33:B33"/>
    <mergeCell ref="G33:I33"/>
    <mergeCell ref="A34:B34"/>
    <mergeCell ref="G34:I34"/>
    <mergeCell ref="A35:B35"/>
    <mergeCell ref="G35:I35"/>
    <mergeCell ref="K29:K30"/>
    <mergeCell ref="G30:I30"/>
    <mergeCell ref="A31:B31"/>
    <mergeCell ref="G31:I31"/>
    <mergeCell ref="A32:B32"/>
    <mergeCell ref="G32:I32"/>
    <mergeCell ref="A41:B41"/>
    <mergeCell ref="D41:E41"/>
    <mergeCell ref="G41:I41"/>
    <mergeCell ref="A42:B42"/>
    <mergeCell ref="D42:E42"/>
    <mergeCell ref="G42:I42"/>
    <mergeCell ref="A36:K36"/>
    <mergeCell ref="A37:K37"/>
    <mergeCell ref="A38:K38"/>
    <mergeCell ref="A39:B40"/>
    <mergeCell ref="C39:C40"/>
    <mergeCell ref="D39:E40"/>
    <mergeCell ref="F39:I39"/>
    <mergeCell ref="J39:J40"/>
    <mergeCell ref="K39:K40"/>
    <mergeCell ref="G40:I40"/>
    <mergeCell ref="C45:D45"/>
    <mergeCell ref="A46:K46"/>
    <mergeCell ref="A47:K47"/>
    <mergeCell ref="A49:B49"/>
    <mergeCell ref="C49:D49"/>
    <mergeCell ref="F49:K49"/>
    <mergeCell ref="A43:B43"/>
    <mergeCell ref="D43:E43"/>
    <mergeCell ref="G43:I43"/>
    <mergeCell ref="A44:B44"/>
    <mergeCell ref="D44:E44"/>
    <mergeCell ref="G44:I44"/>
    <mergeCell ref="J59:J60"/>
    <mergeCell ref="K59:K60"/>
    <mergeCell ref="H60:I60"/>
    <mergeCell ref="A61:B61"/>
    <mergeCell ref="H61:I61"/>
    <mergeCell ref="A62:B62"/>
    <mergeCell ref="H62:I62"/>
    <mergeCell ref="D57:G57"/>
    <mergeCell ref="E58:G58"/>
    <mergeCell ref="A59:B60"/>
    <mergeCell ref="C59:C60"/>
    <mergeCell ref="D59:D60"/>
    <mergeCell ref="E59:E60"/>
    <mergeCell ref="F59:I59"/>
    <mergeCell ref="K67:K68"/>
    <mergeCell ref="H68:I68"/>
    <mergeCell ref="A69:B69"/>
    <mergeCell ref="D69:E69"/>
    <mergeCell ref="H69:I69"/>
    <mergeCell ref="A70:B70"/>
    <mergeCell ref="D70:E70"/>
    <mergeCell ref="H70:I70"/>
    <mergeCell ref="A63:B63"/>
    <mergeCell ref="H63:I63"/>
    <mergeCell ref="A64:K64"/>
    <mergeCell ref="A65:K65"/>
    <mergeCell ref="A66:K66"/>
    <mergeCell ref="A67:B68"/>
    <mergeCell ref="C67:C68"/>
    <mergeCell ref="D67:E68"/>
    <mergeCell ref="F67:I67"/>
    <mergeCell ref="J67:J68"/>
    <mergeCell ref="A75:K75"/>
    <mergeCell ref="A76:K76"/>
    <mergeCell ref="A77:B77"/>
    <mergeCell ref="C77:D77"/>
    <mergeCell ref="F77:K77"/>
    <mergeCell ref="D85:G85"/>
    <mergeCell ref="A71:B71"/>
    <mergeCell ref="D71:E71"/>
    <mergeCell ref="H71:I71"/>
    <mergeCell ref="C73:D73"/>
    <mergeCell ref="A74:B74"/>
    <mergeCell ref="C74:D74"/>
    <mergeCell ref="A86:K86"/>
    <mergeCell ref="E87:G87"/>
    <mergeCell ref="A88:B89"/>
    <mergeCell ref="C88:C89"/>
    <mergeCell ref="D88:D89"/>
    <mergeCell ref="E88:E89"/>
    <mergeCell ref="F88:I88"/>
    <mergeCell ref="J88:J89"/>
    <mergeCell ref="K88:K89"/>
    <mergeCell ref="F89:I89"/>
    <mergeCell ref="A94:K94"/>
    <mergeCell ref="A95:B96"/>
    <mergeCell ref="C95:C96"/>
    <mergeCell ref="D95:E96"/>
    <mergeCell ref="F95:I95"/>
    <mergeCell ref="J95:J96"/>
    <mergeCell ref="K95:K96"/>
    <mergeCell ref="F96:I96"/>
    <mergeCell ref="A90:B90"/>
    <mergeCell ref="F90:I90"/>
    <mergeCell ref="A91:B91"/>
    <mergeCell ref="F91:I91"/>
    <mergeCell ref="A92:K92"/>
    <mergeCell ref="A93:K93"/>
    <mergeCell ref="C106:D106"/>
    <mergeCell ref="A106:B106"/>
    <mergeCell ref="A99:B99"/>
    <mergeCell ref="D99:E99"/>
    <mergeCell ref="F99:I99"/>
    <mergeCell ref="A100:B100"/>
    <mergeCell ref="D100:E100"/>
    <mergeCell ref="F100:I100"/>
    <mergeCell ref="A97:B97"/>
    <mergeCell ref="D97:E97"/>
    <mergeCell ref="F97:I97"/>
    <mergeCell ref="A98:B98"/>
    <mergeCell ref="D98:E98"/>
    <mergeCell ref="F98:I98"/>
    <mergeCell ref="A104:B104"/>
    <mergeCell ref="D104:E104"/>
    <mergeCell ref="F104:I104"/>
    <mergeCell ref="A101:K101"/>
    <mergeCell ref="A102:K102"/>
    <mergeCell ref="A103:K103"/>
  </mergeCells>
  <phoneticPr fontId="53" type="noConversion"/>
  <hyperlinks>
    <hyperlink ref="A7:K7" location="СОДЕРЖАНИЕ!A1" display="СОДЕРЖАНИЕ!A1" xr:uid="{97E3403C-9D0A-4F84-B118-A06EBF11D8C7}"/>
  </hyperlinks>
  <pageMargins left="0.43307086614173229" right="0.11811023622047245" top="0.27559055118110237" bottom="0.78740157480314954" header="0.31496062992125984" footer="0.31496062992125984"/>
  <pageSetup paperSize="9" fitToHeight="0" orientation="portrait" r:id="rId1"/>
  <headerFooter>
    <oddFooter>&amp;C&amp;"-,курсив"&amp;8* цена с НДС в рублях РФ, отгрузка со склада фабрики в г. Рязань при 100% предоплате.
Страница  &amp;P из &amp;N&amp;R&amp;"-,полужирный"&amp;KFF0000portika.ru</oddFoot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E73464-1CD7-4167-98AC-2FD06D32BADA}">
  <sheetPr>
    <tabColor theme="0"/>
  </sheetPr>
  <dimension ref="A1:I87"/>
  <sheetViews>
    <sheetView topLeftCell="A12" workbookViewId="0">
      <selection activeCell="M34" sqref="M34"/>
    </sheetView>
  </sheetViews>
  <sheetFormatPr defaultColWidth="8.85546875" defaultRowHeight="16.5" x14ac:dyDescent="0.3"/>
  <cols>
    <col min="1" max="1" width="15.85546875" style="237" customWidth="1"/>
    <col min="2" max="2" width="14.5703125" style="237" customWidth="1"/>
    <col min="3" max="3" width="22.140625" style="237" customWidth="1"/>
    <col min="4" max="5" width="17.28515625" style="237" customWidth="1"/>
    <col min="6" max="6" width="22.140625" style="237" customWidth="1"/>
    <col min="7" max="8" width="19.5703125" style="237" customWidth="1"/>
    <col min="9" max="16384" width="8.85546875" style="237"/>
  </cols>
  <sheetData>
    <row r="1" spans="1:8" x14ac:dyDescent="0.3">
      <c r="A1" s="1716"/>
      <c r="B1" s="1716"/>
      <c r="C1" s="1716"/>
      <c r="D1" s="1716"/>
      <c r="E1" s="1716"/>
      <c r="F1" s="1716"/>
      <c r="G1" s="1716"/>
      <c r="H1" s="303"/>
    </row>
    <row r="2" spans="1:8" x14ac:dyDescent="0.3">
      <c r="A2" s="1716"/>
      <c r="B2" s="1716"/>
      <c r="C2" s="1716"/>
      <c r="D2" s="1716"/>
      <c r="E2" s="1716"/>
      <c r="F2" s="1716"/>
      <c r="G2" s="1716"/>
      <c r="H2" s="303"/>
    </row>
    <row r="3" spans="1:8" x14ac:dyDescent="0.3">
      <c r="A3" s="1716"/>
      <c r="B3" s="1716"/>
      <c r="C3" s="1716"/>
      <c r="D3" s="1716"/>
      <c r="E3" s="1716"/>
      <c r="F3" s="1716"/>
      <c r="G3" s="1716"/>
      <c r="H3" s="303"/>
    </row>
    <row r="4" spans="1:8" x14ac:dyDescent="0.3">
      <c r="A4" s="1716"/>
      <c r="B4" s="1716"/>
      <c r="C4" s="1716"/>
      <c r="D4" s="1716"/>
      <c r="E4" s="1716"/>
      <c r="F4" s="1716"/>
      <c r="G4" s="1716"/>
      <c r="H4" s="303"/>
    </row>
    <row r="5" spans="1:8" ht="6.75" customHeight="1" x14ac:dyDescent="0.3">
      <c r="A5" s="1716"/>
      <c r="B5" s="1716"/>
      <c r="C5" s="1716"/>
      <c r="D5" s="1716"/>
      <c r="E5" s="1716"/>
      <c r="F5" s="1716"/>
      <c r="G5" s="1716"/>
      <c r="H5" s="303"/>
    </row>
    <row r="6" spans="1:8" x14ac:dyDescent="0.3">
      <c r="A6" s="1718" t="s">
        <v>427</v>
      </c>
      <c r="B6" s="1718"/>
      <c r="C6" s="1718"/>
      <c r="D6" s="1718"/>
      <c r="E6" s="1718"/>
      <c r="F6" s="1718"/>
      <c r="G6" s="1718"/>
      <c r="H6" s="1718"/>
    </row>
    <row r="7" spans="1:8" ht="14.1" customHeight="1" x14ac:dyDescent="0.3">
      <c r="A7" s="1715" t="s">
        <v>0</v>
      </c>
      <c r="B7" s="1715"/>
      <c r="C7" s="1719" t="s">
        <v>334</v>
      </c>
      <c r="D7" s="1720"/>
      <c r="E7" s="1720"/>
      <c r="F7" s="1720"/>
      <c r="G7" s="1720"/>
      <c r="H7" s="1721"/>
    </row>
    <row r="8" spans="1:8" ht="14.1" customHeight="1" x14ac:dyDescent="0.3">
      <c r="A8" s="1715"/>
      <c r="B8" s="1715"/>
      <c r="C8" s="1725"/>
      <c r="D8" s="1726"/>
      <c r="E8" s="1726"/>
      <c r="F8" s="1726"/>
      <c r="G8" s="1726"/>
      <c r="H8" s="1727"/>
    </row>
    <row r="9" spans="1:8" ht="14.1" customHeight="1" x14ac:dyDescent="0.3">
      <c r="A9" s="1715"/>
      <c r="B9" s="1715"/>
      <c r="C9" s="1722"/>
      <c r="D9" s="1723"/>
      <c r="E9" s="1723"/>
      <c r="F9" s="1723"/>
      <c r="G9" s="1723"/>
      <c r="H9" s="1724"/>
    </row>
    <row r="10" spans="1:8" ht="13.5" customHeight="1" x14ac:dyDescent="0.3">
      <c r="A10" s="1717" t="s">
        <v>2</v>
      </c>
      <c r="B10" s="1717"/>
      <c r="C10" s="1706" t="s">
        <v>335</v>
      </c>
      <c r="D10" s="1707"/>
      <c r="E10" s="1707"/>
      <c r="F10" s="1707"/>
      <c r="G10" s="1707"/>
      <c r="H10" s="1708"/>
    </row>
    <row r="11" spans="1:8" ht="21" customHeight="1" x14ac:dyDescent="0.3">
      <c r="A11" s="1717"/>
      <c r="B11" s="1717"/>
      <c r="C11" s="1709"/>
      <c r="D11" s="1710"/>
      <c r="E11" s="1710"/>
      <c r="F11" s="1710"/>
      <c r="G11" s="1710"/>
      <c r="H11" s="1711"/>
    </row>
    <row r="12" spans="1:8" ht="13.5" customHeight="1" x14ac:dyDescent="0.3">
      <c r="A12" s="1715" t="s">
        <v>4</v>
      </c>
      <c r="B12" s="1715"/>
      <c r="C12" s="1719" t="s">
        <v>336</v>
      </c>
      <c r="D12" s="1720"/>
      <c r="E12" s="1720"/>
      <c r="F12" s="1720"/>
      <c r="G12" s="1720"/>
      <c r="H12" s="1721"/>
    </row>
    <row r="13" spans="1:8" ht="21.75" customHeight="1" x14ac:dyDescent="0.3">
      <c r="A13" s="1715"/>
      <c r="B13" s="1715"/>
      <c r="C13" s="1722"/>
      <c r="D13" s="1723"/>
      <c r="E13" s="1723"/>
      <c r="F13" s="1723"/>
      <c r="G13" s="1723"/>
      <c r="H13" s="1724"/>
    </row>
    <row r="14" spans="1:8" ht="14.1" customHeight="1" x14ac:dyDescent="0.3">
      <c r="A14" s="1717" t="s">
        <v>6</v>
      </c>
      <c r="B14" s="1717"/>
      <c r="C14" s="1706" t="s">
        <v>1180</v>
      </c>
      <c r="D14" s="1707"/>
      <c r="E14" s="1707"/>
      <c r="F14" s="1707"/>
      <c r="G14" s="1707"/>
      <c r="H14" s="1708"/>
    </row>
    <row r="15" spans="1:8" ht="14.1" customHeight="1" x14ac:dyDescent="0.3">
      <c r="A15" s="1717"/>
      <c r="B15" s="1717"/>
      <c r="C15" s="1709"/>
      <c r="D15" s="1710"/>
      <c r="E15" s="1710"/>
      <c r="F15" s="1710"/>
      <c r="G15" s="1710"/>
      <c r="H15" s="1711"/>
    </row>
    <row r="16" spans="1:8" x14ac:dyDescent="0.3">
      <c r="A16" s="1714" t="s">
        <v>370</v>
      </c>
      <c r="B16" s="1714"/>
      <c r="C16" s="1714"/>
      <c r="D16" s="1714"/>
      <c r="E16" s="1714"/>
      <c r="F16" s="1714"/>
      <c r="G16" s="1714"/>
      <c r="H16" s="1714"/>
    </row>
    <row r="17" spans="1:8" ht="18.75" customHeight="1" x14ac:dyDescent="0.3">
      <c r="A17" s="1713" t="s">
        <v>371</v>
      </c>
      <c r="B17" s="1584"/>
      <c r="C17" s="1584"/>
      <c r="D17" s="1584"/>
      <c r="E17" s="1584"/>
      <c r="F17" s="1584"/>
      <c r="G17" s="1584"/>
      <c r="H17" s="1584"/>
    </row>
    <row r="18" spans="1:8" x14ac:dyDescent="0.3">
      <c r="A18" s="238"/>
      <c r="B18" s="238"/>
      <c r="C18" s="238"/>
      <c r="D18" s="238"/>
      <c r="E18" s="238"/>
      <c r="F18" s="238"/>
      <c r="G18" s="238"/>
      <c r="H18" s="303"/>
    </row>
    <row r="19" spans="1:8" x14ac:dyDescent="0.3">
      <c r="A19" s="1712"/>
      <c r="B19" s="1712"/>
      <c r="C19" s="240"/>
      <c r="D19" s="1712"/>
      <c r="E19" s="1712"/>
      <c r="F19" s="240"/>
      <c r="G19" s="239"/>
      <c r="H19" s="303"/>
    </row>
    <row r="20" spans="1:8" x14ac:dyDescent="0.3">
      <c r="A20" s="239"/>
      <c r="B20" s="239"/>
      <c r="C20" s="239"/>
      <c r="D20" s="239"/>
      <c r="E20" s="239"/>
      <c r="F20" s="239"/>
      <c r="G20" s="239"/>
      <c r="H20" s="303"/>
    </row>
    <row r="21" spans="1:8" x14ac:dyDescent="0.3">
      <c r="A21" s="241"/>
      <c r="B21" s="241"/>
      <c r="C21" s="241"/>
      <c r="D21" s="241"/>
      <c r="E21" s="241"/>
      <c r="F21" s="241"/>
      <c r="G21" s="241"/>
      <c r="H21" s="303"/>
    </row>
    <row r="22" spans="1:8" x14ac:dyDescent="0.3">
      <c r="A22" s="241"/>
      <c r="B22" s="241"/>
      <c r="C22" s="241"/>
      <c r="D22" s="241"/>
      <c r="E22" s="241"/>
      <c r="F22" s="241"/>
      <c r="G22" s="241"/>
      <c r="H22" s="303"/>
    </row>
    <row r="23" spans="1:8" x14ac:dyDescent="0.3">
      <c r="A23" s="241"/>
      <c r="B23" s="241"/>
      <c r="C23" s="242"/>
      <c r="D23" s="241"/>
      <c r="E23" s="241"/>
      <c r="F23" s="242"/>
      <c r="G23" s="242"/>
      <c r="H23" s="303"/>
    </row>
    <row r="24" spans="1:8" x14ac:dyDescent="0.3">
      <c r="A24" s="241"/>
      <c r="B24" s="241"/>
      <c r="C24" s="241"/>
      <c r="D24" s="241"/>
      <c r="E24" s="241"/>
      <c r="F24" s="241"/>
      <c r="G24" s="241"/>
      <c r="H24" s="303"/>
    </row>
    <row r="25" spans="1:8" x14ac:dyDescent="0.3">
      <c r="A25" s="241"/>
      <c r="B25" s="241"/>
      <c r="C25" s="241"/>
      <c r="D25" s="241"/>
      <c r="E25" s="241"/>
      <c r="F25" s="241"/>
      <c r="G25" s="241"/>
      <c r="H25" s="303"/>
    </row>
    <row r="26" spans="1:8" x14ac:dyDescent="0.3">
      <c r="A26" s="241"/>
      <c r="B26" s="241"/>
      <c r="C26" s="241"/>
      <c r="D26" s="241"/>
      <c r="E26" s="241"/>
      <c r="F26" s="241"/>
      <c r="G26" s="241"/>
      <c r="H26" s="303"/>
    </row>
    <row r="27" spans="1:8" x14ac:dyDescent="0.3">
      <c r="A27" s="241"/>
      <c r="B27" s="241"/>
      <c r="C27" s="241"/>
      <c r="D27" s="241"/>
      <c r="E27" s="241"/>
      <c r="F27" s="241"/>
      <c r="G27" s="241"/>
      <c r="H27" s="303"/>
    </row>
    <row r="28" spans="1:8" x14ac:dyDescent="0.3">
      <c r="A28" s="241"/>
      <c r="B28" s="241"/>
      <c r="C28" s="241"/>
      <c r="D28" s="241"/>
      <c r="E28" s="241"/>
      <c r="F28" s="241"/>
      <c r="G28" s="241"/>
      <c r="H28" s="303"/>
    </row>
    <row r="29" spans="1:8" x14ac:dyDescent="0.3">
      <c r="A29" s="241"/>
      <c r="B29" s="241"/>
      <c r="C29" s="248"/>
      <c r="D29" s="241"/>
      <c r="E29" s="241"/>
      <c r="F29" s="248"/>
      <c r="G29" s="241"/>
      <c r="H29" s="303"/>
    </row>
    <row r="30" spans="1:8" ht="213" customHeight="1" thickBot="1" x14ac:dyDescent="0.35">
      <c r="A30" s="241"/>
      <c r="B30" s="241"/>
      <c r="C30" s="248"/>
      <c r="D30" s="241"/>
      <c r="E30" s="241"/>
      <c r="F30" s="248"/>
      <c r="G30" s="241"/>
      <c r="H30" s="303"/>
    </row>
    <row r="31" spans="1:8" ht="17.25" thickBot="1" x14ac:dyDescent="0.35">
      <c r="A31" s="1703" t="s">
        <v>349</v>
      </c>
      <c r="B31" s="1704"/>
      <c r="C31" s="1704"/>
      <c r="D31" s="1704"/>
      <c r="E31" s="1704"/>
      <c r="F31" s="1704"/>
      <c r="G31" s="1704"/>
      <c r="H31" s="1705"/>
    </row>
    <row r="32" spans="1:8" ht="13.5" customHeight="1" x14ac:dyDescent="0.3">
      <c r="A32" s="1586" t="s">
        <v>12</v>
      </c>
      <c r="B32" s="1587"/>
      <c r="C32" s="1587" t="s">
        <v>177</v>
      </c>
      <c r="D32" s="1587" t="s">
        <v>13</v>
      </c>
      <c r="E32" s="1587" t="s">
        <v>14</v>
      </c>
      <c r="F32" s="1587" t="s">
        <v>15</v>
      </c>
      <c r="G32" s="1692" t="s">
        <v>302</v>
      </c>
      <c r="H32" s="1689" t="s">
        <v>17</v>
      </c>
    </row>
    <row r="33" spans="1:9" ht="14.25" customHeight="1" thickBot="1" x14ac:dyDescent="0.35">
      <c r="A33" s="1691"/>
      <c r="B33" s="1681"/>
      <c r="C33" s="1681"/>
      <c r="D33" s="1681"/>
      <c r="E33" s="1681"/>
      <c r="F33" s="1681"/>
      <c r="G33" s="1693"/>
      <c r="H33" s="1690"/>
    </row>
    <row r="34" spans="1:9" ht="33.75" x14ac:dyDescent="0.3">
      <c r="A34" s="1694" t="s">
        <v>372</v>
      </c>
      <c r="B34" s="1695"/>
      <c r="C34" s="328" t="s">
        <v>552</v>
      </c>
      <c r="D34" s="301" t="s">
        <v>303</v>
      </c>
      <c r="E34" s="301" t="s">
        <v>204</v>
      </c>
      <c r="F34" s="301" t="s">
        <v>344</v>
      </c>
      <c r="G34" s="326">
        <f>H34/1.05</f>
        <v>5988.8471428571429</v>
      </c>
      <c r="H34" s="327">
        <v>6288.2894999999999</v>
      </c>
      <c r="I34" s="729"/>
    </row>
    <row r="35" spans="1:9" x14ac:dyDescent="0.3">
      <c r="A35" s="1682" t="s">
        <v>373</v>
      </c>
      <c r="B35" s="1683"/>
      <c r="C35" s="319" t="s">
        <v>553</v>
      </c>
      <c r="D35" s="43" t="s">
        <v>303</v>
      </c>
      <c r="E35" s="43" t="s">
        <v>204</v>
      </c>
      <c r="F35" s="43" t="s">
        <v>344</v>
      </c>
      <c r="G35" s="326">
        <f t="shared" ref="G35:G45" si="0">H35/1.05</f>
        <v>5988.8471428571429</v>
      </c>
      <c r="H35" s="244">
        <v>6288.2894999999999</v>
      </c>
      <c r="I35" s="729"/>
    </row>
    <row r="36" spans="1:9" x14ac:dyDescent="0.3">
      <c r="A36" s="1682" t="s">
        <v>374</v>
      </c>
      <c r="B36" s="1683"/>
      <c r="C36" s="319" t="s">
        <v>553</v>
      </c>
      <c r="D36" s="43" t="s">
        <v>303</v>
      </c>
      <c r="E36" s="43" t="s">
        <v>204</v>
      </c>
      <c r="F36" s="43" t="s">
        <v>344</v>
      </c>
      <c r="G36" s="326">
        <f t="shared" si="0"/>
        <v>4790.109428571428</v>
      </c>
      <c r="H36" s="244">
        <v>5029.6148999999996</v>
      </c>
      <c r="I36" s="729"/>
    </row>
    <row r="37" spans="1:9" x14ac:dyDescent="0.3">
      <c r="A37" s="1682" t="s">
        <v>375</v>
      </c>
      <c r="B37" s="1683"/>
      <c r="C37" s="319" t="s">
        <v>553</v>
      </c>
      <c r="D37" s="43" t="s">
        <v>303</v>
      </c>
      <c r="E37" s="43" t="s">
        <v>28</v>
      </c>
      <c r="F37" s="43" t="s">
        <v>344</v>
      </c>
      <c r="G37" s="326">
        <f t="shared" si="0"/>
        <v>7186.6165714285708</v>
      </c>
      <c r="H37" s="244">
        <v>7545.9474</v>
      </c>
      <c r="I37" s="729"/>
    </row>
    <row r="38" spans="1:9" x14ac:dyDescent="0.3">
      <c r="A38" s="1682" t="s">
        <v>376</v>
      </c>
      <c r="B38" s="1683"/>
      <c r="C38" s="319" t="s">
        <v>553</v>
      </c>
      <c r="D38" s="43" t="s">
        <v>377</v>
      </c>
      <c r="E38" s="43" t="s">
        <v>204</v>
      </c>
      <c r="F38" s="43" t="s">
        <v>344</v>
      </c>
      <c r="G38" s="326">
        <f t="shared" si="0"/>
        <v>6587.2477142857142</v>
      </c>
      <c r="H38" s="244">
        <v>6916.6100999999999</v>
      </c>
      <c r="I38" s="729"/>
    </row>
    <row r="39" spans="1:9" x14ac:dyDescent="0.3">
      <c r="A39" s="1682" t="s">
        <v>376</v>
      </c>
      <c r="B39" s="1683"/>
      <c r="C39" s="319" t="s">
        <v>553</v>
      </c>
      <c r="D39" s="43" t="s">
        <v>1175</v>
      </c>
      <c r="E39" s="43" t="s">
        <v>204</v>
      </c>
      <c r="F39" s="43" t="s">
        <v>344</v>
      </c>
      <c r="G39" s="326">
        <f t="shared" si="0"/>
        <v>6587.2477142857142</v>
      </c>
      <c r="H39" s="244">
        <v>6916.6100999999999</v>
      </c>
      <c r="I39" s="729"/>
    </row>
    <row r="40" spans="1:9" x14ac:dyDescent="0.3">
      <c r="A40" s="1682" t="s">
        <v>378</v>
      </c>
      <c r="B40" s="1683"/>
      <c r="C40" s="319" t="s">
        <v>553</v>
      </c>
      <c r="D40" s="43" t="s">
        <v>303</v>
      </c>
      <c r="E40" s="43" t="s">
        <v>28</v>
      </c>
      <c r="F40" s="43" t="s">
        <v>344</v>
      </c>
      <c r="G40" s="326">
        <f t="shared" si="0"/>
        <v>6587.2477142857142</v>
      </c>
      <c r="H40" s="244">
        <v>6916.6100999999999</v>
      </c>
      <c r="I40" s="729"/>
    </row>
    <row r="41" spans="1:9" x14ac:dyDescent="0.3">
      <c r="A41" s="1682" t="s">
        <v>379</v>
      </c>
      <c r="B41" s="1683"/>
      <c r="C41" s="319" t="s">
        <v>553</v>
      </c>
      <c r="D41" s="43" t="s">
        <v>303</v>
      </c>
      <c r="E41" s="43" t="s">
        <v>204</v>
      </c>
      <c r="F41" s="43" t="s">
        <v>344</v>
      </c>
      <c r="G41" s="326">
        <f t="shared" si="0"/>
        <v>4790.109428571428</v>
      </c>
      <c r="H41" s="244">
        <v>5029.6148999999996</v>
      </c>
      <c r="I41" s="729"/>
    </row>
    <row r="42" spans="1:9" ht="33.75" x14ac:dyDescent="0.3">
      <c r="A42" s="1682" t="s">
        <v>380</v>
      </c>
      <c r="B42" s="1683"/>
      <c r="C42" s="319" t="s">
        <v>1176</v>
      </c>
      <c r="D42" s="43" t="s">
        <v>377</v>
      </c>
      <c r="E42" s="43" t="s">
        <v>204</v>
      </c>
      <c r="F42" s="43" t="s">
        <v>344</v>
      </c>
      <c r="G42" s="326">
        <f t="shared" si="0"/>
        <v>6587.2477142857142</v>
      </c>
      <c r="H42" s="244">
        <v>6916.6100999999999</v>
      </c>
      <c r="I42" s="729"/>
    </row>
    <row r="43" spans="1:9" x14ac:dyDescent="0.3">
      <c r="A43" s="1682" t="s">
        <v>380</v>
      </c>
      <c r="B43" s="1683"/>
      <c r="C43" s="319" t="s">
        <v>1177</v>
      </c>
      <c r="D43" s="43" t="s">
        <v>1175</v>
      </c>
      <c r="E43" s="43" t="s">
        <v>204</v>
      </c>
      <c r="F43" s="43" t="s">
        <v>344</v>
      </c>
      <c r="G43" s="326">
        <f t="shared" si="0"/>
        <v>6587.2477142857142</v>
      </c>
      <c r="H43" s="244">
        <v>6916.6100999999999</v>
      </c>
      <c r="I43" s="729"/>
    </row>
    <row r="44" spans="1:9" ht="33.75" x14ac:dyDescent="0.3">
      <c r="A44" s="1682" t="s">
        <v>381</v>
      </c>
      <c r="B44" s="1683"/>
      <c r="C44" s="319" t="s">
        <v>552</v>
      </c>
      <c r="D44" s="43" t="s">
        <v>382</v>
      </c>
      <c r="E44" s="43" t="s">
        <v>204</v>
      </c>
      <c r="F44" s="43" t="s">
        <v>344</v>
      </c>
      <c r="G44" s="326">
        <f t="shared" si="0"/>
        <v>3792.7751428571428</v>
      </c>
      <c r="H44" s="244">
        <v>3982.4139</v>
      </c>
      <c r="I44" s="729"/>
    </row>
    <row r="45" spans="1:9" ht="34.5" thickBot="1" x14ac:dyDescent="0.35">
      <c r="A45" s="1684" t="s">
        <v>383</v>
      </c>
      <c r="B45" s="1685"/>
      <c r="C45" s="321" t="s">
        <v>552</v>
      </c>
      <c r="D45" s="94" t="s">
        <v>382</v>
      </c>
      <c r="E45" s="94" t="s">
        <v>204</v>
      </c>
      <c r="F45" s="94" t="s">
        <v>344</v>
      </c>
      <c r="G45" s="326">
        <f t="shared" si="0"/>
        <v>4589.6742857142863</v>
      </c>
      <c r="H45" s="322">
        <v>4819.1580000000004</v>
      </c>
      <c r="I45" s="729"/>
    </row>
    <row r="46" spans="1:9" x14ac:dyDescent="0.3">
      <c r="A46" s="1698" t="s">
        <v>32</v>
      </c>
      <c r="B46" s="1699"/>
      <c r="C46" s="1699"/>
      <c r="D46" s="1699"/>
      <c r="E46" s="1699"/>
      <c r="F46" s="1699"/>
      <c r="G46" s="1699"/>
      <c r="H46" s="1700"/>
      <c r="I46" s="729"/>
    </row>
    <row r="47" spans="1:9" ht="17.25" thickBot="1" x14ac:dyDescent="0.35">
      <c r="A47" s="1583" t="s">
        <v>175</v>
      </c>
      <c r="B47" s="1584"/>
      <c r="C47" s="1584"/>
      <c r="D47" s="1584"/>
      <c r="E47" s="1584"/>
      <c r="F47" s="1584"/>
      <c r="G47" s="1584"/>
      <c r="H47" s="1585"/>
      <c r="I47" s="729"/>
    </row>
    <row r="48" spans="1:9" ht="13.5" customHeight="1" x14ac:dyDescent="0.3">
      <c r="A48" s="1586" t="s">
        <v>33</v>
      </c>
      <c r="B48" s="1587"/>
      <c r="C48" s="1587" t="s">
        <v>177</v>
      </c>
      <c r="D48" s="1587" t="s">
        <v>34</v>
      </c>
      <c r="E48" s="1587" t="s">
        <v>15</v>
      </c>
      <c r="F48" s="1587"/>
      <c r="G48" s="1692" t="s">
        <v>302</v>
      </c>
      <c r="H48" s="1689" t="s">
        <v>17</v>
      </c>
      <c r="I48" s="729"/>
    </row>
    <row r="49" spans="1:9" ht="12" customHeight="1" thickBot="1" x14ac:dyDescent="0.35">
      <c r="A49" s="1691"/>
      <c r="B49" s="1681"/>
      <c r="C49" s="1681"/>
      <c r="D49" s="1681"/>
      <c r="E49" s="1681"/>
      <c r="F49" s="1681"/>
      <c r="G49" s="1693"/>
      <c r="H49" s="1690"/>
      <c r="I49" s="729"/>
    </row>
    <row r="50" spans="1:9" ht="33.75" x14ac:dyDescent="0.3">
      <c r="A50" s="1701" t="s">
        <v>35</v>
      </c>
      <c r="B50" s="1702"/>
      <c r="C50" s="328" t="s">
        <v>552</v>
      </c>
      <c r="D50" s="301" t="s">
        <v>36</v>
      </c>
      <c r="E50" s="1702" t="s">
        <v>384</v>
      </c>
      <c r="F50" s="1702"/>
      <c r="G50" s="324">
        <f>H50/1.05</f>
        <v>550.9545714285714</v>
      </c>
      <c r="H50" s="325">
        <v>578.50229999999999</v>
      </c>
      <c r="I50" s="729"/>
    </row>
    <row r="51" spans="1:9" ht="33.75" x14ac:dyDescent="0.3">
      <c r="A51" s="1679" t="s">
        <v>42</v>
      </c>
      <c r="B51" s="1680"/>
      <c r="C51" s="319" t="s">
        <v>552</v>
      </c>
      <c r="D51" s="43" t="s">
        <v>36</v>
      </c>
      <c r="E51" s="1680" t="s">
        <v>43</v>
      </c>
      <c r="F51" s="1680"/>
      <c r="G51" s="324">
        <f t="shared" ref="G51:G53" si="1">H51/1.05</f>
        <v>274.99314285714286</v>
      </c>
      <c r="H51" s="245">
        <v>288.74279999999999</v>
      </c>
      <c r="I51" s="729"/>
    </row>
    <row r="52" spans="1:9" ht="33.75" x14ac:dyDescent="0.3">
      <c r="A52" s="1679" t="s">
        <v>51</v>
      </c>
      <c r="B52" s="1680"/>
      <c r="C52" s="319" t="s">
        <v>552</v>
      </c>
      <c r="D52" s="43" t="s">
        <v>36</v>
      </c>
      <c r="E52" s="1680" t="s">
        <v>360</v>
      </c>
      <c r="F52" s="1680"/>
      <c r="G52" s="324">
        <f t="shared" si="1"/>
        <v>445.41142857142859</v>
      </c>
      <c r="H52" s="245">
        <v>467.68200000000002</v>
      </c>
      <c r="I52" s="729"/>
    </row>
    <row r="53" spans="1:9" ht="34.5" thickBot="1" x14ac:dyDescent="0.35">
      <c r="A53" s="1696" t="s">
        <v>54</v>
      </c>
      <c r="B53" s="1697"/>
      <c r="C53" s="321" t="s">
        <v>552</v>
      </c>
      <c r="D53" s="94" t="s">
        <v>36</v>
      </c>
      <c r="E53" s="1697" t="s">
        <v>361</v>
      </c>
      <c r="F53" s="1697"/>
      <c r="G53" s="324">
        <f t="shared" si="1"/>
        <v>668.11714285714288</v>
      </c>
      <c r="H53" s="320">
        <v>701.52300000000002</v>
      </c>
      <c r="I53" s="729"/>
    </row>
    <row r="54" spans="1:9" x14ac:dyDescent="0.3">
      <c r="A54" s="1686" t="s">
        <v>370</v>
      </c>
      <c r="B54" s="1687"/>
      <c r="C54" s="1687"/>
      <c r="D54" s="1687"/>
      <c r="E54" s="1687"/>
      <c r="F54" s="1687"/>
      <c r="G54" s="1687"/>
      <c r="H54" s="1688"/>
      <c r="I54" s="729"/>
    </row>
    <row r="55" spans="1:9" ht="17.25" thickBot="1" x14ac:dyDescent="0.35">
      <c r="A55" s="1583" t="s">
        <v>1116</v>
      </c>
      <c r="B55" s="1584"/>
      <c r="C55" s="1584"/>
      <c r="D55" s="1584"/>
      <c r="E55" s="1584"/>
      <c r="F55" s="1584"/>
      <c r="G55" s="1584"/>
      <c r="H55" s="1585"/>
      <c r="I55" s="729"/>
    </row>
    <row r="56" spans="1:9" x14ac:dyDescent="0.3">
      <c r="A56" s="1586" t="s">
        <v>12</v>
      </c>
      <c r="B56" s="1587"/>
      <c r="C56" s="1587" t="s">
        <v>177</v>
      </c>
      <c r="D56" s="1587" t="s">
        <v>13</v>
      </c>
      <c r="E56" s="1587" t="s">
        <v>14</v>
      </c>
      <c r="F56" s="1587" t="s">
        <v>15</v>
      </c>
      <c r="G56" s="1692" t="s">
        <v>302</v>
      </c>
      <c r="H56" s="1689" t="s">
        <v>17</v>
      </c>
      <c r="I56" s="729"/>
    </row>
    <row r="57" spans="1:9" ht="17.25" thickBot="1" x14ac:dyDescent="0.35">
      <c r="A57" s="1691"/>
      <c r="B57" s="1681"/>
      <c r="C57" s="1681"/>
      <c r="D57" s="1681"/>
      <c r="E57" s="1681"/>
      <c r="F57" s="1681"/>
      <c r="G57" s="1693"/>
      <c r="H57" s="1690"/>
      <c r="I57" s="729"/>
    </row>
    <row r="58" spans="1:9" ht="33.75" x14ac:dyDescent="0.3">
      <c r="A58" s="1694" t="s">
        <v>372</v>
      </c>
      <c r="B58" s="1695"/>
      <c r="C58" s="323" t="s">
        <v>554</v>
      </c>
      <c r="D58" s="301" t="s">
        <v>303</v>
      </c>
      <c r="E58" s="301" t="s">
        <v>204</v>
      </c>
      <c r="F58" s="301" t="s">
        <v>344</v>
      </c>
      <c r="G58" s="326">
        <f>H58/1.05</f>
        <v>6303.8605025714278</v>
      </c>
      <c r="H58" s="327">
        <v>6619.0535276999999</v>
      </c>
      <c r="I58" s="729"/>
    </row>
    <row r="59" spans="1:9" ht="67.5" x14ac:dyDescent="0.3">
      <c r="A59" s="1694" t="s">
        <v>1107</v>
      </c>
      <c r="B59" s="1695"/>
      <c r="C59" s="323" t="s">
        <v>1114</v>
      </c>
      <c r="D59" s="301" t="s">
        <v>303</v>
      </c>
      <c r="E59" s="301" t="s">
        <v>204</v>
      </c>
      <c r="F59" s="301" t="s">
        <v>344</v>
      </c>
      <c r="G59" s="326">
        <f t="shared" ref="G59:G74" si="2">H59/1.05</f>
        <v>6303.8605025714278</v>
      </c>
      <c r="H59" s="327">
        <v>6619.0535276999999</v>
      </c>
      <c r="I59" s="729"/>
    </row>
    <row r="60" spans="1:9" ht="56.25" x14ac:dyDescent="0.3">
      <c r="A60" s="1682" t="s">
        <v>373</v>
      </c>
      <c r="B60" s="1683"/>
      <c r="C60" s="323" t="s">
        <v>1115</v>
      </c>
      <c r="D60" s="43" t="s">
        <v>303</v>
      </c>
      <c r="E60" s="43" t="s">
        <v>204</v>
      </c>
      <c r="F60" s="43" t="s">
        <v>344</v>
      </c>
      <c r="G60" s="326">
        <f t="shared" si="2"/>
        <v>6303.8605025714278</v>
      </c>
      <c r="H60" s="327">
        <v>6619.0535276999999</v>
      </c>
      <c r="I60" s="729"/>
    </row>
    <row r="61" spans="1:9" ht="56.25" x14ac:dyDescent="0.3">
      <c r="A61" s="1682" t="s">
        <v>374</v>
      </c>
      <c r="B61" s="1683"/>
      <c r="C61" s="323" t="s">
        <v>1115</v>
      </c>
      <c r="D61" s="43" t="s">
        <v>303</v>
      </c>
      <c r="E61" s="43" t="s">
        <v>204</v>
      </c>
      <c r="F61" s="43" t="s">
        <v>344</v>
      </c>
      <c r="G61" s="326">
        <f t="shared" si="2"/>
        <v>5042.0691845142856</v>
      </c>
      <c r="H61" s="327">
        <v>5294.1726437400002</v>
      </c>
      <c r="I61" s="729"/>
    </row>
    <row r="62" spans="1:9" ht="67.5" x14ac:dyDescent="0.3">
      <c r="A62" s="1682" t="s">
        <v>1108</v>
      </c>
      <c r="B62" s="1683"/>
      <c r="C62" s="323" t="s">
        <v>1114</v>
      </c>
      <c r="D62" s="43" t="s">
        <v>382</v>
      </c>
      <c r="E62" s="43" t="s">
        <v>204</v>
      </c>
      <c r="F62" s="43" t="s">
        <v>344</v>
      </c>
      <c r="G62" s="326">
        <f t="shared" si="2"/>
        <v>5463.0060297142854</v>
      </c>
      <c r="H62" s="327">
        <v>5736.1563311999998</v>
      </c>
      <c r="I62" s="729"/>
    </row>
    <row r="63" spans="1:9" ht="56.25" x14ac:dyDescent="0.3">
      <c r="A63" s="1682" t="s">
        <v>375</v>
      </c>
      <c r="B63" s="1683"/>
      <c r="C63" s="323" t="s">
        <v>1115</v>
      </c>
      <c r="D63" s="43" t="s">
        <v>303</v>
      </c>
      <c r="E63" s="43" t="s">
        <v>28</v>
      </c>
      <c r="F63" s="43" t="s">
        <v>344</v>
      </c>
      <c r="G63" s="326">
        <f t="shared" si="2"/>
        <v>7564.6326030857135</v>
      </c>
      <c r="H63" s="327">
        <v>7942.8642332399995</v>
      </c>
      <c r="I63" s="729"/>
    </row>
    <row r="64" spans="1:9" ht="67.5" x14ac:dyDescent="0.3">
      <c r="A64" s="1682" t="s">
        <v>1109</v>
      </c>
      <c r="B64" s="1683"/>
      <c r="C64" s="323" t="s">
        <v>1114</v>
      </c>
      <c r="D64" s="43" t="s">
        <v>303</v>
      </c>
      <c r="E64" s="43" t="s">
        <v>28</v>
      </c>
      <c r="F64" s="43" t="s">
        <v>344</v>
      </c>
      <c r="G64" s="326">
        <f t="shared" si="2"/>
        <v>5042.0691845142856</v>
      </c>
      <c r="H64" s="327">
        <v>5294.1726437400002</v>
      </c>
      <c r="I64" s="729"/>
    </row>
    <row r="65" spans="1:9" ht="67.5" x14ac:dyDescent="0.3">
      <c r="A65" s="1682" t="s">
        <v>1110</v>
      </c>
      <c r="B65" s="1683"/>
      <c r="C65" s="323" t="s">
        <v>1114</v>
      </c>
      <c r="D65" s="43" t="s">
        <v>303</v>
      </c>
      <c r="E65" s="43" t="s">
        <v>28</v>
      </c>
      <c r="F65" s="43" t="s">
        <v>344</v>
      </c>
      <c r="G65" s="326">
        <f t="shared" si="2"/>
        <v>6303.8605025714278</v>
      </c>
      <c r="H65" s="327">
        <v>6619.0535276999999</v>
      </c>
      <c r="I65" s="729"/>
    </row>
    <row r="66" spans="1:9" ht="67.5" x14ac:dyDescent="0.3">
      <c r="A66" s="1682" t="s">
        <v>1111</v>
      </c>
      <c r="B66" s="1683"/>
      <c r="C66" s="323" t="s">
        <v>1114</v>
      </c>
      <c r="D66" s="43" t="s">
        <v>303</v>
      </c>
      <c r="E66" s="43" t="s">
        <v>28</v>
      </c>
      <c r="F66" s="43" t="s">
        <v>344</v>
      </c>
      <c r="G66" s="326">
        <f t="shared" si="2"/>
        <v>6303.8605025714278</v>
      </c>
      <c r="H66" s="327">
        <v>6619.0535276999999</v>
      </c>
      <c r="I66" s="729"/>
    </row>
    <row r="67" spans="1:9" ht="56.25" x14ac:dyDescent="0.3">
      <c r="A67" s="1682" t="s">
        <v>376</v>
      </c>
      <c r="B67" s="1683"/>
      <c r="C67" s="323" t="s">
        <v>1115</v>
      </c>
      <c r="D67" s="67" t="s">
        <v>1117</v>
      </c>
      <c r="E67" s="43" t="s">
        <v>204</v>
      </c>
      <c r="F67" s="43" t="s">
        <v>344</v>
      </c>
      <c r="G67" s="326">
        <f t="shared" si="2"/>
        <v>6933.7369440571429</v>
      </c>
      <c r="H67" s="327">
        <v>7280.4237912600001</v>
      </c>
      <c r="I67" s="729"/>
    </row>
    <row r="68" spans="1:9" ht="67.5" x14ac:dyDescent="0.3">
      <c r="A68" s="1682" t="s">
        <v>1113</v>
      </c>
      <c r="B68" s="1683"/>
      <c r="C68" s="323" t="s">
        <v>1114</v>
      </c>
      <c r="D68" s="43" t="s">
        <v>303</v>
      </c>
      <c r="E68" s="43" t="s">
        <v>204</v>
      </c>
      <c r="F68" s="43" t="s">
        <v>344</v>
      </c>
      <c r="G68" s="326">
        <f t="shared" si="2"/>
        <v>6933.7369440571429</v>
      </c>
      <c r="H68" s="327">
        <v>7280.4237912600001</v>
      </c>
      <c r="I68" s="729"/>
    </row>
    <row r="69" spans="1:9" ht="56.25" x14ac:dyDescent="0.3">
      <c r="A69" s="1682" t="s">
        <v>378</v>
      </c>
      <c r="B69" s="1683"/>
      <c r="C69" s="323" t="s">
        <v>1115</v>
      </c>
      <c r="D69" s="43" t="s">
        <v>303</v>
      </c>
      <c r="E69" s="43" t="s">
        <v>28</v>
      </c>
      <c r="F69" s="43" t="s">
        <v>344</v>
      </c>
      <c r="G69" s="326">
        <f t="shared" si="2"/>
        <v>6933.7369440571429</v>
      </c>
      <c r="H69" s="327">
        <v>7280.4237912600001</v>
      </c>
      <c r="I69" s="729"/>
    </row>
    <row r="70" spans="1:9" ht="56.25" x14ac:dyDescent="0.3">
      <c r="A70" s="1682" t="s">
        <v>379</v>
      </c>
      <c r="B70" s="1683"/>
      <c r="C70" s="323" t="s">
        <v>1115</v>
      </c>
      <c r="D70" s="43" t="s">
        <v>303</v>
      </c>
      <c r="E70" s="43" t="s">
        <v>204</v>
      </c>
      <c r="F70" s="43" t="s">
        <v>344</v>
      </c>
      <c r="G70" s="326">
        <f t="shared" si="2"/>
        <v>5042.0691845142856</v>
      </c>
      <c r="H70" s="327">
        <v>5294.1726437400002</v>
      </c>
      <c r="I70" s="729"/>
    </row>
    <row r="71" spans="1:9" ht="33.75" x14ac:dyDescent="0.3">
      <c r="A71" s="1682" t="s">
        <v>380</v>
      </c>
      <c r="B71" s="1683"/>
      <c r="C71" s="67" t="s">
        <v>554</v>
      </c>
      <c r="D71" s="67" t="s">
        <v>1118</v>
      </c>
      <c r="E71" s="43" t="s">
        <v>204</v>
      </c>
      <c r="F71" s="43" t="s">
        <v>344</v>
      </c>
      <c r="G71" s="326">
        <f t="shared" si="2"/>
        <v>6933.7369440571429</v>
      </c>
      <c r="H71" s="327">
        <v>7280.4237912600001</v>
      </c>
      <c r="I71" s="729"/>
    </row>
    <row r="72" spans="1:9" ht="67.5" x14ac:dyDescent="0.3">
      <c r="A72" s="1682" t="s">
        <v>1112</v>
      </c>
      <c r="B72" s="1683"/>
      <c r="C72" s="323" t="s">
        <v>1114</v>
      </c>
      <c r="D72" s="67" t="s">
        <v>1119</v>
      </c>
      <c r="E72" s="43" t="s">
        <v>204</v>
      </c>
      <c r="F72" s="43" t="s">
        <v>344</v>
      </c>
      <c r="G72" s="326">
        <f t="shared" si="2"/>
        <v>6933.7369440571429</v>
      </c>
      <c r="H72" s="327">
        <v>7280.4237912600001</v>
      </c>
      <c r="I72" s="729"/>
    </row>
    <row r="73" spans="1:9" ht="33.75" x14ac:dyDescent="0.3">
      <c r="A73" s="1682" t="s">
        <v>381</v>
      </c>
      <c r="B73" s="1683"/>
      <c r="C73" s="67" t="s">
        <v>554</v>
      </c>
      <c r="D73" s="43" t="s">
        <v>382</v>
      </c>
      <c r="E73" s="43" t="s">
        <v>204</v>
      </c>
      <c r="F73" s="43" t="s">
        <v>344</v>
      </c>
      <c r="G73" s="326">
        <f t="shared" si="2"/>
        <v>3992.2751153714289</v>
      </c>
      <c r="H73" s="327">
        <v>4191.8888711400004</v>
      </c>
      <c r="I73" s="729"/>
    </row>
    <row r="74" spans="1:9" ht="34.5" thickBot="1" x14ac:dyDescent="0.35">
      <c r="A74" s="1684" t="s">
        <v>383</v>
      </c>
      <c r="B74" s="1685"/>
      <c r="C74" s="146" t="s">
        <v>554</v>
      </c>
      <c r="D74" s="94" t="s">
        <v>382</v>
      </c>
      <c r="E74" s="94" t="s">
        <v>204</v>
      </c>
      <c r="F74" s="94" t="s">
        <v>344</v>
      </c>
      <c r="G74" s="326">
        <f t="shared" si="2"/>
        <v>4831.0911531428565</v>
      </c>
      <c r="H74" s="327">
        <v>5072.6457107999995</v>
      </c>
      <c r="I74" s="729"/>
    </row>
    <row r="75" spans="1:9" x14ac:dyDescent="0.3">
      <c r="A75" s="1698" t="s">
        <v>32</v>
      </c>
      <c r="B75" s="1699"/>
      <c r="C75" s="1699"/>
      <c r="D75" s="1699"/>
      <c r="E75" s="1699"/>
      <c r="F75" s="1699"/>
      <c r="G75" s="1699"/>
      <c r="H75" s="1700"/>
      <c r="I75" s="729"/>
    </row>
    <row r="76" spans="1:9" ht="17.25" thickBot="1" x14ac:dyDescent="0.35">
      <c r="A76" s="1583" t="s">
        <v>175</v>
      </c>
      <c r="B76" s="1584"/>
      <c r="C76" s="1584"/>
      <c r="D76" s="1584"/>
      <c r="E76" s="1584"/>
      <c r="F76" s="1584"/>
      <c r="G76" s="1584"/>
      <c r="H76" s="1585"/>
      <c r="I76" s="729"/>
    </row>
    <row r="77" spans="1:9" x14ac:dyDescent="0.3">
      <c r="A77" s="1586" t="s">
        <v>33</v>
      </c>
      <c r="B77" s="1587"/>
      <c r="C77" s="1587" t="s">
        <v>177</v>
      </c>
      <c r="D77" s="1587" t="s">
        <v>34</v>
      </c>
      <c r="E77" s="1587" t="s">
        <v>15</v>
      </c>
      <c r="F77" s="1587"/>
      <c r="G77" s="1692" t="s">
        <v>302</v>
      </c>
      <c r="H77" s="1689" t="s">
        <v>17</v>
      </c>
      <c r="I77" s="729"/>
    </row>
    <row r="78" spans="1:9" ht="17.25" thickBot="1" x14ac:dyDescent="0.35">
      <c r="A78" s="1691"/>
      <c r="B78" s="1681"/>
      <c r="C78" s="1681"/>
      <c r="D78" s="1681"/>
      <c r="E78" s="1681"/>
      <c r="F78" s="1681"/>
      <c r="G78" s="1693"/>
      <c r="H78" s="1690"/>
      <c r="I78" s="729"/>
    </row>
    <row r="79" spans="1:9" ht="33.75" customHeight="1" x14ac:dyDescent="0.3">
      <c r="A79" s="1701" t="s">
        <v>35</v>
      </c>
      <c r="B79" s="1702"/>
      <c r="C79" s="323" t="s">
        <v>554</v>
      </c>
      <c r="D79" s="301" t="s">
        <v>36</v>
      </c>
      <c r="E79" s="1702" t="s">
        <v>384</v>
      </c>
      <c r="F79" s="1702"/>
      <c r="G79" s="324">
        <f>H79/1.05</f>
        <v>579.93478188571419</v>
      </c>
      <c r="H79" s="325">
        <v>608.93152097999996</v>
      </c>
      <c r="I79" s="729"/>
    </row>
    <row r="80" spans="1:9" ht="33.75" customHeight="1" x14ac:dyDescent="0.3">
      <c r="A80" s="1679" t="s">
        <v>42</v>
      </c>
      <c r="B80" s="1680"/>
      <c r="C80" s="67" t="s">
        <v>554</v>
      </c>
      <c r="D80" s="43" t="s">
        <v>36</v>
      </c>
      <c r="E80" s="1680" t="s">
        <v>43</v>
      </c>
      <c r="F80" s="1680"/>
      <c r="G80" s="324">
        <f t="shared" ref="G80:G85" si="3">H80/1.05</f>
        <v>289.45778217142856</v>
      </c>
      <c r="H80" s="245">
        <v>303.93067128000001</v>
      </c>
      <c r="I80" s="729"/>
    </row>
    <row r="81" spans="1:9" ht="33.75" customHeight="1" x14ac:dyDescent="0.3">
      <c r="A81" s="1679" t="s">
        <v>45</v>
      </c>
      <c r="B81" s="1680"/>
      <c r="C81" s="67" t="s">
        <v>554</v>
      </c>
      <c r="D81" s="43" t="s">
        <v>36</v>
      </c>
      <c r="E81" s="1680" t="s">
        <v>46</v>
      </c>
      <c r="F81" s="1680"/>
      <c r="G81" s="324">
        <f t="shared" si="3"/>
        <v>389.34110137142852</v>
      </c>
      <c r="H81" s="245">
        <v>408.80815643999995</v>
      </c>
      <c r="I81" s="729"/>
    </row>
    <row r="82" spans="1:9" ht="33.75" customHeight="1" x14ac:dyDescent="0.3">
      <c r="A82" s="1679" t="s">
        <v>51</v>
      </c>
      <c r="B82" s="1680"/>
      <c r="C82" s="67" t="s">
        <v>554</v>
      </c>
      <c r="D82" s="43" t="s">
        <v>36</v>
      </c>
      <c r="E82" s="1680" t="s">
        <v>360</v>
      </c>
      <c r="F82" s="1680"/>
      <c r="G82" s="324">
        <f t="shared" si="3"/>
        <v>468.84006971428568</v>
      </c>
      <c r="H82" s="245">
        <v>492.28207319999996</v>
      </c>
      <c r="I82" s="729"/>
    </row>
    <row r="83" spans="1:9" ht="33.75" customHeight="1" x14ac:dyDescent="0.3">
      <c r="A83" s="1679" t="s">
        <v>54</v>
      </c>
      <c r="B83" s="1680"/>
      <c r="C83" s="67" t="s">
        <v>554</v>
      </c>
      <c r="D83" s="43" t="s">
        <v>36</v>
      </c>
      <c r="E83" s="1680" t="s">
        <v>361</v>
      </c>
      <c r="F83" s="1680"/>
      <c r="G83" s="324">
        <f t="shared" si="3"/>
        <v>703.26010457142854</v>
      </c>
      <c r="H83" s="245">
        <v>738.42310980000002</v>
      </c>
      <c r="I83" s="729"/>
    </row>
    <row r="84" spans="1:9" ht="33.75" customHeight="1" x14ac:dyDescent="0.3">
      <c r="A84" s="1679" t="s">
        <v>57</v>
      </c>
      <c r="B84" s="1680"/>
      <c r="C84" s="67" t="s">
        <v>554</v>
      </c>
      <c r="D84" s="43" t="s">
        <v>36</v>
      </c>
      <c r="E84" s="1680" t="s">
        <v>385</v>
      </c>
      <c r="F84" s="1680"/>
      <c r="G84" s="324">
        <f t="shared" si="3"/>
        <v>936.66092188571417</v>
      </c>
      <c r="H84" s="245">
        <v>983.49396797999998</v>
      </c>
      <c r="I84" s="729"/>
    </row>
    <row r="85" spans="1:9" ht="34.5" thickBot="1" x14ac:dyDescent="0.35">
      <c r="A85" s="1696" t="s">
        <v>386</v>
      </c>
      <c r="B85" s="1697"/>
      <c r="C85" s="146" t="s">
        <v>554</v>
      </c>
      <c r="D85" s="94" t="s">
        <v>36</v>
      </c>
      <c r="E85" s="1697" t="s">
        <v>387</v>
      </c>
      <c r="F85" s="1697"/>
      <c r="G85" s="730">
        <f t="shared" si="3"/>
        <v>311.88056811428567</v>
      </c>
      <c r="H85" s="320">
        <v>327.47459651999998</v>
      </c>
      <c r="I85" s="729"/>
    </row>
    <row r="86" spans="1:9" x14ac:dyDescent="0.3">
      <c r="A86" s="246"/>
      <c r="B86" s="246"/>
      <c r="C86" s="1675" t="s">
        <v>349</v>
      </c>
      <c r="D86" s="1675"/>
      <c r="E86" s="331"/>
    </row>
    <row r="87" spans="1:9" x14ac:dyDescent="0.3">
      <c r="A87" s="1677"/>
      <c r="B87" s="1678"/>
      <c r="C87" s="1676" t="s">
        <v>105</v>
      </c>
      <c r="D87" s="1675"/>
      <c r="E87" s="331"/>
    </row>
  </sheetData>
  <protectedRanges>
    <protectedRange sqref="A79:A81 A50:A51" name="Диапазон1_2_1_1_1_1_1_1"/>
  </protectedRanges>
  <mergeCells count="101">
    <mergeCell ref="A12:B13"/>
    <mergeCell ref="A1:G5"/>
    <mergeCell ref="A7:B9"/>
    <mergeCell ref="A10:B11"/>
    <mergeCell ref="A6:H6"/>
    <mergeCell ref="C12:H13"/>
    <mergeCell ref="C10:H11"/>
    <mergeCell ref="C7:H9"/>
    <mergeCell ref="A14:B15"/>
    <mergeCell ref="A31:H31"/>
    <mergeCell ref="C14:H15"/>
    <mergeCell ref="A19:B19"/>
    <mergeCell ref="D19:E19"/>
    <mergeCell ref="A17:H17"/>
    <mergeCell ref="A16:H16"/>
    <mergeCell ref="H32:H33"/>
    <mergeCell ref="A41:B41"/>
    <mergeCell ref="A42:B42"/>
    <mergeCell ref="A53:B53"/>
    <mergeCell ref="E53:F53"/>
    <mergeCell ref="A51:B51"/>
    <mergeCell ref="E51:F51"/>
    <mergeCell ref="A52:B52"/>
    <mergeCell ref="E52:F52"/>
    <mergeCell ref="A50:B50"/>
    <mergeCell ref="E50:F50"/>
    <mergeCell ref="A35:B35"/>
    <mergeCell ref="A36:B36"/>
    <mergeCell ref="A37:B37"/>
    <mergeCell ref="A38:B38"/>
    <mergeCell ref="A39:B39"/>
    <mergeCell ref="A43:B43"/>
    <mergeCell ref="A44:B44"/>
    <mergeCell ref="A45:B45"/>
    <mergeCell ref="A48:B49"/>
    <mergeCell ref="D48:D49"/>
    <mergeCell ref="E48:F49"/>
    <mergeCell ref="G48:G49"/>
    <mergeCell ref="A40:B40"/>
    <mergeCell ref="A32:B33"/>
    <mergeCell ref="D32:D33"/>
    <mergeCell ref="E32:E33"/>
    <mergeCell ref="F32:F33"/>
    <mergeCell ref="A34:B34"/>
    <mergeCell ref="C32:C33"/>
    <mergeCell ref="C48:C49"/>
    <mergeCell ref="A46:H46"/>
    <mergeCell ref="A47:H47"/>
    <mergeCell ref="H48:H49"/>
    <mergeCell ref="G32:G33"/>
    <mergeCell ref="E84:F84"/>
    <mergeCell ref="A85:B85"/>
    <mergeCell ref="E85:F85"/>
    <mergeCell ref="A75:H75"/>
    <mergeCell ref="A76:H76"/>
    <mergeCell ref="A81:B81"/>
    <mergeCell ref="E81:F81"/>
    <mergeCell ref="A82:B82"/>
    <mergeCell ref="E82:F82"/>
    <mergeCell ref="A83:B83"/>
    <mergeCell ref="E83:F83"/>
    <mergeCell ref="H77:H78"/>
    <mergeCell ref="A79:B79"/>
    <mergeCell ref="E79:F79"/>
    <mergeCell ref="A80:B80"/>
    <mergeCell ref="E80:F80"/>
    <mergeCell ref="A77:B78"/>
    <mergeCell ref="D77:D78"/>
    <mergeCell ref="E77:F78"/>
    <mergeCell ref="G77:G78"/>
    <mergeCell ref="A54:H54"/>
    <mergeCell ref="A55:H55"/>
    <mergeCell ref="H56:H57"/>
    <mergeCell ref="A61:B61"/>
    <mergeCell ref="A63:B63"/>
    <mergeCell ref="A67:B67"/>
    <mergeCell ref="A69:B69"/>
    <mergeCell ref="A56:B57"/>
    <mergeCell ref="D56:D57"/>
    <mergeCell ref="E56:E57"/>
    <mergeCell ref="F56:F57"/>
    <mergeCell ref="G56:G57"/>
    <mergeCell ref="A58:B58"/>
    <mergeCell ref="A60:B60"/>
    <mergeCell ref="A68:B68"/>
    <mergeCell ref="A59:B59"/>
    <mergeCell ref="A62:B62"/>
    <mergeCell ref="A64:B64"/>
    <mergeCell ref="A65:B65"/>
    <mergeCell ref="A66:B66"/>
    <mergeCell ref="C86:D86"/>
    <mergeCell ref="C87:D87"/>
    <mergeCell ref="A87:B87"/>
    <mergeCell ref="A84:B84"/>
    <mergeCell ref="C56:C57"/>
    <mergeCell ref="C77:C78"/>
    <mergeCell ref="A73:B73"/>
    <mergeCell ref="A74:B74"/>
    <mergeCell ref="A70:B70"/>
    <mergeCell ref="A71:B71"/>
    <mergeCell ref="A72:B72"/>
  </mergeCells>
  <hyperlinks>
    <hyperlink ref="A6:G6" location="СОДЕРЖАНИЕ!A1" display="СОДЕРЖАНИЕ!A1" xr:uid="{7F527BC9-5F99-4281-920F-0B3734788822}"/>
    <hyperlink ref="C6" location="СОДЕРЖАНИЕ!A1" display="СОДЕРЖАНИЕ!A1" xr:uid="{18ABF064-779F-4197-A8B8-5E8012FE49AF}"/>
  </hyperlinks>
  <pageMargins left="0.43307086614173229" right="0.11811023622047245" top="0.27559055118110237" bottom="0.78740157480314954" header="0.31496062992125984" footer="0.31496062992125984"/>
  <pageSetup paperSize="9" fitToHeight="0" orientation="portrait" r:id="rId1"/>
  <headerFooter>
    <oddFooter>&amp;C&amp;"-,курсив"&amp;8* цена с НДС в рублях РФ, отгрузка со склада фабрики в г. Рязань при 100% предоплате.
Страница  &amp;P из &amp;N&amp;R&amp;"-,полужирный"&amp;KFF0000portika.ru</oddFooter>
  </headerFooter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AE4290-28CA-4C8E-8A87-EC1FA8956EEE}">
  <sheetPr>
    <tabColor theme="0"/>
  </sheetPr>
  <dimension ref="A1:I116"/>
  <sheetViews>
    <sheetView topLeftCell="A15" zoomScaleNormal="100" workbookViewId="0">
      <selection activeCell="H104" sqref="H104"/>
    </sheetView>
  </sheetViews>
  <sheetFormatPr defaultColWidth="10.140625" defaultRowHeight="16.5" x14ac:dyDescent="0.3"/>
  <cols>
    <col min="1" max="1" width="18.140625" style="305" customWidth="1"/>
    <col min="2" max="2" width="17" style="305" customWidth="1"/>
    <col min="3" max="3" width="18.42578125" style="305" bestFit="1" customWidth="1"/>
    <col min="4" max="5" width="19.85546875" style="305" customWidth="1"/>
    <col min="6" max="6" width="30.140625" style="305" customWidth="1"/>
    <col min="7" max="8" width="17.85546875" style="305" customWidth="1"/>
    <col min="9" max="16384" width="10.140625" style="305"/>
  </cols>
  <sheetData>
    <row r="1" spans="1:8" x14ac:dyDescent="0.3">
      <c r="A1" s="1772"/>
      <c r="B1" s="1773"/>
      <c r="C1" s="1773"/>
      <c r="D1" s="1773"/>
      <c r="E1" s="1773"/>
      <c r="F1" s="1773"/>
      <c r="G1" s="1773"/>
      <c r="H1" s="1773"/>
    </row>
    <row r="2" spans="1:8" x14ac:dyDescent="0.3">
      <c r="A2" s="1772"/>
      <c r="B2" s="1773"/>
      <c r="C2" s="1773"/>
      <c r="D2" s="1773"/>
      <c r="E2" s="1773"/>
      <c r="F2" s="1773"/>
      <c r="G2" s="1773"/>
      <c r="H2" s="1773"/>
    </row>
    <row r="3" spans="1:8" x14ac:dyDescent="0.3">
      <c r="A3" s="1772"/>
      <c r="B3" s="1773"/>
      <c r="C3" s="1773"/>
      <c r="D3" s="1773"/>
      <c r="E3" s="1773"/>
      <c r="F3" s="1773"/>
      <c r="G3" s="1773"/>
      <c r="H3" s="1773"/>
    </row>
    <row r="4" spans="1:8" ht="24.75" customHeight="1" x14ac:dyDescent="0.3">
      <c r="A4" s="1772"/>
      <c r="B4" s="1773"/>
      <c r="C4" s="1773"/>
      <c r="D4" s="1773"/>
      <c r="E4" s="1773"/>
      <c r="F4" s="1773"/>
      <c r="G4" s="1773"/>
      <c r="H4" s="1773"/>
    </row>
    <row r="5" spans="1:8" x14ac:dyDescent="0.3">
      <c r="A5" s="1718" t="s">
        <v>427</v>
      </c>
      <c r="B5" s="1718"/>
      <c r="C5" s="1718"/>
      <c r="D5" s="1718"/>
      <c r="E5" s="1718"/>
      <c r="F5" s="1718"/>
      <c r="G5" s="1718"/>
      <c r="H5" s="1718"/>
    </row>
    <row r="6" spans="1:8" ht="14.1" customHeight="1" x14ac:dyDescent="0.3">
      <c r="A6" s="1774" t="s">
        <v>0</v>
      </c>
      <c r="B6" s="1774"/>
      <c r="C6" s="1775" t="s">
        <v>334</v>
      </c>
      <c r="D6" s="1775"/>
      <c r="E6" s="1775"/>
      <c r="F6" s="1775"/>
      <c r="G6" s="1775"/>
      <c r="H6" s="1775"/>
    </row>
    <row r="7" spans="1:8" ht="14.1" customHeight="1" x14ac:dyDescent="0.3">
      <c r="A7" s="1774"/>
      <c r="B7" s="1774"/>
      <c r="C7" s="1775"/>
      <c r="D7" s="1775"/>
      <c r="E7" s="1775"/>
      <c r="F7" s="1775"/>
      <c r="G7" s="1775"/>
      <c r="H7" s="1775"/>
    </row>
    <row r="8" spans="1:8" x14ac:dyDescent="0.3">
      <c r="A8" s="1774"/>
      <c r="B8" s="1774"/>
      <c r="C8" s="1775"/>
      <c r="D8" s="1775"/>
      <c r="E8" s="1775"/>
      <c r="F8" s="1775"/>
      <c r="G8" s="1775"/>
      <c r="H8" s="1775"/>
    </row>
    <row r="9" spans="1:8" ht="13.5" customHeight="1" x14ac:dyDescent="0.3">
      <c r="A9" s="1776" t="s">
        <v>2</v>
      </c>
      <c r="B9" s="1776"/>
      <c r="C9" s="1777" t="s">
        <v>388</v>
      </c>
      <c r="D9" s="1777"/>
      <c r="E9" s="1777"/>
      <c r="F9" s="1777"/>
      <c r="G9" s="1777"/>
      <c r="H9" s="1777"/>
    </row>
    <row r="10" spans="1:8" x14ac:dyDescent="0.3">
      <c r="A10" s="1776"/>
      <c r="B10" s="1776"/>
      <c r="C10" s="1777"/>
      <c r="D10" s="1777"/>
      <c r="E10" s="1777"/>
      <c r="F10" s="1777"/>
      <c r="G10" s="1777"/>
      <c r="H10" s="1777"/>
    </row>
    <row r="11" spans="1:8" ht="13.5" customHeight="1" x14ac:dyDescent="0.3">
      <c r="A11" s="1774" t="s">
        <v>4</v>
      </c>
      <c r="B11" s="1774"/>
      <c r="C11" s="1775" t="s">
        <v>336</v>
      </c>
      <c r="D11" s="1775"/>
      <c r="E11" s="1775"/>
      <c r="F11" s="1775"/>
      <c r="G11" s="1775"/>
      <c r="H11" s="1775"/>
    </row>
    <row r="12" spans="1:8" ht="21.75" customHeight="1" x14ac:dyDescent="0.3">
      <c r="A12" s="1774"/>
      <c r="B12" s="1774"/>
      <c r="C12" s="1775"/>
      <c r="D12" s="1775"/>
      <c r="E12" s="1775"/>
      <c r="F12" s="1775"/>
      <c r="G12" s="1775"/>
      <c r="H12" s="1775"/>
    </row>
    <row r="13" spans="1:8" ht="14.1" customHeight="1" x14ac:dyDescent="0.3">
      <c r="A13" s="1776" t="s">
        <v>6</v>
      </c>
      <c r="B13" s="1776"/>
      <c r="C13" s="1777" t="s">
        <v>1179</v>
      </c>
      <c r="D13" s="1777"/>
      <c r="E13" s="1777"/>
      <c r="F13" s="1777"/>
      <c r="G13" s="1777"/>
      <c r="H13" s="1777"/>
    </row>
    <row r="14" spans="1:8" ht="14.1" customHeight="1" thickBot="1" x14ac:dyDescent="0.35">
      <c r="A14" s="1778"/>
      <c r="B14" s="1778"/>
      <c r="C14" s="1779"/>
      <c r="D14" s="1779"/>
      <c r="E14" s="1779"/>
      <c r="F14" s="1779"/>
      <c r="G14" s="1779"/>
      <c r="H14" s="1779"/>
    </row>
    <row r="15" spans="1:8" ht="17.25" thickBot="1" x14ac:dyDescent="0.35">
      <c r="A15" s="1780" t="s">
        <v>389</v>
      </c>
      <c r="B15" s="1781"/>
      <c r="C15" s="1781"/>
      <c r="D15" s="1781"/>
      <c r="E15" s="1781"/>
      <c r="F15" s="1781"/>
      <c r="G15" s="1781"/>
      <c r="H15" s="1782"/>
    </row>
    <row r="16" spans="1:8" ht="5.25" customHeight="1" x14ac:dyDescent="0.3">
      <c r="A16" s="306"/>
      <c r="B16" s="306"/>
      <c r="C16" s="306"/>
      <c r="D16" s="306"/>
      <c r="E16" s="306"/>
      <c r="F16" s="306"/>
      <c r="G16" s="306"/>
    </row>
    <row r="17" spans="1:9" x14ac:dyDescent="0.3">
      <c r="A17" s="1783"/>
      <c r="B17" s="1783"/>
      <c r="C17" s="307"/>
      <c r="D17" s="1783"/>
      <c r="E17" s="1783"/>
      <c r="F17" s="308"/>
      <c r="G17" s="307"/>
      <c r="H17" s="309"/>
    </row>
    <row r="18" spans="1:9" ht="6.75" customHeight="1" x14ac:dyDescent="0.3">
      <c r="A18" s="307"/>
      <c r="B18" s="307"/>
      <c r="C18" s="307"/>
      <c r="D18" s="307"/>
      <c r="E18" s="307"/>
      <c r="F18" s="307"/>
      <c r="G18" s="307"/>
      <c r="H18" s="309"/>
    </row>
    <row r="19" spans="1:9" x14ac:dyDescent="0.3">
      <c r="A19" s="310"/>
      <c r="B19" s="310"/>
      <c r="C19" s="310"/>
      <c r="D19" s="310"/>
      <c r="E19" s="310"/>
      <c r="F19" s="310"/>
      <c r="G19" s="310"/>
      <c r="H19" s="309"/>
    </row>
    <row r="20" spans="1:9" x14ac:dyDescent="0.3">
      <c r="A20" s="310"/>
      <c r="B20" s="310"/>
      <c r="C20" s="310"/>
      <c r="D20" s="310"/>
      <c r="E20" s="310"/>
      <c r="F20" s="310"/>
      <c r="G20" s="310"/>
      <c r="H20" s="309"/>
    </row>
    <row r="21" spans="1:9" x14ac:dyDescent="0.3">
      <c r="A21" s="310"/>
      <c r="B21" s="310"/>
      <c r="C21" s="310"/>
      <c r="D21" s="310"/>
      <c r="E21" s="310"/>
      <c r="F21" s="311"/>
      <c r="G21" s="311"/>
      <c r="H21" s="309"/>
    </row>
    <row r="22" spans="1:9" x14ac:dyDescent="0.3">
      <c r="A22" s="310"/>
      <c r="B22" s="310"/>
      <c r="C22" s="310"/>
      <c r="D22" s="310"/>
      <c r="E22" s="310"/>
      <c r="F22" s="310"/>
      <c r="G22" s="310"/>
      <c r="H22" s="309"/>
    </row>
    <row r="23" spans="1:9" x14ac:dyDescent="0.3">
      <c r="A23" s="310"/>
      <c r="B23" s="310"/>
      <c r="C23" s="310"/>
      <c r="D23" s="310"/>
      <c r="E23" s="310"/>
      <c r="F23" s="310"/>
      <c r="G23" s="310"/>
      <c r="H23" s="309"/>
    </row>
    <row r="24" spans="1:9" x14ac:dyDescent="0.3">
      <c r="A24" s="310"/>
      <c r="B24" s="310"/>
      <c r="C24" s="310"/>
      <c r="D24" s="310"/>
      <c r="E24" s="310"/>
      <c r="F24" s="310"/>
      <c r="G24" s="310"/>
      <c r="H24" s="309"/>
    </row>
    <row r="25" spans="1:9" x14ac:dyDescent="0.3">
      <c r="A25" s="310"/>
      <c r="B25" s="310"/>
      <c r="C25" s="310"/>
      <c r="D25" s="310"/>
      <c r="E25" s="310"/>
      <c r="F25" s="310"/>
      <c r="G25" s="310"/>
      <c r="H25" s="309"/>
    </row>
    <row r="26" spans="1:9" x14ac:dyDescent="0.3">
      <c r="A26" s="310"/>
      <c r="B26" s="310"/>
      <c r="C26" s="310"/>
      <c r="D26" s="310"/>
      <c r="E26" s="310"/>
      <c r="F26" s="310"/>
      <c r="G26" s="310"/>
      <c r="H26" s="309"/>
    </row>
    <row r="27" spans="1:9" ht="131.25" customHeight="1" thickBot="1" x14ac:dyDescent="0.35">
      <c r="A27" s="310"/>
      <c r="B27" s="310"/>
      <c r="C27" s="310"/>
      <c r="D27" s="310"/>
      <c r="E27" s="310"/>
      <c r="F27" s="312"/>
      <c r="G27" s="310"/>
    </row>
    <row r="28" spans="1:9" ht="17.25" thickBot="1" x14ac:dyDescent="0.35">
      <c r="A28" s="1703" t="s">
        <v>349</v>
      </c>
      <c r="B28" s="1704"/>
      <c r="C28" s="1704"/>
      <c r="D28" s="1704"/>
      <c r="E28" s="1704"/>
      <c r="F28" s="1704"/>
      <c r="G28" s="1704"/>
      <c r="H28" s="1705"/>
    </row>
    <row r="29" spans="1:9" ht="13.5" customHeight="1" x14ac:dyDescent="0.3">
      <c r="A29" s="1757" t="s">
        <v>12</v>
      </c>
      <c r="B29" s="1758"/>
      <c r="C29" s="1758" t="s">
        <v>177</v>
      </c>
      <c r="D29" s="1758" t="s">
        <v>13</v>
      </c>
      <c r="E29" s="1758" t="s">
        <v>14</v>
      </c>
      <c r="F29" s="1758" t="s">
        <v>15</v>
      </c>
      <c r="G29" s="1761" t="s">
        <v>302</v>
      </c>
      <c r="H29" s="1763" t="s">
        <v>17</v>
      </c>
    </row>
    <row r="30" spans="1:9" ht="14.25" customHeight="1" x14ac:dyDescent="0.3">
      <c r="A30" s="1759"/>
      <c r="B30" s="1760"/>
      <c r="C30" s="1760"/>
      <c r="D30" s="1760"/>
      <c r="E30" s="1760"/>
      <c r="F30" s="1760"/>
      <c r="G30" s="1762"/>
      <c r="H30" s="1764"/>
    </row>
    <row r="31" spans="1:9" x14ac:dyDescent="0.3">
      <c r="A31" s="1767" t="s">
        <v>390</v>
      </c>
      <c r="B31" s="1768"/>
      <c r="C31" s="249" t="s">
        <v>351</v>
      </c>
      <c r="D31" s="1734" t="s">
        <v>382</v>
      </c>
      <c r="E31" s="1734" t="s">
        <v>204</v>
      </c>
      <c r="F31" s="1734" t="s">
        <v>394</v>
      </c>
      <c r="G31" s="1728">
        <v>3384.5943000000002</v>
      </c>
      <c r="H31" s="1753">
        <v>3384.5943000000002</v>
      </c>
      <c r="I31" s="732"/>
    </row>
    <row r="32" spans="1:9" x14ac:dyDescent="0.3">
      <c r="A32" s="1767"/>
      <c r="B32" s="1768"/>
      <c r="C32" s="249" t="s">
        <v>391</v>
      </c>
      <c r="D32" s="1734"/>
      <c r="E32" s="1734"/>
      <c r="F32" s="1734"/>
      <c r="G32" s="1728"/>
      <c r="H32" s="1753"/>
      <c r="I32" s="732"/>
    </row>
    <row r="33" spans="1:9" x14ac:dyDescent="0.3">
      <c r="A33" s="1767"/>
      <c r="B33" s="1768"/>
      <c r="C33" s="249" t="s">
        <v>392</v>
      </c>
      <c r="D33" s="1734"/>
      <c r="E33" s="1734"/>
      <c r="F33" s="1734"/>
      <c r="G33" s="1728"/>
      <c r="H33" s="1753"/>
      <c r="I33" s="732"/>
    </row>
    <row r="34" spans="1:9" x14ac:dyDescent="0.3">
      <c r="A34" s="1767" t="s">
        <v>396</v>
      </c>
      <c r="B34" s="1768"/>
      <c r="C34" s="249" t="s">
        <v>351</v>
      </c>
      <c r="D34" s="1734" t="s">
        <v>382</v>
      </c>
      <c r="E34" s="1734" t="s">
        <v>204</v>
      </c>
      <c r="F34" s="1734" t="s">
        <v>394</v>
      </c>
      <c r="G34" s="1771">
        <v>3384.5943000000002</v>
      </c>
      <c r="H34" s="1730">
        <v>3384.5943000000002</v>
      </c>
      <c r="I34" s="732"/>
    </row>
    <row r="35" spans="1:9" x14ac:dyDescent="0.3">
      <c r="A35" s="1767"/>
      <c r="B35" s="1768"/>
      <c r="C35" s="249" t="s">
        <v>391</v>
      </c>
      <c r="D35" s="1734"/>
      <c r="E35" s="1734"/>
      <c r="F35" s="1734"/>
      <c r="G35" s="1771"/>
      <c r="H35" s="1730"/>
      <c r="I35" s="732"/>
    </row>
    <row r="36" spans="1:9" ht="16.5" customHeight="1" x14ac:dyDescent="0.3">
      <c r="A36" s="1767" t="s">
        <v>397</v>
      </c>
      <c r="B36" s="1768"/>
      <c r="C36" s="249" t="s">
        <v>391</v>
      </c>
      <c r="D36" s="280" t="s">
        <v>382</v>
      </c>
      <c r="E36" s="280" t="s">
        <v>204</v>
      </c>
      <c r="F36" s="280" t="s">
        <v>394</v>
      </c>
      <c r="G36" s="763">
        <v>4020.0318000000002</v>
      </c>
      <c r="H36" s="313">
        <v>4020.0318000000002</v>
      </c>
      <c r="I36" s="732"/>
    </row>
    <row r="37" spans="1:9" x14ac:dyDescent="0.3">
      <c r="A37" s="1767" t="s">
        <v>398</v>
      </c>
      <c r="B37" s="1768"/>
      <c r="C37" s="249" t="s">
        <v>391</v>
      </c>
      <c r="D37" s="280" t="s">
        <v>382</v>
      </c>
      <c r="E37" s="280" t="s">
        <v>204</v>
      </c>
      <c r="F37" s="280" t="s">
        <v>394</v>
      </c>
      <c r="G37" s="763">
        <v>4020.0318000000002</v>
      </c>
      <c r="H37" s="313">
        <v>4020.0318000000002</v>
      </c>
      <c r="I37" s="732"/>
    </row>
    <row r="38" spans="1:9" x14ac:dyDescent="0.3">
      <c r="A38" s="1767" t="s">
        <v>399</v>
      </c>
      <c r="B38" s="1768"/>
      <c r="C38" s="249" t="s">
        <v>351</v>
      </c>
      <c r="D38" s="280" t="s">
        <v>382</v>
      </c>
      <c r="E38" s="280" t="s">
        <v>204</v>
      </c>
      <c r="F38" s="280" t="s">
        <v>394</v>
      </c>
      <c r="G38" s="763">
        <v>3384.5943000000002</v>
      </c>
      <c r="H38" s="313">
        <v>3384.5943000000002</v>
      </c>
      <c r="I38" s="732"/>
    </row>
    <row r="39" spans="1:9" x14ac:dyDescent="0.3">
      <c r="A39" s="1767" t="s">
        <v>400</v>
      </c>
      <c r="B39" s="1768"/>
      <c r="C39" s="314" t="s">
        <v>551</v>
      </c>
      <c r="D39" s="280" t="s">
        <v>382</v>
      </c>
      <c r="E39" s="280" t="s">
        <v>204</v>
      </c>
      <c r="F39" s="280" t="s">
        <v>394</v>
      </c>
      <c r="G39" s="763">
        <v>3770.9403000000002</v>
      </c>
      <c r="H39" s="313">
        <v>3770.9403000000002</v>
      </c>
      <c r="I39" s="732"/>
    </row>
    <row r="40" spans="1:9" ht="17.25" thickBot="1" x14ac:dyDescent="0.35">
      <c r="A40" s="1769" t="s">
        <v>400</v>
      </c>
      <c r="B40" s="1770"/>
      <c r="C40" s="315" t="s">
        <v>395</v>
      </c>
      <c r="D40" s="304" t="s">
        <v>377</v>
      </c>
      <c r="E40" s="304" t="s">
        <v>204</v>
      </c>
      <c r="F40" s="304" t="s">
        <v>394</v>
      </c>
      <c r="G40" s="764">
        <v>3770.9403000000002</v>
      </c>
      <c r="H40" s="316">
        <v>3770.9403000000002</v>
      </c>
      <c r="I40" s="732"/>
    </row>
    <row r="41" spans="1:9" x14ac:dyDescent="0.3">
      <c r="A41" s="1749" t="s">
        <v>32</v>
      </c>
      <c r="B41" s="1750"/>
      <c r="C41" s="1750"/>
      <c r="D41" s="1750"/>
      <c r="E41" s="1750"/>
      <c r="F41" s="1750"/>
      <c r="G41" s="1750"/>
      <c r="H41" s="1750"/>
      <c r="I41" s="732"/>
    </row>
    <row r="42" spans="1:9" ht="17.25" thickBot="1" x14ac:dyDescent="0.35">
      <c r="A42" s="1583" t="s">
        <v>175</v>
      </c>
      <c r="B42" s="1584"/>
      <c r="C42" s="1584"/>
      <c r="D42" s="1584"/>
      <c r="E42" s="1584"/>
      <c r="F42" s="1584"/>
      <c r="G42" s="1584"/>
      <c r="H42" s="1584"/>
      <c r="I42" s="732"/>
    </row>
    <row r="43" spans="1:9" ht="13.5" customHeight="1" x14ac:dyDescent="0.3">
      <c r="A43" s="1586" t="s">
        <v>33</v>
      </c>
      <c r="B43" s="1587"/>
      <c r="C43" s="1587" t="s">
        <v>177</v>
      </c>
      <c r="D43" s="1587" t="s">
        <v>34</v>
      </c>
      <c r="E43" s="1587" t="s">
        <v>15</v>
      </c>
      <c r="F43" s="1587"/>
      <c r="G43" s="1745" t="s">
        <v>302</v>
      </c>
      <c r="H43" s="1747" t="s">
        <v>17</v>
      </c>
      <c r="I43" s="732"/>
    </row>
    <row r="44" spans="1:9" x14ac:dyDescent="0.3">
      <c r="A44" s="1739"/>
      <c r="B44" s="1646"/>
      <c r="C44" s="1646"/>
      <c r="D44" s="1646"/>
      <c r="E44" s="1646"/>
      <c r="F44" s="1646"/>
      <c r="G44" s="1746"/>
      <c r="H44" s="1748"/>
      <c r="I44" s="732"/>
    </row>
    <row r="45" spans="1:9" ht="33.75" x14ac:dyDescent="0.3">
      <c r="A45" s="1736" t="s">
        <v>35</v>
      </c>
      <c r="B45" s="1735"/>
      <c r="C45" s="627" t="s">
        <v>1156</v>
      </c>
      <c r="D45" s="43" t="s">
        <v>36</v>
      </c>
      <c r="E45" s="1735" t="s">
        <v>37</v>
      </c>
      <c r="F45" s="1735"/>
      <c r="G45" s="765">
        <v>414.81360000000001</v>
      </c>
      <c r="H45" s="317">
        <v>414.81360000000001</v>
      </c>
      <c r="I45" s="732"/>
    </row>
    <row r="46" spans="1:9" ht="22.5" x14ac:dyDescent="0.3">
      <c r="A46" s="1736" t="s">
        <v>35</v>
      </c>
      <c r="B46" s="1735"/>
      <c r="C46" s="627" t="s">
        <v>1157</v>
      </c>
      <c r="D46" s="43" t="s">
        <v>36</v>
      </c>
      <c r="E46" s="1735" t="s">
        <v>37</v>
      </c>
      <c r="F46" s="1735"/>
      <c r="G46" s="765">
        <v>490.04939999999999</v>
      </c>
      <c r="H46" s="317">
        <v>490.04939999999999</v>
      </c>
      <c r="I46" s="732"/>
    </row>
    <row r="47" spans="1:9" ht="33.75" x14ac:dyDescent="0.3">
      <c r="A47" s="1736" t="s">
        <v>42</v>
      </c>
      <c r="B47" s="1735"/>
      <c r="C47" s="627" t="s">
        <v>1158</v>
      </c>
      <c r="D47" s="43" t="s">
        <v>36</v>
      </c>
      <c r="E47" s="1735" t="s">
        <v>43</v>
      </c>
      <c r="F47" s="1735"/>
      <c r="G47" s="765">
        <v>206.39009999999999</v>
      </c>
      <c r="H47" s="317">
        <v>206.39009999999999</v>
      </c>
      <c r="I47" s="732"/>
    </row>
    <row r="48" spans="1:9" ht="22.5" x14ac:dyDescent="0.3">
      <c r="A48" s="1736" t="s">
        <v>42</v>
      </c>
      <c r="B48" s="1735"/>
      <c r="C48" s="627" t="s">
        <v>1159</v>
      </c>
      <c r="D48" s="43" t="s">
        <v>36</v>
      </c>
      <c r="E48" s="1735" t="s">
        <v>43</v>
      </c>
      <c r="F48" s="1735"/>
      <c r="G48" s="765">
        <v>244.00800000000001</v>
      </c>
      <c r="H48" s="317">
        <v>244.00800000000001</v>
      </c>
      <c r="I48" s="732"/>
    </row>
    <row r="49" spans="1:9" ht="33.75" x14ac:dyDescent="0.3">
      <c r="A49" s="1736" t="s">
        <v>51</v>
      </c>
      <c r="B49" s="1735"/>
      <c r="C49" s="627" t="s">
        <v>1160</v>
      </c>
      <c r="D49" s="43" t="s">
        <v>36</v>
      </c>
      <c r="E49" s="1735" t="s">
        <v>360</v>
      </c>
      <c r="F49" s="1735"/>
      <c r="G49" s="765">
        <v>305</v>
      </c>
      <c r="H49" s="317">
        <v>305</v>
      </c>
      <c r="I49" s="732"/>
    </row>
    <row r="50" spans="1:9" ht="22.5" x14ac:dyDescent="0.3">
      <c r="A50" s="1736" t="s">
        <v>51</v>
      </c>
      <c r="B50" s="1735"/>
      <c r="C50" s="627" t="s">
        <v>1161</v>
      </c>
      <c r="D50" s="43" t="s">
        <v>36</v>
      </c>
      <c r="E50" s="1735" t="s">
        <v>360</v>
      </c>
      <c r="F50" s="1735"/>
      <c r="G50" s="765">
        <v>358</v>
      </c>
      <c r="H50" s="317">
        <v>358</v>
      </c>
      <c r="I50" s="732"/>
    </row>
    <row r="51" spans="1:9" ht="33.75" x14ac:dyDescent="0.3">
      <c r="A51" s="1736" t="s">
        <v>54</v>
      </c>
      <c r="B51" s="1735"/>
      <c r="C51" s="627" t="s">
        <v>1162</v>
      </c>
      <c r="D51" s="43" t="s">
        <v>36</v>
      </c>
      <c r="E51" s="1735" t="s">
        <v>361</v>
      </c>
      <c r="F51" s="1735"/>
      <c r="G51" s="765">
        <v>442.2645</v>
      </c>
      <c r="H51" s="317">
        <v>442.2645</v>
      </c>
      <c r="I51" s="732"/>
    </row>
    <row r="52" spans="1:9" ht="22.5" x14ac:dyDescent="0.3">
      <c r="A52" s="1736" t="s">
        <v>54</v>
      </c>
      <c r="B52" s="1735"/>
      <c r="C52" s="627" t="s">
        <v>1163</v>
      </c>
      <c r="D52" s="43" t="s">
        <v>36</v>
      </c>
      <c r="E52" s="1735" t="s">
        <v>361</v>
      </c>
      <c r="F52" s="1735"/>
      <c r="G52" s="765">
        <v>514.4502</v>
      </c>
      <c r="H52" s="317">
        <v>514.4502</v>
      </c>
      <c r="I52" s="732"/>
    </row>
    <row r="53" spans="1:9" ht="17.25" thickBot="1" x14ac:dyDescent="0.35">
      <c r="A53" s="1765" t="s">
        <v>402</v>
      </c>
      <c r="B53" s="1766"/>
      <c r="C53" s="1766"/>
      <c r="D53" s="1766"/>
      <c r="E53" s="1766"/>
      <c r="F53" s="1766"/>
      <c r="G53" s="766">
        <v>285.73763814</v>
      </c>
      <c r="H53" s="767">
        <v>285.73763814</v>
      </c>
      <c r="I53" s="732"/>
    </row>
    <row r="54" spans="1:9" ht="17.25" thickBot="1" x14ac:dyDescent="0.35">
      <c r="A54" s="1754" t="s">
        <v>105</v>
      </c>
      <c r="B54" s="1755"/>
      <c r="C54" s="1755"/>
      <c r="D54" s="1755"/>
      <c r="E54" s="1755"/>
      <c r="F54" s="1755"/>
      <c r="G54" s="1755"/>
      <c r="H54" s="1756"/>
      <c r="I54" s="732"/>
    </row>
    <row r="55" spans="1:9" x14ac:dyDescent="0.3">
      <c r="A55" s="1757" t="s">
        <v>12</v>
      </c>
      <c r="B55" s="1758"/>
      <c r="C55" s="1758" t="s">
        <v>177</v>
      </c>
      <c r="D55" s="1758" t="s">
        <v>13</v>
      </c>
      <c r="E55" s="1758" t="s">
        <v>14</v>
      </c>
      <c r="F55" s="1758" t="s">
        <v>15</v>
      </c>
      <c r="G55" s="1761" t="s">
        <v>302</v>
      </c>
      <c r="H55" s="1763" t="s">
        <v>17</v>
      </c>
      <c r="I55" s="732"/>
    </row>
    <row r="56" spans="1:9" x14ac:dyDescent="0.3">
      <c r="A56" s="1759"/>
      <c r="B56" s="1760"/>
      <c r="C56" s="1760"/>
      <c r="D56" s="1760"/>
      <c r="E56" s="1760"/>
      <c r="F56" s="1760"/>
      <c r="G56" s="1762"/>
      <c r="H56" s="1764"/>
      <c r="I56" s="732"/>
    </row>
    <row r="57" spans="1:9" x14ac:dyDescent="0.3">
      <c r="A57" s="1732" t="s">
        <v>390</v>
      </c>
      <c r="B57" s="1733"/>
      <c r="C57" s="250" t="s">
        <v>511</v>
      </c>
      <c r="D57" s="1734" t="s">
        <v>382</v>
      </c>
      <c r="E57" s="1734" t="s">
        <v>204</v>
      </c>
      <c r="F57" s="1734" t="s">
        <v>394</v>
      </c>
      <c r="G57" s="1728">
        <f>H57/1.05</f>
        <v>3392.9752001714282</v>
      </c>
      <c r="H57" s="1753">
        <v>3562.6239601799998</v>
      </c>
      <c r="I57" s="732"/>
    </row>
    <row r="58" spans="1:9" x14ac:dyDescent="0.3">
      <c r="A58" s="1732"/>
      <c r="B58" s="1733"/>
      <c r="C58" s="250" t="s">
        <v>547</v>
      </c>
      <c r="D58" s="1734"/>
      <c r="E58" s="1734"/>
      <c r="F58" s="1734"/>
      <c r="G58" s="1728"/>
      <c r="H58" s="1753"/>
      <c r="I58" s="732"/>
    </row>
    <row r="59" spans="1:9" x14ac:dyDescent="0.3">
      <c r="A59" s="1732" t="s">
        <v>390</v>
      </c>
      <c r="B59" s="1733"/>
      <c r="C59" s="250" t="s">
        <v>351</v>
      </c>
      <c r="D59" s="1734" t="s">
        <v>377</v>
      </c>
      <c r="E59" s="1734" t="s">
        <v>204</v>
      </c>
      <c r="F59" s="1734" t="s">
        <v>394</v>
      </c>
      <c r="G59" s="1728">
        <f t="shared" ref="G59:G96" si="0">H59/1.05</f>
        <v>3664.0870665714283</v>
      </c>
      <c r="H59" s="1753">
        <v>3847.2914198999997</v>
      </c>
      <c r="I59" s="732"/>
    </row>
    <row r="60" spans="1:9" x14ac:dyDescent="0.3">
      <c r="A60" s="1732"/>
      <c r="B60" s="1733"/>
      <c r="C60" s="250" t="s">
        <v>391</v>
      </c>
      <c r="D60" s="1734"/>
      <c r="E60" s="1734"/>
      <c r="F60" s="1734"/>
      <c r="G60" s="1728"/>
      <c r="H60" s="1753"/>
      <c r="I60" s="732"/>
    </row>
    <row r="61" spans="1:9" x14ac:dyDescent="0.3">
      <c r="A61" s="1732"/>
      <c r="B61" s="1733"/>
      <c r="C61" s="250" t="s">
        <v>392</v>
      </c>
      <c r="D61" s="1734"/>
      <c r="E61" s="1734"/>
      <c r="F61" s="1734"/>
      <c r="G61" s="1728"/>
      <c r="H61" s="1753"/>
      <c r="I61" s="732"/>
    </row>
    <row r="62" spans="1:9" x14ac:dyDescent="0.3">
      <c r="A62" s="1732"/>
      <c r="B62" s="1733"/>
      <c r="C62" s="250" t="s">
        <v>511</v>
      </c>
      <c r="D62" s="1734"/>
      <c r="E62" s="1734"/>
      <c r="F62" s="1734"/>
      <c r="G62" s="1728"/>
      <c r="H62" s="1753"/>
      <c r="I62" s="732"/>
    </row>
    <row r="63" spans="1:9" x14ac:dyDescent="0.3">
      <c r="A63" s="1732"/>
      <c r="B63" s="1733"/>
      <c r="C63" s="250" t="s">
        <v>547</v>
      </c>
      <c r="D63" s="1734"/>
      <c r="E63" s="1734"/>
      <c r="F63" s="1734"/>
      <c r="G63" s="1728"/>
      <c r="H63" s="1753"/>
      <c r="I63" s="732"/>
    </row>
    <row r="64" spans="1:9" x14ac:dyDescent="0.3">
      <c r="A64" s="1732" t="s">
        <v>396</v>
      </c>
      <c r="B64" s="1733"/>
      <c r="C64" s="250" t="s">
        <v>351</v>
      </c>
      <c r="D64" s="1734" t="s">
        <v>382</v>
      </c>
      <c r="E64" s="1734" t="s">
        <v>204</v>
      </c>
      <c r="F64" s="1734" t="s">
        <v>394</v>
      </c>
      <c r="G64" s="1728">
        <f t="shared" si="0"/>
        <v>3392.9752001714282</v>
      </c>
      <c r="H64" s="1730">
        <v>3562.6239601799998</v>
      </c>
      <c r="I64" s="732"/>
    </row>
    <row r="65" spans="1:9" x14ac:dyDescent="0.3">
      <c r="A65" s="1732"/>
      <c r="B65" s="1733"/>
      <c r="C65" s="250" t="s">
        <v>391</v>
      </c>
      <c r="D65" s="1734"/>
      <c r="E65" s="1734"/>
      <c r="F65" s="1734"/>
      <c r="G65" s="1728"/>
      <c r="H65" s="1730"/>
      <c r="I65" s="732"/>
    </row>
    <row r="66" spans="1:9" x14ac:dyDescent="0.3">
      <c r="A66" s="1732"/>
      <c r="B66" s="1733"/>
      <c r="C66" s="250" t="s">
        <v>392</v>
      </c>
      <c r="D66" s="1734"/>
      <c r="E66" s="1734"/>
      <c r="F66" s="1734"/>
      <c r="G66" s="1728"/>
      <c r="H66" s="1730"/>
      <c r="I66" s="732"/>
    </row>
    <row r="67" spans="1:9" x14ac:dyDescent="0.3">
      <c r="A67" s="1732"/>
      <c r="B67" s="1733"/>
      <c r="C67" s="250" t="s">
        <v>511</v>
      </c>
      <c r="D67" s="1734"/>
      <c r="E67" s="1734"/>
      <c r="F67" s="1734"/>
      <c r="G67" s="1728"/>
      <c r="H67" s="1730"/>
      <c r="I67" s="732"/>
    </row>
    <row r="68" spans="1:9" x14ac:dyDescent="0.3">
      <c r="A68" s="1732" t="s">
        <v>397</v>
      </c>
      <c r="B68" s="1733"/>
      <c r="C68" s="250" t="s">
        <v>392</v>
      </c>
      <c r="D68" s="1734" t="s">
        <v>382</v>
      </c>
      <c r="E68" s="1734" t="s">
        <v>204</v>
      </c>
      <c r="F68" s="1734" t="s">
        <v>394</v>
      </c>
      <c r="G68" s="1728">
        <f t="shared" si="0"/>
        <v>4029.9861644571429</v>
      </c>
      <c r="H68" s="1730">
        <v>4231.4854726800004</v>
      </c>
      <c r="I68" s="732"/>
    </row>
    <row r="69" spans="1:9" x14ac:dyDescent="0.3">
      <c r="A69" s="1732"/>
      <c r="B69" s="1733"/>
      <c r="C69" s="250" t="s">
        <v>511</v>
      </c>
      <c r="D69" s="1734"/>
      <c r="E69" s="1734"/>
      <c r="F69" s="1734"/>
      <c r="G69" s="1728"/>
      <c r="H69" s="1730"/>
      <c r="I69" s="732"/>
    </row>
    <row r="70" spans="1:9" x14ac:dyDescent="0.3">
      <c r="A70" s="1732" t="s">
        <v>398</v>
      </c>
      <c r="B70" s="1733"/>
      <c r="C70" s="250" t="s">
        <v>392</v>
      </c>
      <c r="D70" s="1734" t="s">
        <v>382</v>
      </c>
      <c r="E70" s="1734" t="s">
        <v>204</v>
      </c>
      <c r="F70" s="1734" t="s">
        <v>394</v>
      </c>
      <c r="G70" s="1728">
        <f t="shared" si="0"/>
        <v>4029.9861644571429</v>
      </c>
      <c r="H70" s="1730">
        <v>4231.4854726800004</v>
      </c>
      <c r="I70" s="732"/>
    </row>
    <row r="71" spans="1:9" x14ac:dyDescent="0.3">
      <c r="A71" s="1732"/>
      <c r="B71" s="1733"/>
      <c r="C71" s="250" t="s">
        <v>511</v>
      </c>
      <c r="D71" s="1734"/>
      <c r="E71" s="1734"/>
      <c r="F71" s="1734"/>
      <c r="G71" s="1728"/>
      <c r="H71" s="1730"/>
      <c r="I71" s="732"/>
    </row>
    <row r="72" spans="1:9" x14ac:dyDescent="0.3">
      <c r="A72" s="1732" t="s">
        <v>399</v>
      </c>
      <c r="B72" s="1733"/>
      <c r="C72" s="250" t="s">
        <v>391</v>
      </c>
      <c r="D72" s="1734" t="s">
        <v>382</v>
      </c>
      <c r="E72" s="1734" t="s">
        <v>204</v>
      </c>
      <c r="F72" s="1734" t="s">
        <v>394</v>
      </c>
      <c r="G72" s="1728">
        <f t="shared" si="0"/>
        <v>3337.1428571428569</v>
      </c>
      <c r="H72" s="1730">
        <v>3504</v>
      </c>
      <c r="I72" s="732"/>
    </row>
    <row r="73" spans="1:9" x14ac:dyDescent="0.3">
      <c r="A73" s="1732"/>
      <c r="B73" s="1733"/>
      <c r="C73" s="250" t="s">
        <v>548</v>
      </c>
      <c r="D73" s="1734"/>
      <c r="E73" s="1734"/>
      <c r="F73" s="1734"/>
      <c r="G73" s="1728"/>
      <c r="H73" s="1730"/>
      <c r="I73" s="732"/>
    </row>
    <row r="74" spans="1:9" x14ac:dyDescent="0.3">
      <c r="A74" s="1732"/>
      <c r="B74" s="1733"/>
      <c r="C74" s="250" t="s">
        <v>547</v>
      </c>
      <c r="D74" s="1734"/>
      <c r="E74" s="1734"/>
      <c r="F74" s="1734"/>
      <c r="G74" s="1728"/>
      <c r="H74" s="1730"/>
      <c r="I74" s="732"/>
    </row>
    <row r="75" spans="1:9" x14ac:dyDescent="0.3">
      <c r="A75" s="1732" t="s">
        <v>399</v>
      </c>
      <c r="B75" s="1733"/>
      <c r="C75" s="250" t="s">
        <v>391</v>
      </c>
      <c r="D75" s="1734" t="s">
        <v>377</v>
      </c>
      <c r="E75" s="1734" t="s">
        <v>204</v>
      </c>
      <c r="F75" s="1734" t="s">
        <v>394</v>
      </c>
      <c r="G75" s="1728">
        <f t="shared" si="0"/>
        <v>3664.0870665714283</v>
      </c>
      <c r="H75" s="1730">
        <v>3847.2914198999997</v>
      </c>
      <c r="I75" s="732"/>
    </row>
    <row r="76" spans="1:9" x14ac:dyDescent="0.3">
      <c r="A76" s="1732"/>
      <c r="B76" s="1733"/>
      <c r="C76" s="250" t="s">
        <v>548</v>
      </c>
      <c r="D76" s="1734"/>
      <c r="E76" s="1734"/>
      <c r="F76" s="1734"/>
      <c r="G76" s="1728"/>
      <c r="H76" s="1730"/>
      <c r="I76" s="732"/>
    </row>
    <row r="77" spans="1:9" x14ac:dyDescent="0.3">
      <c r="A77" s="1732"/>
      <c r="B77" s="1733"/>
      <c r="C77" s="250" t="s">
        <v>547</v>
      </c>
      <c r="D77" s="1734"/>
      <c r="E77" s="1734"/>
      <c r="F77" s="1734"/>
      <c r="G77" s="1728"/>
      <c r="H77" s="1730"/>
      <c r="I77" s="732"/>
    </row>
    <row r="78" spans="1:9" x14ac:dyDescent="0.3">
      <c r="A78" s="1732" t="s">
        <v>1174</v>
      </c>
      <c r="B78" s="1733"/>
      <c r="C78" s="250" t="s">
        <v>351</v>
      </c>
      <c r="D78" s="1734" t="s">
        <v>382</v>
      </c>
      <c r="E78" s="1734" t="s">
        <v>204</v>
      </c>
      <c r="F78" s="1734" t="s">
        <v>394</v>
      </c>
      <c r="G78" s="1728">
        <f t="shared" si="0"/>
        <v>4029.9861644571429</v>
      </c>
      <c r="H78" s="1730">
        <v>4231.4854726800004</v>
      </c>
      <c r="I78" s="732"/>
    </row>
    <row r="79" spans="1:9" x14ac:dyDescent="0.3">
      <c r="A79" s="1732"/>
      <c r="B79" s="1733"/>
      <c r="C79" s="250" t="s">
        <v>391</v>
      </c>
      <c r="D79" s="1734"/>
      <c r="E79" s="1734"/>
      <c r="F79" s="1734"/>
      <c r="G79" s="1728"/>
      <c r="H79" s="1730"/>
      <c r="I79" s="732"/>
    </row>
    <row r="80" spans="1:9" x14ac:dyDescent="0.3">
      <c r="A80" s="1732"/>
      <c r="B80" s="1733"/>
      <c r="C80" s="250" t="s">
        <v>392</v>
      </c>
      <c r="D80" s="1734"/>
      <c r="E80" s="1734"/>
      <c r="F80" s="1734"/>
      <c r="G80" s="1728"/>
      <c r="H80" s="1730"/>
      <c r="I80" s="732"/>
    </row>
    <row r="81" spans="1:9" x14ac:dyDescent="0.3">
      <c r="A81" s="1732"/>
      <c r="B81" s="1733"/>
      <c r="C81" s="250" t="s">
        <v>547</v>
      </c>
      <c r="D81" s="1734"/>
      <c r="E81" s="1734"/>
      <c r="F81" s="1734"/>
      <c r="G81" s="1728"/>
      <c r="H81" s="1730"/>
      <c r="I81" s="732"/>
    </row>
    <row r="82" spans="1:9" x14ac:dyDescent="0.3">
      <c r="A82" s="1732" t="s">
        <v>1174</v>
      </c>
      <c r="B82" s="1733"/>
      <c r="C82" s="250" t="s">
        <v>351</v>
      </c>
      <c r="D82" s="1734" t="s">
        <v>377</v>
      </c>
      <c r="E82" s="1734" t="s">
        <v>204</v>
      </c>
      <c r="F82" s="1734" t="s">
        <v>394</v>
      </c>
      <c r="G82" s="1728">
        <f t="shared" si="0"/>
        <v>4213.4453221714284</v>
      </c>
      <c r="H82" s="1730">
        <v>4424.1175882799998</v>
      </c>
      <c r="I82" s="732"/>
    </row>
    <row r="83" spans="1:9" x14ac:dyDescent="0.3">
      <c r="A83" s="1732"/>
      <c r="B83" s="1733"/>
      <c r="C83" s="250" t="s">
        <v>391</v>
      </c>
      <c r="D83" s="1734"/>
      <c r="E83" s="1734"/>
      <c r="F83" s="1734"/>
      <c r="G83" s="1728"/>
      <c r="H83" s="1730"/>
      <c r="I83" s="732"/>
    </row>
    <row r="84" spans="1:9" x14ac:dyDescent="0.3">
      <c r="A84" s="1732"/>
      <c r="B84" s="1733"/>
      <c r="C84" s="250" t="s">
        <v>392</v>
      </c>
      <c r="D84" s="1734"/>
      <c r="E84" s="1734"/>
      <c r="F84" s="1734"/>
      <c r="G84" s="1728"/>
      <c r="H84" s="1730"/>
      <c r="I84" s="732"/>
    </row>
    <row r="85" spans="1:9" x14ac:dyDescent="0.3">
      <c r="A85" s="1732"/>
      <c r="B85" s="1733"/>
      <c r="C85" s="250" t="s">
        <v>547</v>
      </c>
      <c r="D85" s="1734"/>
      <c r="E85" s="1734"/>
      <c r="F85" s="1734"/>
      <c r="G85" s="1728"/>
      <c r="H85" s="1730"/>
      <c r="I85" s="732"/>
    </row>
    <row r="86" spans="1:9" x14ac:dyDescent="0.3">
      <c r="A86" s="1732" t="s">
        <v>400</v>
      </c>
      <c r="B86" s="1733"/>
      <c r="C86" s="250" t="s">
        <v>549</v>
      </c>
      <c r="D86" s="1734" t="s">
        <v>382</v>
      </c>
      <c r="E86" s="1734" t="s">
        <v>204</v>
      </c>
      <c r="F86" s="1734" t="s">
        <v>394</v>
      </c>
      <c r="G86" s="1728">
        <f t="shared" si="0"/>
        <v>3780.2778664571424</v>
      </c>
      <c r="H86" s="1730">
        <v>3969.2917597799997</v>
      </c>
      <c r="I86" s="732"/>
    </row>
    <row r="87" spans="1:9" x14ac:dyDescent="0.3">
      <c r="A87" s="1732"/>
      <c r="B87" s="1733"/>
      <c r="C87" s="318" t="s">
        <v>550</v>
      </c>
      <c r="D87" s="1734"/>
      <c r="E87" s="1734"/>
      <c r="F87" s="1734"/>
      <c r="G87" s="1728"/>
      <c r="H87" s="1730"/>
      <c r="I87" s="732"/>
    </row>
    <row r="88" spans="1:9" x14ac:dyDescent="0.3">
      <c r="A88" s="1732" t="s">
        <v>400</v>
      </c>
      <c r="B88" s="1733"/>
      <c r="C88" s="250" t="s">
        <v>549</v>
      </c>
      <c r="D88" s="1734" t="s">
        <v>377</v>
      </c>
      <c r="E88" s="1734" t="s">
        <v>204</v>
      </c>
      <c r="F88" s="1734" t="s">
        <v>394</v>
      </c>
      <c r="G88" s="1728">
        <f t="shared" si="0"/>
        <v>3780.2778664571424</v>
      </c>
      <c r="H88" s="1730">
        <v>3969.2917597799997</v>
      </c>
      <c r="I88" s="732"/>
    </row>
    <row r="89" spans="1:9" x14ac:dyDescent="0.3">
      <c r="A89" s="1732"/>
      <c r="B89" s="1733"/>
      <c r="C89" s="318" t="s">
        <v>393</v>
      </c>
      <c r="D89" s="1734"/>
      <c r="E89" s="1734"/>
      <c r="F89" s="1734"/>
      <c r="G89" s="1728"/>
      <c r="H89" s="1730"/>
      <c r="I89" s="732"/>
    </row>
    <row r="90" spans="1:9" x14ac:dyDescent="0.3">
      <c r="A90" s="1732" t="s">
        <v>1190</v>
      </c>
      <c r="B90" s="1733"/>
      <c r="C90" s="250" t="s">
        <v>351</v>
      </c>
      <c r="D90" s="280" t="s">
        <v>303</v>
      </c>
      <c r="E90" s="280" t="s">
        <v>204</v>
      </c>
      <c r="F90" s="280" t="s">
        <v>394</v>
      </c>
      <c r="G90" s="733">
        <f t="shared" si="0"/>
        <v>2054.7425664000002</v>
      </c>
      <c r="H90" s="313">
        <v>2157.4796947200002</v>
      </c>
      <c r="I90" s="732"/>
    </row>
    <row r="91" spans="1:9" x14ac:dyDescent="0.3">
      <c r="A91" s="1732" t="s">
        <v>1191</v>
      </c>
      <c r="B91" s="1733"/>
      <c r="C91" s="250" t="s">
        <v>391</v>
      </c>
      <c r="D91" s="1734" t="s">
        <v>303</v>
      </c>
      <c r="E91" s="1734" t="s">
        <v>204</v>
      </c>
      <c r="F91" s="1734" t="s">
        <v>394</v>
      </c>
      <c r="G91" s="1728">
        <f t="shared" si="0"/>
        <v>3549.9347017714281</v>
      </c>
      <c r="H91" s="1730">
        <v>3727.4314368599998</v>
      </c>
      <c r="I91" s="732"/>
    </row>
    <row r="92" spans="1:9" x14ac:dyDescent="0.3">
      <c r="A92" s="1732"/>
      <c r="B92" s="1733"/>
      <c r="C92" s="250" t="s">
        <v>392</v>
      </c>
      <c r="D92" s="1734"/>
      <c r="E92" s="1734"/>
      <c r="F92" s="1734"/>
      <c r="G92" s="1728"/>
      <c r="H92" s="1730"/>
      <c r="I92" s="732"/>
    </row>
    <row r="93" spans="1:9" x14ac:dyDescent="0.3">
      <c r="A93" s="1732"/>
      <c r="B93" s="1733"/>
      <c r="C93" s="250" t="s">
        <v>511</v>
      </c>
      <c r="D93" s="1734"/>
      <c r="E93" s="1734"/>
      <c r="F93" s="1734"/>
      <c r="G93" s="1728"/>
      <c r="H93" s="1730"/>
      <c r="I93" s="732"/>
    </row>
    <row r="94" spans="1:9" x14ac:dyDescent="0.3">
      <c r="A94" s="1732" t="s">
        <v>1192</v>
      </c>
      <c r="B94" s="1733"/>
      <c r="C94" s="250" t="s">
        <v>351</v>
      </c>
      <c r="D94" s="1734" t="s">
        <v>303</v>
      </c>
      <c r="E94" s="1734" t="s">
        <v>204</v>
      </c>
      <c r="F94" s="1734" t="s">
        <v>394</v>
      </c>
      <c r="G94" s="1728">
        <f t="shared" si="0"/>
        <v>4548.7678937714272</v>
      </c>
      <c r="H94" s="1730">
        <v>4776.2062884599991</v>
      </c>
      <c r="I94" s="732"/>
    </row>
    <row r="95" spans="1:9" x14ac:dyDescent="0.3">
      <c r="A95" s="1732"/>
      <c r="B95" s="1733"/>
      <c r="C95" s="250" t="s">
        <v>391</v>
      </c>
      <c r="D95" s="1734"/>
      <c r="E95" s="1734"/>
      <c r="F95" s="1734"/>
      <c r="G95" s="1728"/>
      <c r="H95" s="1730"/>
      <c r="I95" s="732"/>
    </row>
    <row r="96" spans="1:9" x14ac:dyDescent="0.3">
      <c r="A96" s="1732" t="s">
        <v>1193</v>
      </c>
      <c r="B96" s="1733"/>
      <c r="C96" s="250" t="s">
        <v>351</v>
      </c>
      <c r="D96" s="1734" t="s">
        <v>1194</v>
      </c>
      <c r="E96" s="1734" t="s">
        <v>204</v>
      </c>
      <c r="F96" s="1734" t="s">
        <v>394</v>
      </c>
      <c r="G96" s="1728">
        <f t="shared" si="0"/>
        <v>5147.0485914285709</v>
      </c>
      <c r="H96" s="1730">
        <v>5404.4010209999997</v>
      </c>
      <c r="I96" s="732"/>
    </row>
    <row r="97" spans="1:9" ht="17.25" thickBot="1" x14ac:dyDescent="0.35">
      <c r="A97" s="1751"/>
      <c r="B97" s="1752"/>
      <c r="C97" s="738" t="s">
        <v>391</v>
      </c>
      <c r="D97" s="1740"/>
      <c r="E97" s="1740"/>
      <c r="F97" s="1740"/>
      <c r="G97" s="1729"/>
      <c r="H97" s="1731"/>
      <c r="I97" s="732"/>
    </row>
    <row r="98" spans="1:9" x14ac:dyDescent="0.3">
      <c r="A98" s="1749" t="s">
        <v>32</v>
      </c>
      <c r="B98" s="1750"/>
      <c r="C98" s="1750"/>
      <c r="D98" s="1750"/>
      <c r="E98" s="1750"/>
      <c r="F98" s="1750"/>
      <c r="G98" s="1750"/>
      <c r="H98" s="1750"/>
      <c r="I98" s="732"/>
    </row>
    <row r="99" spans="1:9" ht="17.25" thickBot="1" x14ac:dyDescent="0.35">
      <c r="A99" s="1583" t="s">
        <v>175</v>
      </c>
      <c r="B99" s="1584"/>
      <c r="C99" s="1584"/>
      <c r="D99" s="1584"/>
      <c r="E99" s="1584"/>
      <c r="F99" s="1584"/>
      <c r="G99" s="1584"/>
      <c r="H99" s="1584"/>
      <c r="I99" s="732"/>
    </row>
    <row r="100" spans="1:9" x14ac:dyDescent="0.3">
      <c r="A100" s="1586" t="s">
        <v>33</v>
      </c>
      <c r="B100" s="1587"/>
      <c r="C100" s="1587" t="s">
        <v>177</v>
      </c>
      <c r="D100" s="1587" t="s">
        <v>34</v>
      </c>
      <c r="E100" s="1587" t="s">
        <v>15</v>
      </c>
      <c r="F100" s="1587"/>
      <c r="G100" s="1745" t="s">
        <v>302</v>
      </c>
      <c r="H100" s="1747" t="s">
        <v>17</v>
      </c>
      <c r="I100" s="732"/>
    </row>
    <row r="101" spans="1:9" ht="17.25" thickBot="1" x14ac:dyDescent="0.35">
      <c r="A101" s="1739"/>
      <c r="B101" s="1646"/>
      <c r="C101" s="1646"/>
      <c r="D101" s="1646"/>
      <c r="E101" s="1646"/>
      <c r="F101" s="1646"/>
      <c r="G101" s="1746"/>
      <c r="H101" s="1748"/>
      <c r="I101" s="732"/>
    </row>
    <row r="102" spans="1:9" ht="45" x14ac:dyDescent="0.3">
      <c r="A102" s="1737" t="s">
        <v>35</v>
      </c>
      <c r="B102" s="1738"/>
      <c r="C102" s="628" t="s">
        <v>1164</v>
      </c>
      <c r="D102" s="88" t="s">
        <v>36</v>
      </c>
      <c r="E102" s="1738" t="s">
        <v>37</v>
      </c>
      <c r="F102" s="1738"/>
      <c r="G102" s="830">
        <f>H102/1.05</f>
        <v>395.23809523809524</v>
      </c>
      <c r="H102" s="629">
        <v>415</v>
      </c>
      <c r="I102" s="732"/>
    </row>
    <row r="103" spans="1:9" x14ac:dyDescent="0.3">
      <c r="A103" s="1736" t="s">
        <v>35</v>
      </c>
      <c r="B103" s="1735"/>
      <c r="C103" s="768" t="s">
        <v>549</v>
      </c>
      <c r="D103" s="43" t="s">
        <v>36</v>
      </c>
      <c r="E103" s="1735" t="s">
        <v>37</v>
      </c>
      <c r="F103" s="1735"/>
      <c r="G103" s="831">
        <f t="shared" ref="G103:G116" si="1">H103/1.05</f>
        <v>466.66666666666663</v>
      </c>
      <c r="H103" s="317">
        <v>490</v>
      </c>
      <c r="I103" s="732"/>
    </row>
    <row r="104" spans="1:9" ht="45" x14ac:dyDescent="0.3">
      <c r="A104" s="1736" t="s">
        <v>42</v>
      </c>
      <c r="B104" s="1735"/>
      <c r="C104" s="768" t="s">
        <v>1165</v>
      </c>
      <c r="D104" s="43" t="s">
        <v>36</v>
      </c>
      <c r="E104" s="1735" t="s">
        <v>43</v>
      </c>
      <c r="F104" s="1735"/>
      <c r="G104" s="831">
        <f t="shared" si="1"/>
        <v>197.14285714285714</v>
      </c>
      <c r="H104" s="317">
        <v>207</v>
      </c>
      <c r="I104" s="732"/>
    </row>
    <row r="105" spans="1:9" x14ac:dyDescent="0.3">
      <c r="A105" s="1736" t="s">
        <v>42</v>
      </c>
      <c r="B105" s="1735"/>
      <c r="C105" s="768" t="s">
        <v>549</v>
      </c>
      <c r="D105" s="43" t="s">
        <v>36</v>
      </c>
      <c r="E105" s="1735" t="s">
        <v>43</v>
      </c>
      <c r="F105" s="1735"/>
      <c r="G105" s="831">
        <f t="shared" si="1"/>
        <v>232.38095238095238</v>
      </c>
      <c r="H105" s="317">
        <v>244</v>
      </c>
      <c r="I105" s="732"/>
    </row>
    <row r="106" spans="1:9" ht="78.75" x14ac:dyDescent="0.3">
      <c r="A106" s="1741" t="s">
        <v>45</v>
      </c>
      <c r="B106" s="1742"/>
      <c r="C106" s="768" t="s">
        <v>1166</v>
      </c>
      <c r="D106" s="43" t="s">
        <v>36</v>
      </c>
      <c r="E106" s="1735" t="s">
        <v>46</v>
      </c>
      <c r="F106" s="1735"/>
      <c r="G106" s="831">
        <f t="shared" si="1"/>
        <v>287.61904761904759</v>
      </c>
      <c r="H106" s="317">
        <v>302</v>
      </c>
      <c r="I106" s="732"/>
    </row>
    <row r="107" spans="1:9" ht="33.75" x14ac:dyDescent="0.3">
      <c r="A107" s="1736" t="s">
        <v>45</v>
      </c>
      <c r="B107" s="1735"/>
      <c r="C107" s="768" t="s">
        <v>1167</v>
      </c>
      <c r="D107" s="43" t="s">
        <v>36</v>
      </c>
      <c r="E107" s="1735" t="s">
        <v>46</v>
      </c>
      <c r="F107" s="1735"/>
      <c r="G107" s="831">
        <f t="shared" si="1"/>
        <v>334.28571428571428</v>
      </c>
      <c r="H107" s="317">
        <v>351</v>
      </c>
      <c r="I107" s="732"/>
    </row>
    <row r="108" spans="1:9" ht="45" x14ac:dyDescent="0.3">
      <c r="A108" s="1736" t="s">
        <v>51</v>
      </c>
      <c r="B108" s="1735"/>
      <c r="C108" s="768" t="s">
        <v>1168</v>
      </c>
      <c r="D108" s="43" t="s">
        <v>36</v>
      </c>
      <c r="E108" s="1735" t="s">
        <v>360</v>
      </c>
      <c r="F108" s="1735"/>
      <c r="G108" s="831">
        <f t="shared" si="1"/>
        <v>290.47619047619048</v>
      </c>
      <c r="H108" s="317">
        <v>305</v>
      </c>
      <c r="I108" s="732"/>
    </row>
    <row r="109" spans="1:9" x14ac:dyDescent="0.3">
      <c r="A109" s="1736" t="s">
        <v>51</v>
      </c>
      <c r="B109" s="1735"/>
      <c r="C109" s="768" t="s">
        <v>549</v>
      </c>
      <c r="D109" s="43" t="s">
        <v>36</v>
      </c>
      <c r="E109" s="1735" t="s">
        <v>360</v>
      </c>
      <c r="F109" s="1735"/>
      <c r="G109" s="831">
        <f t="shared" si="1"/>
        <v>340.95238095238096</v>
      </c>
      <c r="H109" s="317">
        <v>358</v>
      </c>
      <c r="I109" s="732"/>
    </row>
    <row r="110" spans="1:9" ht="45" x14ac:dyDescent="0.3">
      <c r="A110" s="1736" t="s">
        <v>54</v>
      </c>
      <c r="B110" s="1735"/>
      <c r="C110" s="768" t="s">
        <v>1169</v>
      </c>
      <c r="D110" s="43" t="s">
        <v>36</v>
      </c>
      <c r="E110" s="1735" t="s">
        <v>361</v>
      </c>
      <c r="F110" s="1735"/>
      <c r="G110" s="831">
        <f t="shared" si="1"/>
        <v>421.90476190476187</v>
      </c>
      <c r="H110" s="317">
        <v>443</v>
      </c>
      <c r="I110" s="732"/>
    </row>
    <row r="111" spans="1:9" x14ac:dyDescent="0.3">
      <c r="A111" s="1736" t="s">
        <v>54</v>
      </c>
      <c r="B111" s="1735"/>
      <c r="C111" s="768" t="s">
        <v>549</v>
      </c>
      <c r="D111" s="43" t="s">
        <v>36</v>
      </c>
      <c r="E111" s="1735" t="s">
        <v>361</v>
      </c>
      <c r="F111" s="1735"/>
      <c r="G111" s="831">
        <f t="shared" si="1"/>
        <v>490.47619047619048</v>
      </c>
      <c r="H111" s="317">
        <v>515</v>
      </c>
      <c r="I111" s="732"/>
    </row>
    <row r="112" spans="1:9" ht="78.75" x14ac:dyDescent="0.3">
      <c r="A112" s="1736" t="s">
        <v>57</v>
      </c>
      <c r="B112" s="1735"/>
      <c r="C112" s="768" t="s">
        <v>1170</v>
      </c>
      <c r="D112" s="43" t="s">
        <v>36</v>
      </c>
      <c r="E112" s="1735" t="s">
        <v>385</v>
      </c>
      <c r="F112" s="1735"/>
      <c r="G112" s="831">
        <f t="shared" si="1"/>
        <v>532.38095238095241</v>
      </c>
      <c r="H112" s="317">
        <v>559</v>
      </c>
      <c r="I112" s="732"/>
    </row>
    <row r="113" spans="1:9" ht="33.75" x14ac:dyDescent="0.3">
      <c r="A113" s="1736" t="s">
        <v>57</v>
      </c>
      <c r="B113" s="1735"/>
      <c r="C113" s="768" t="s">
        <v>1171</v>
      </c>
      <c r="D113" s="43" t="s">
        <v>36</v>
      </c>
      <c r="E113" s="1735" t="s">
        <v>385</v>
      </c>
      <c r="F113" s="1735"/>
      <c r="G113" s="831">
        <f t="shared" si="1"/>
        <v>623.80952380952374</v>
      </c>
      <c r="H113" s="317">
        <v>655</v>
      </c>
      <c r="I113" s="732"/>
    </row>
    <row r="114" spans="1:9" ht="78.75" x14ac:dyDescent="0.3">
      <c r="A114" s="1736" t="s">
        <v>386</v>
      </c>
      <c r="B114" s="1735"/>
      <c r="C114" s="768" t="s">
        <v>1172</v>
      </c>
      <c r="D114" s="43" t="s">
        <v>36</v>
      </c>
      <c r="E114" s="1735" t="s">
        <v>401</v>
      </c>
      <c r="F114" s="1735"/>
      <c r="G114" s="831">
        <f t="shared" si="1"/>
        <v>213.33333333333331</v>
      </c>
      <c r="H114" s="317">
        <v>224</v>
      </c>
      <c r="I114" s="732"/>
    </row>
    <row r="115" spans="1:9" ht="33.75" x14ac:dyDescent="0.3">
      <c r="A115" s="1736" t="s">
        <v>386</v>
      </c>
      <c r="B115" s="1735"/>
      <c r="C115" s="768" t="s">
        <v>1173</v>
      </c>
      <c r="D115" s="43" t="s">
        <v>36</v>
      </c>
      <c r="E115" s="1735" t="s">
        <v>401</v>
      </c>
      <c r="F115" s="1735"/>
      <c r="G115" s="831">
        <f t="shared" si="1"/>
        <v>255.23809523809524</v>
      </c>
      <c r="H115" s="317">
        <v>268</v>
      </c>
      <c r="I115" s="732"/>
    </row>
    <row r="116" spans="1:9" ht="17.25" thickBot="1" x14ac:dyDescent="0.35">
      <c r="A116" s="1743" t="s">
        <v>402</v>
      </c>
      <c r="B116" s="1744"/>
      <c r="C116" s="1744"/>
      <c r="D116" s="1744"/>
      <c r="E116" s="1744"/>
      <c r="F116" s="1744"/>
      <c r="G116" s="832">
        <f t="shared" si="1"/>
        <v>272.13108394285712</v>
      </c>
      <c r="H116" s="767">
        <v>285.73763814</v>
      </c>
      <c r="I116" s="732"/>
    </row>
  </sheetData>
  <protectedRanges>
    <protectedRange sqref="A45:A48" name="Диапазон1_2_1_1_1_1_1_1"/>
    <protectedRange sqref="A102:A107" name="Диапазон1_2_1_1_1_1_1_1_1"/>
  </protectedRanges>
  <mergeCells count="193">
    <mergeCell ref="H31:H33"/>
    <mergeCell ref="H34:H35"/>
    <mergeCell ref="A1:H4"/>
    <mergeCell ref="A5:H5"/>
    <mergeCell ref="A6:B8"/>
    <mergeCell ref="C6:H8"/>
    <mergeCell ref="A9:B10"/>
    <mergeCell ref="C9:H10"/>
    <mergeCell ref="A28:H28"/>
    <mergeCell ref="A29:B30"/>
    <mergeCell ref="C29:C30"/>
    <mergeCell ref="D29:D30"/>
    <mergeCell ref="E29:E30"/>
    <mergeCell ref="F29:F30"/>
    <mergeCell ref="G29:G30"/>
    <mergeCell ref="H29:H30"/>
    <mergeCell ref="A11:B12"/>
    <mergeCell ref="C11:H12"/>
    <mergeCell ref="A13:B14"/>
    <mergeCell ref="C13:H14"/>
    <mergeCell ref="A15:H15"/>
    <mergeCell ref="A17:B17"/>
    <mergeCell ref="D17:E17"/>
    <mergeCell ref="A34:B35"/>
    <mergeCell ref="D34:D35"/>
    <mergeCell ref="E34:E35"/>
    <mergeCell ref="F34:F35"/>
    <mergeCell ref="G34:G35"/>
    <mergeCell ref="A31:B33"/>
    <mergeCell ref="D31:D33"/>
    <mergeCell ref="E31:E33"/>
    <mergeCell ref="F31:F33"/>
    <mergeCell ref="G31:G33"/>
    <mergeCell ref="A41:H41"/>
    <mergeCell ref="A42:H42"/>
    <mergeCell ref="A43:B44"/>
    <mergeCell ref="C43:C44"/>
    <mergeCell ref="D43:D44"/>
    <mergeCell ref="E43:F44"/>
    <mergeCell ref="G43:G44"/>
    <mergeCell ref="H43:H44"/>
    <mergeCell ref="A36:B36"/>
    <mergeCell ref="A37:B37"/>
    <mergeCell ref="A38:B38"/>
    <mergeCell ref="A39:B39"/>
    <mergeCell ref="A40:B40"/>
    <mergeCell ref="A48:B48"/>
    <mergeCell ref="E48:F48"/>
    <mergeCell ref="A49:B49"/>
    <mergeCell ref="E49:F49"/>
    <mergeCell ref="A50:B50"/>
    <mergeCell ref="E50:F50"/>
    <mergeCell ref="A45:B45"/>
    <mergeCell ref="E45:F45"/>
    <mergeCell ref="A46:B46"/>
    <mergeCell ref="E46:F46"/>
    <mergeCell ref="A47:B47"/>
    <mergeCell ref="E47:F47"/>
    <mergeCell ref="A54:H54"/>
    <mergeCell ref="A55:B56"/>
    <mergeCell ref="C55:C56"/>
    <mergeCell ref="D55:D56"/>
    <mergeCell ref="E55:E56"/>
    <mergeCell ref="F55:F56"/>
    <mergeCell ref="G55:G56"/>
    <mergeCell ref="H55:H56"/>
    <mergeCell ref="A51:B51"/>
    <mergeCell ref="E51:F51"/>
    <mergeCell ref="A52:B52"/>
    <mergeCell ref="E52:F52"/>
    <mergeCell ref="A53:F53"/>
    <mergeCell ref="A59:B63"/>
    <mergeCell ref="D59:D63"/>
    <mergeCell ref="E59:E63"/>
    <mergeCell ref="F59:F63"/>
    <mergeCell ref="G59:G63"/>
    <mergeCell ref="H59:H63"/>
    <mergeCell ref="A57:B58"/>
    <mergeCell ref="D57:D58"/>
    <mergeCell ref="E57:E58"/>
    <mergeCell ref="F57:F58"/>
    <mergeCell ref="G57:G58"/>
    <mergeCell ref="H57:H58"/>
    <mergeCell ref="A68:B69"/>
    <mergeCell ref="D68:D69"/>
    <mergeCell ref="E68:E69"/>
    <mergeCell ref="F68:F69"/>
    <mergeCell ref="G68:G69"/>
    <mergeCell ref="H68:H69"/>
    <mergeCell ref="A64:B67"/>
    <mergeCell ref="D64:D67"/>
    <mergeCell ref="E64:E67"/>
    <mergeCell ref="F64:F67"/>
    <mergeCell ref="G64:G67"/>
    <mergeCell ref="H64:H67"/>
    <mergeCell ref="A70:B71"/>
    <mergeCell ref="D70:D71"/>
    <mergeCell ref="E70:E71"/>
    <mergeCell ref="F70:F71"/>
    <mergeCell ref="G70:G71"/>
    <mergeCell ref="H70:H71"/>
    <mergeCell ref="A86:B87"/>
    <mergeCell ref="D86:D87"/>
    <mergeCell ref="E86:E87"/>
    <mergeCell ref="D82:D85"/>
    <mergeCell ref="E82:E85"/>
    <mergeCell ref="F82:F85"/>
    <mergeCell ref="G82:G85"/>
    <mergeCell ref="H82:H85"/>
    <mergeCell ref="G100:G101"/>
    <mergeCell ref="H100:H101"/>
    <mergeCell ref="E88:E89"/>
    <mergeCell ref="F88:F89"/>
    <mergeCell ref="G88:G89"/>
    <mergeCell ref="H88:H89"/>
    <mergeCell ref="A98:H98"/>
    <mergeCell ref="A99:H99"/>
    <mergeCell ref="F86:F87"/>
    <mergeCell ref="G86:G87"/>
    <mergeCell ref="H86:H87"/>
    <mergeCell ref="A88:B89"/>
    <mergeCell ref="A94:B95"/>
    <mergeCell ref="D94:D95"/>
    <mergeCell ref="E94:E95"/>
    <mergeCell ref="F94:F95"/>
    <mergeCell ref="G94:G95"/>
    <mergeCell ref="H94:H95"/>
    <mergeCell ref="A96:B97"/>
    <mergeCell ref="D100:D101"/>
    <mergeCell ref="E100:F101"/>
    <mergeCell ref="A90:B90"/>
    <mergeCell ref="A91:B93"/>
    <mergeCell ref="D91:D93"/>
    <mergeCell ref="A116:F116"/>
    <mergeCell ref="A111:B111"/>
    <mergeCell ref="E111:F111"/>
    <mergeCell ref="A112:B112"/>
    <mergeCell ref="E112:F112"/>
    <mergeCell ref="A113:B113"/>
    <mergeCell ref="E113:F113"/>
    <mergeCell ref="A108:B108"/>
    <mergeCell ref="E108:F108"/>
    <mergeCell ref="A109:B109"/>
    <mergeCell ref="E109:F109"/>
    <mergeCell ref="A110:B110"/>
    <mergeCell ref="E110:F110"/>
    <mergeCell ref="A114:B114"/>
    <mergeCell ref="E114:F114"/>
    <mergeCell ref="A115:B115"/>
    <mergeCell ref="E115:F115"/>
    <mergeCell ref="E106:F106"/>
    <mergeCell ref="A107:B107"/>
    <mergeCell ref="E107:F107"/>
    <mergeCell ref="D88:D89"/>
    <mergeCell ref="A102:B102"/>
    <mergeCell ref="E102:F102"/>
    <mergeCell ref="A103:B103"/>
    <mergeCell ref="E103:F103"/>
    <mergeCell ref="A104:B104"/>
    <mergeCell ref="E104:F104"/>
    <mergeCell ref="A100:B101"/>
    <mergeCell ref="C100:C101"/>
    <mergeCell ref="D96:D97"/>
    <mergeCell ref="E96:E97"/>
    <mergeCell ref="F96:F97"/>
    <mergeCell ref="E91:E93"/>
    <mergeCell ref="F91:F93"/>
    <mergeCell ref="A105:B105"/>
    <mergeCell ref="E105:F105"/>
    <mergeCell ref="A106:B106"/>
    <mergeCell ref="G96:G97"/>
    <mergeCell ref="H96:H97"/>
    <mergeCell ref="A72:B74"/>
    <mergeCell ref="D72:D74"/>
    <mergeCell ref="E72:E74"/>
    <mergeCell ref="F72:F74"/>
    <mergeCell ref="G72:G74"/>
    <mergeCell ref="H72:H74"/>
    <mergeCell ref="A78:B81"/>
    <mergeCell ref="D78:D81"/>
    <mergeCell ref="E78:E81"/>
    <mergeCell ref="F78:F81"/>
    <mergeCell ref="G78:G81"/>
    <mergeCell ref="H78:H81"/>
    <mergeCell ref="A75:B77"/>
    <mergeCell ref="D75:D77"/>
    <mergeCell ref="E75:E77"/>
    <mergeCell ref="F75:F77"/>
    <mergeCell ref="G75:G77"/>
    <mergeCell ref="H75:H77"/>
    <mergeCell ref="A82:B85"/>
    <mergeCell ref="G91:G93"/>
    <mergeCell ref="H91:H93"/>
  </mergeCells>
  <hyperlinks>
    <hyperlink ref="A5:G5" location="СОДЕРЖАНИЕ!A1" display="СОДЕРЖАНИЕ!A1" xr:uid="{F81D4D64-D8B3-49F8-A676-216AA04D7907}"/>
  </hyperlinks>
  <pageMargins left="0.43307086614173229" right="0.11811023622047245" top="0.27559055118110237" bottom="0.78740157480314954" header="0.31496062992125984" footer="0.31496062992125984"/>
  <pageSetup paperSize="9" fitToHeight="0" orientation="portrait" r:id="rId1"/>
  <headerFooter>
    <oddFooter>&amp;C&amp;"-,курсив"&amp;8* цена с НДС в рублях РФ, отгрузка со склада фабрики в г. Рязань при 100% предоплате.
Страница  &amp;P из &amp;N&amp;R&amp;"-,полужирный"&amp;KFF0000portika.ru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18E2B6-3857-4909-9FDA-744D6F6AF62D}">
  <dimension ref="A1:Y392"/>
  <sheetViews>
    <sheetView zoomScaleNormal="100" workbookViewId="0">
      <selection activeCell="A2" sqref="A2:N2"/>
    </sheetView>
  </sheetViews>
  <sheetFormatPr defaultRowHeight="15" x14ac:dyDescent="0.25"/>
  <cols>
    <col min="1" max="1" width="13.85546875" style="788" customWidth="1"/>
    <col min="2" max="2" width="12.85546875" style="788" customWidth="1"/>
    <col min="3" max="3" width="14.140625" style="788" customWidth="1"/>
    <col min="4" max="4" width="11.85546875" style="788" customWidth="1"/>
    <col min="5" max="5" width="14" style="788" customWidth="1"/>
    <col min="6" max="6" width="12.42578125" style="788" customWidth="1"/>
    <col min="7" max="7" width="13.7109375" style="788" customWidth="1"/>
    <col min="8" max="8" width="13.85546875" style="788" customWidth="1"/>
    <col min="9" max="9" width="13.7109375" style="788" customWidth="1"/>
    <col min="10" max="11" width="13.85546875" style="788" customWidth="1"/>
    <col min="12" max="12" width="13.140625" style="788" customWidth="1"/>
    <col min="13" max="13" width="16" style="788" bestFit="1" customWidth="1"/>
    <col min="14" max="14" width="12.5703125" style="788" customWidth="1"/>
    <col min="15" max="15" width="9.140625" style="788" customWidth="1"/>
    <col min="16" max="16" width="32.5703125" style="788" bestFit="1" customWidth="1"/>
    <col min="17" max="17" width="12.140625" style="788" bestFit="1" customWidth="1"/>
    <col min="18" max="21" width="14.28515625" style="788" bestFit="1" customWidth="1"/>
    <col min="22" max="16384" width="9.140625" style="788"/>
  </cols>
  <sheetData>
    <row r="1" spans="1:14" ht="90.75" customHeight="1" thickBot="1" x14ac:dyDescent="0.3">
      <c r="A1" s="1784"/>
      <c r="B1" s="1784"/>
      <c r="C1" s="1784"/>
      <c r="D1" s="1784"/>
      <c r="E1" s="1784"/>
      <c r="F1" s="1784"/>
      <c r="G1" s="1784"/>
      <c r="H1" s="1784"/>
      <c r="I1" s="1784"/>
      <c r="J1" s="1784"/>
      <c r="K1" s="1784"/>
      <c r="L1" s="1784"/>
      <c r="M1" s="1784"/>
      <c r="N1" s="1784"/>
    </row>
    <row r="2" spans="1:14" ht="15.75" thickBot="1" x14ac:dyDescent="0.3">
      <c r="A2" s="1791" t="s">
        <v>427</v>
      </c>
      <c r="B2" s="1792"/>
      <c r="C2" s="1792"/>
      <c r="D2" s="1792"/>
      <c r="E2" s="1792"/>
      <c r="F2" s="1792"/>
      <c r="G2" s="1792"/>
      <c r="H2" s="1792"/>
      <c r="I2" s="1792"/>
      <c r="J2" s="1792"/>
      <c r="K2" s="1792"/>
      <c r="L2" s="1792"/>
      <c r="M2" s="1792"/>
      <c r="N2" s="1793"/>
    </row>
    <row r="3" spans="1:14" x14ac:dyDescent="0.25">
      <c r="A3" s="1687" t="s">
        <v>1994</v>
      </c>
      <c r="B3" s="1687"/>
      <c r="C3" s="1687"/>
      <c r="D3" s="1687"/>
      <c r="E3" s="1687"/>
      <c r="F3" s="1687"/>
      <c r="G3" s="1687"/>
      <c r="H3" s="1687"/>
      <c r="I3" s="1687"/>
      <c r="J3" s="1687"/>
      <c r="K3" s="1687"/>
      <c r="L3" s="1687"/>
      <c r="M3" s="1687"/>
      <c r="N3" s="1688"/>
    </row>
    <row r="4" spans="1:14" ht="15.75" thickBot="1" x14ac:dyDescent="0.3">
      <c r="A4" s="1827" t="s">
        <v>1995</v>
      </c>
      <c r="B4" s="1755"/>
      <c r="C4" s="1755"/>
      <c r="D4" s="1755"/>
      <c r="E4" s="1755"/>
      <c r="F4" s="1755"/>
      <c r="G4" s="1755"/>
      <c r="H4" s="1755"/>
      <c r="I4" s="1755"/>
      <c r="J4" s="1755"/>
      <c r="K4" s="1755"/>
      <c r="L4" s="1755"/>
      <c r="M4" s="1755"/>
      <c r="N4" s="1756"/>
    </row>
    <row r="5" spans="1:14" ht="99.95" customHeight="1" x14ac:dyDescent="0.25">
      <c r="A5" s="814"/>
      <c r="B5" s="815"/>
      <c r="C5" s="815"/>
      <c r="D5" s="815"/>
      <c r="E5" s="815"/>
      <c r="F5" s="815"/>
      <c r="G5" s="815"/>
      <c r="H5" s="815"/>
      <c r="I5" s="815"/>
      <c r="J5" s="815"/>
      <c r="K5" s="815"/>
      <c r="L5" s="815"/>
      <c r="M5" s="815"/>
      <c r="N5" s="816"/>
    </row>
    <row r="6" spans="1:14" ht="15" customHeight="1" x14ac:dyDescent="0.25">
      <c r="A6" s="806" t="s">
        <v>1821</v>
      </c>
      <c r="B6" s="807" t="s">
        <v>1822</v>
      </c>
      <c r="C6" s="807" t="s">
        <v>1823</v>
      </c>
      <c r="D6" s="807" t="s">
        <v>1824</v>
      </c>
      <c r="E6" s="807" t="s">
        <v>1825</v>
      </c>
      <c r="F6" s="807" t="s">
        <v>1826</v>
      </c>
      <c r="G6" s="807" t="s">
        <v>1827</v>
      </c>
      <c r="H6" s="807" t="s">
        <v>1828</v>
      </c>
      <c r="I6" s="807" t="s">
        <v>1829</v>
      </c>
      <c r="J6" s="807" t="s">
        <v>1830</v>
      </c>
      <c r="K6" s="807" t="s">
        <v>1831</v>
      </c>
      <c r="L6" s="807" t="s">
        <v>1832</v>
      </c>
      <c r="M6" s="807" t="s">
        <v>1833</v>
      </c>
      <c r="N6" s="817" t="s">
        <v>1834</v>
      </c>
    </row>
    <row r="7" spans="1:14" ht="99.95" customHeight="1" x14ac:dyDescent="0.25">
      <c r="A7" s="806"/>
      <c r="B7" s="807"/>
      <c r="C7" s="807"/>
      <c r="D7" s="807"/>
      <c r="E7" s="807"/>
      <c r="F7" s="807"/>
      <c r="G7" s="807"/>
      <c r="H7" s="807"/>
      <c r="I7" s="807"/>
      <c r="J7" s="807"/>
      <c r="K7" s="807"/>
      <c r="L7" s="807"/>
      <c r="M7" s="807"/>
      <c r="N7" s="817"/>
    </row>
    <row r="8" spans="1:14" ht="15" customHeight="1" x14ac:dyDescent="0.25">
      <c r="A8" s="806" t="s">
        <v>1835</v>
      </c>
      <c r="B8" s="807" t="s">
        <v>1836</v>
      </c>
      <c r="C8" s="807" t="s">
        <v>1837</v>
      </c>
      <c r="D8" s="807" t="s">
        <v>1838</v>
      </c>
      <c r="E8" s="807" t="s">
        <v>1839</v>
      </c>
      <c r="F8" s="807" t="s">
        <v>1840</v>
      </c>
      <c r="G8" s="807" t="s">
        <v>1841</v>
      </c>
      <c r="H8" s="807" t="s">
        <v>1842</v>
      </c>
      <c r="I8" s="807" t="s">
        <v>1843</v>
      </c>
      <c r="J8" s="807" t="s">
        <v>1844</v>
      </c>
      <c r="K8" s="807" t="s">
        <v>1845</v>
      </c>
      <c r="L8" s="807" t="s">
        <v>1846</v>
      </c>
      <c r="M8" s="807" t="s">
        <v>1847</v>
      </c>
      <c r="N8" s="817" t="s">
        <v>1848</v>
      </c>
    </row>
    <row r="9" spans="1:14" ht="99.95" customHeight="1" x14ac:dyDescent="0.25">
      <c r="A9" s="806"/>
      <c r="B9" s="807"/>
      <c r="C9" s="807"/>
      <c r="D9" s="807"/>
      <c r="E9" s="807"/>
      <c r="F9" s="807"/>
      <c r="G9" s="807"/>
      <c r="H9" s="807"/>
      <c r="I9" s="807"/>
      <c r="J9" s="807"/>
      <c r="K9" s="807"/>
      <c r="L9" s="807"/>
      <c r="M9" s="807"/>
      <c r="N9" s="817"/>
    </row>
    <row r="10" spans="1:14" ht="15" customHeight="1" x14ac:dyDescent="0.25">
      <c r="A10" s="806" t="s">
        <v>1849</v>
      </c>
      <c r="B10" s="807" t="s">
        <v>1850</v>
      </c>
      <c r="C10" s="807" t="s">
        <v>1851</v>
      </c>
      <c r="D10" s="807" t="s">
        <v>1852</v>
      </c>
      <c r="E10" s="807" t="s">
        <v>1853</v>
      </c>
      <c r="F10" s="807" t="s">
        <v>1854</v>
      </c>
      <c r="G10" s="807" t="s">
        <v>1855</v>
      </c>
      <c r="H10" s="807" t="s">
        <v>1856</v>
      </c>
      <c r="I10" s="807" t="s">
        <v>1857</v>
      </c>
      <c r="J10" s="807" t="s">
        <v>1858</v>
      </c>
      <c r="K10" s="807" t="s">
        <v>1859</v>
      </c>
      <c r="L10" s="807" t="s">
        <v>1860</v>
      </c>
      <c r="M10" s="807" t="s">
        <v>1861</v>
      </c>
      <c r="N10" s="817" t="s">
        <v>1862</v>
      </c>
    </row>
    <row r="11" spans="1:14" ht="99.95" customHeight="1" x14ac:dyDescent="0.25">
      <c r="A11" s="806"/>
      <c r="B11" s="807"/>
      <c r="C11" s="807"/>
      <c r="D11" s="807"/>
      <c r="E11" s="807"/>
      <c r="F11" s="807"/>
      <c r="G11" s="807"/>
      <c r="H11" s="807"/>
      <c r="I11" s="807"/>
      <c r="J11" s="807"/>
      <c r="K11" s="807"/>
      <c r="L11" s="807"/>
      <c r="M11" s="807"/>
      <c r="N11" s="817"/>
    </row>
    <row r="12" spans="1:14" ht="15" customHeight="1" x14ac:dyDescent="0.25">
      <c r="A12" s="806" t="s">
        <v>1863</v>
      </c>
      <c r="B12" s="807" t="s">
        <v>1864</v>
      </c>
      <c r="C12" s="807" t="s">
        <v>1865</v>
      </c>
      <c r="D12" s="807" t="s">
        <v>1866</v>
      </c>
      <c r="E12" s="807" t="s">
        <v>1867</v>
      </c>
      <c r="F12" s="807" t="s">
        <v>1868</v>
      </c>
      <c r="G12" s="807" t="s">
        <v>1869</v>
      </c>
      <c r="H12" s="807" t="s">
        <v>1870</v>
      </c>
      <c r="I12" s="807" t="s">
        <v>1871</v>
      </c>
      <c r="J12" s="807" t="s">
        <v>1872</v>
      </c>
      <c r="K12" s="807" t="s">
        <v>1873</v>
      </c>
      <c r="L12" s="807" t="s">
        <v>1874</v>
      </c>
      <c r="M12" s="807" t="s">
        <v>1875</v>
      </c>
      <c r="N12" s="817" t="s">
        <v>1876</v>
      </c>
    </row>
    <row r="13" spans="1:14" ht="99.95" customHeight="1" x14ac:dyDescent="0.25">
      <c r="A13" s="806"/>
      <c r="B13" s="807"/>
      <c r="C13" s="807"/>
      <c r="D13" s="807"/>
      <c r="E13" s="807"/>
      <c r="F13" s="807"/>
      <c r="G13" s="807"/>
      <c r="H13" s="807"/>
      <c r="I13" s="807"/>
      <c r="J13" s="807"/>
      <c r="K13" s="807"/>
      <c r="L13" s="807"/>
      <c r="M13" s="807"/>
      <c r="N13" s="817"/>
    </row>
    <row r="14" spans="1:14" ht="15" customHeight="1" x14ac:dyDescent="0.25">
      <c r="A14" s="806" t="s">
        <v>1877</v>
      </c>
      <c r="B14" s="807" t="s">
        <v>1878</v>
      </c>
      <c r="C14" s="807" t="s">
        <v>1879</v>
      </c>
      <c r="D14" s="807" t="s">
        <v>1880</v>
      </c>
      <c r="E14" s="807" t="s">
        <v>1881</v>
      </c>
      <c r="F14" s="807" t="s">
        <v>1882</v>
      </c>
      <c r="G14" s="807" t="s">
        <v>1883</v>
      </c>
      <c r="H14" s="807" t="s">
        <v>1884</v>
      </c>
      <c r="I14" s="807" t="s">
        <v>1885</v>
      </c>
      <c r="J14" s="807" t="s">
        <v>1886</v>
      </c>
      <c r="K14" s="807" t="s">
        <v>1887</v>
      </c>
      <c r="L14" s="807" t="s">
        <v>1888</v>
      </c>
      <c r="M14" s="807" t="s">
        <v>1889</v>
      </c>
      <c r="N14" s="817" t="s">
        <v>1890</v>
      </c>
    </row>
    <row r="15" spans="1:14" ht="99.95" customHeight="1" x14ac:dyDescent="0.25">
      <c r="A15" s="806"/>
      <c r="B15" s="818"/>
      <c r="C15" s="807"/>
      <c r="D15" s="807"/>
      <c r="E15" s="807"/>
      <c r="F15" s="807"/>
      <c r="G15" s="807"/>
      <c r="H15" s="818"/>
      <c r="I15" s="818"/>
      <c r="J15" s="818"/>
      <c r="K15" s="818"/>
      <c r="L15" s="818"/>
      <c r="M15" s="807"/>
      <c r="N15" s="817"/>
    </row>
    <row r="16" spans="1:14" ht="15" customHeight="1" x14ac:dyDescent="0.25">
      <c r="A16" s="806" t="s">
        <v>1891</v>
      </c>
      <c r="B16" s="807" t="s">
        <v>1892</v>
      </c>
      <c r="C16" s="807" t="s">
        <v>1893</v>
      </c>
      <c r="D16" s="807" t="s">
        <v>1894</v>
      </c>
      <c r="E16" s="807" t="s">
        <v>1895</v>
      </c>
      <c r="F16" s="807" t="s">
        <v>1896</v>
      </c>
      <c r="G16" s="807" t="s">
        <v>1897</v>
      </c>
      <c r="H16" s="807" t="s">
        <v>1898</v>
      </c>
      <c r="I16" s="807" t="s">
        <v>1899</v>
      </c>
      <c r="J16" s="807" t="s">
        <v>1900</v>
      </c>
      <c r="K16" s="807" t="s">
        <v>1901</v>
      </c>
      <c r="L16" s="807" t="s">
        <v>1902</v>
      </c>
      <c r="M16" s="807" t="s">
        <v>1903</v>
      </c>
      <c r="N16" s="817" t="s">
        <v>1904</v>
      </c>
    </row>
    <row r="17" spans="1:21" ht="99.95" customHeight="1" x14ac:dyDescent="0.25">
      <c r="A17" s="806"/>
      <c r="B17" s="807"/>
      <c r="C17" s="807"/>
      <c r="D17" s="807"/>
      <c r="E17" s="807"/>
      <c r="F17" s="807"/>
      <c r="G17" s="807"/>
      <c r="H17" s="818"/>
      <c r="I17" s="818"/>
      <c r="J17" s="807"/>
      <c r="K17" s="807"/>
      <c r="L17" s="807"/>
      <c r="M17" s="807"/>
      <c r="N17" s="817"/>
    </row>
    <row r="18" spans="1:21" ht="15" customHeight="1" thickBot="1" x14ac:dyDescent="0.3">
      <c r="A18" s="819"/>
      <c r="B18" s="820"/>
      <c r="C18" s="820"/>
      <c r="D18" s="820"/>
      <c r="E18" s="820"/>
      <c r="F18" s="820"/>
      <c r="G18" s="820"/>
      <c r="H18" s="820" t="s">
        <v>1905</v>
      </c>
      <c r="I18" s="820" t="s">
        <v>1906</v>
      </c>
      <c r="J18" s="820"/>
      <c r="K18" s="820"/>
      <c r="L18" s="820"/>
      <c r="M18" s="820"/>
      <c r="N18" s="821"/>
    </row>
    <row r="19" spans="1:21" ht="15.75" thickBot="1" x14ac:dyDescent="0.3">
      <c r="A19" s="1785" t="s">
        <v>1907</v>
      </c>
      <c r="B19" s="1786"/>
      <c r="C19" s="1786"/>
      <c r="D19" s="1786"/>
      <c r="E19" s="1786"/>
      <c r="F19" s="1786"/>
      <c r="G19" s="1786"/>
      <c r="H19" s="1786"/>
      <c r="I19" s="1786"/>
      <c r="J19" s="1786"/>
      <c r="K19" s="1786"/>
      <c r="L19" s="1786"/>
      <c r="M19" s="812" t="s">
        <v>302</v>
      </c>
      <c r="N19" s="813" t="s">
        <v>17</v>
      </c>
      <c r="P19" s="1787" t="s">
        <v>1796</v>
      </c>
      <c r="Q19" s="1789" t="s">
        <v>1795</v>
      </c>
      <c r="R19" s="1789" t="s">
        <v>1794</v>
      </c>
      <c r="S19" s="1789" t="s">
        <v>1793</v>
      </c>
      <c r="T19" s="1789" t="s">
        <v>1792</v>
      </c>
      <c r="U19" s="1828" t="s">
        <v>1791</v>
      </c>
    </row>
    <row r="20" spans="1:21" x14ac:dyDescent="0.25">
      <c r="A20" s="1797" t="s">
        <v>1908</v>
      </c>
      <c r="B20" s="1798"/>
      <c r="C20" s="1799"/>
      <c r="D20" s="1830" t="s">
        <v>1909</v>
      </c>
      <c r="E20" s="1831"/>
      <c r="F20" s="1831"/>
      <c r="G20" s="1831"/>
      <c r="H20" s="1832"/>
      <c r="I20" s="1806" t="s">
        <v>303</v>
      </c>
      <c r="J20" s="1807"/>
      <c r="K20" s="1807"/>
      <c r="L20" s="1807"/>
      <c r="M20" s="811">
        <f>N20/1.05</f>
        <v>9820.9028571428589</v>
      </c>
      <c r="N20" s="811">
        <v>10311.948000000002</v>
      </c>
      <c r="P20" s="1788"/>
      <c r="Q20" s="1790"/>
      <c r="R20" s="1790"/>
      <c r="S20" s="1790"/>
      <c r="T20" s="1790"/>
      <c r="U20" s="1829"/>
    </row>
    <row r="21" spans="1:21" x14ac:dyDescent="0.25">
      <c r="A21" s="1797"/>
      <c r="B21" s="1798"/>
      <c r="C21" s="1799"/>
      <c r="D21" s="1806"/>
      <c r="E21" s="1807"/>
      <c r="F21" s="1807"/>
      <c r="G21" s="1807"/>
      <c r="H21" s="1808"/>
      <c r="I21" s="1809" t="s">
        <v>1910</v>
      </c>
      <c r="J21" s="1810"/>
      <c r="K21" s="1810"/>
      <c r="L21" s="1810"/>
      <c r="M21" s="811">
        <f t="shared" ref="M21:M84" si="0">N21/1.05</f>
        <v>11367.695057142857</v>
      </c>
      <c r="N21" s="789">
        <v>11936.079810000001</v>
      </c>
      <c r="P21" s="1788"/>
      <c r="Q21" s="1790"/>
      <c r="R21" s="1790"/>
      <c r="S21" s="1790"/>
      <c r="T21" s="1790"/>
      <c r="U21" s="1829"/>
    </row>
    <row r="22" spans="1:21" ht="37.5" x14ac:dyDescent="0.25">
      <c r="A22" s="1797"/>
      <c r="B22" s="1798"/>
      <c r="C22" s="1799"/>
      <c r="D22" s="1811" t="s">
        <v>1911</v>
      </c>
      <c r="E22" s="1812"/>
      <c r="F22" s="1812"/>
      <c r="G22" s="1812"/>
      <c r="H22" s="1813"/>
      <c r="I22" s="1817" t="s">
        <v>303</v>
      </c>
      <c r="J22" s="1818"/>
      <c r="K22" s="1818"/>
      <c r="L22" s="1818"/>
      <c r="M22" s="811">
        <f t="shared" si="0"/>
        <v>10276.48362857143</v>
      </c>
      <c r="N22" s="789">
        <v>10790.307810000002</v>
      </c>
      <c r="P22" s="790" t="s">
        <v>1789</v>
      </c>
      <c r="Q22" s="791" t="s">
        <v>30</v>
      </c>
      <c r="R22" s="791" t="s">
        <v>1779</v>
      </c>
      <c r="S22" s="793" t="s">
        <v>1788</v>
      </c>
      <c r="T22" s="793" t="s">
        <v>1788</v>
      </c>
      <c r="U22" s="794" t="s">
        <v>1787</v>
      </c>
    </row>
    <row r="23" spans="1:21" ht="15" customHeight="1" x14ac:dyDescent="0.25">
      <c r="A23" s="1797"/>
      <c r="B23" s="1798"/>
      <c r="C23" s="1799"/>
      <c r="D23" s="1814"/>
      <c r="E23" s="1815"/>
      <c r="F23" s="1815"/>
      <c r="G23" s="1815"/>
      <c r="H23" s="1816"/>
      <c r="I23" s="1817" t="s">
        <v>1910</v>
      </c>
      <c r="J23" s="1818"/>
      <c r="K23" s="1818"/>
      <c r="L23" s="1818"/>
      <c r="M23" s="811">
        <f t="shared" si="0"/>
        <v>11899.66062857143</v>
      </c>
      <c r="N23" s="789">
        <v>12494.643660000002</v>
      </c>
      <c r="P23" s="790" t="s">
        <v>1786</v>
      </c>
      <c r="Q23" s="791" t="s">
        <v>97</v>
      </c>
      <c r="R23" s="791" t="s">
        <v>30</v>
      </c>
      <c r="S23" s="791" t="s">
        <v>30</v>
      </c>
      <c r="T23" s="791" t="s">
        <v>30</v>
      </c>
      <c r="U23" s="792" t="s">
        <v>30</v>
      </c>
    </row>
    <row r="24" spans="1:21" ht="14.25" customHeight="1" x14ac:dyDescent="0.25">
      <c r="A24" s="1797"/>
      <c r="B24" s="1798"/>
      <c r="C24" s="1799"/>
      <c r="D24" s="1811" t="s">
        <v>1912</v>
      </c>
      <c r="E24" s="1812"/>
      <c r="F24" s="1812"/>
      <c r="G24" s="1812"/>
      <c r="H24" s="1813"/>
      <c r="I24" s="1817" t="s">
        <v>303</v>
      </c>
      <c r="J24" s="1818"/>
      <c r="K24" s="1818"/>
      <c r="L24" s="1818"/>
      <c r="M24" s="811">
        <f t="shared" si="0"/>
        <v>10276.48362857143</v>
      </c>
      <c r="N24" s="789">
        <v>10790.307810000002</v>
      </c>
      <c r="P24" s="795" t="s">
        <v>1785</v>
      </c>
      <c r="Q24" s="791" t="s">
        <v>97</v>
      </c>
      <c r="R24" s="791" t="s">
        <v>97</v>
      </c>
      <c r="S24" s="796">
        <v>0.2</v>
      </c>
      <c r="T24" s="796">
        <v>0.2</v>
      </c>
      <c r="U24" s="797">
        <v>0.3</v>
      </c>
    </row>
    <row r="25" spans="1:21" ht="15" customHeight="1" x14ac:dyDescent="0.25">
      <c r="A25" s="1797"/>
      <c r="B25" s="1798"/>
      <c r="C25" s="1799"/>
      <c r="D25" s="1814"/>
      <c r="E25" s="1815"/>
      <c r="F25" s="1815"/>
      <c r="G25" s="1815"/>
      <c r="H25" s="1816"/>
      <c r="I25" s="1817" t="s">
        <v>1910</v>
      </c>
      <c r="J25" s="1818"/>
      <c r="K25" s="1818"/>
      <c r="L25" s="1818"/>
      <c r="M25" s="811">
        <f t="shared" si="0"/>
        <v>11899.66062857143</v>
      </c>
      <c r="N25" s="789">
        <v>12494.643660000002</v>
      </c>
      <c r="P25" s="795" t="s">
        <v>1784</v>
      </c>
      <c r="Q25" s="791" t="s">
        <v>30</v>
      </c>
      <c r="R25" s="791" t="s">
        <v>97</v>
      </c>
      <c r="S25" s="796">
        <v>0.2</v>
      </c>
      <c r="T25" s="796">
        <v>0.2</v>
      </c>
      <c r="U25" s="797">
        <v>0.3</v>
      </c>
    </row>
    <row r="26" spans="1:21" ht="18.75" x14ac:dyDescent="0.25">
      <c r="A26" s="1797"/>
      <c r="B26" s="1798"/>
      <c r="C26" s="1799"/>
      <c r="D26" s="1819" t="s">
        <v>1913</v>
      </c>
      <c r="E26" s="1820"/>
      <c r="F26" s="1820"/>
      <c r="G26" s="1820"/>
      <c r="H26" s="1821"/>
      <c r="I26" s="1825" t="s">
        <v>303</v>
      </c>
      <c r="J26" s="1826"/>
      <c r="K26" s="1826"/>
      <c r="L26" s="1826"/>
      <c r="M26" s="811">
        <f t="shared" si="0"/>
        <v>11187.64517142857</v>
      </c>
      <c r="N26" s="789">
        <v>11747.02743</v>
      </c>
      <c r="P26" s="795" t="s">
        <v>1782</v>
      </c>
      <c r="Q26" s="791" t="s">
        <v>30</v>
      </c>
      <c r="R26" s="791" t="s">
        <v>97</v>
      </c>
      <c r="S26" s="796">
        <v>0.2</v>
      </c>
      <c r="T26" s="796">
        <v>0.2</v>
      </c>
      <c r="U26" s="797">
        <v>0.3</v>
      </c>
    </row>
    <row r="27" spans="1:21" ht="15" customHeight="1" x14ac:dyDescent="0.25">
      <c r="A27" s="1800"/>
      <c r="B27" s="1801"/>
      <c r="C27" s="1802"/>
      <c r="D27" s="1822"/>
      <c r="E27" s="1823"/>
      <c r="F27" s="1823"/>
      <c r="G27" s="1823"/>
      <c r="H27" s="1824"/>
      <c r="I27" s="1825" t="s">
        <v>1910</v>
      </c>
      <c r="J27" s="1826"/>
      <c r="K27" s="1826"/>
      <c r="L27" s="1826"/>
      <c r="M27" s="811">
        <f t="shared" si="0"/>
        <v>12966.319799999999</v>
      </c>
      <c r="N27" s="789">
        <v>13614.63579</v>
      </c>
      <c r="P27" s="795" t="s">
        <v>1781</v>
      </c>
      <c r="Q27" s="791" t="s">
        <v>30</v>
      </c>
      <c r="R27" s="791" t="s">
        <v>97</v>
      </c>
      <c r="S27" s="796">
        <v>0.2</v>
      </c>
      <c r="T27" s="796">
        <v>0.2</v>
      </c>
      <c r="U27" s="797">
        <v>0.3</v>
      </c>
    </row>
    <row r="28" spans="1:21" ht="19.5" thickBot="1" x14ac:dyDescent="0.3">
      <c r="A28" s="1794" t="s">
        <v>1914</v>
      </c>
      <c r="B28" s="1795"/>
      <c r="C28" s="1796"/>
      <c r="D28" s="1803" t="s">
        <v>1909</v>
      </c>
      <c r="E28" s="1804"/>
      <c r="F28" s="1804"/>
      <c r="G28" s="1804"/>
      <c r="H28" s="1805"/>
      <c r="I28" s="1809" t="s">
        <v>303</v>
      </c>
      <c r="J28" s="1810"/>
      <c r="K28" s="1810"/>
      <c r="L28" s="1810"/>
      <c r="M28" s="811">
        <f t="shared" si="0"/>
        <v>11513.644585714286</v>
      </c>
      <c r="N28" s="789">
        <v>12089.326815</v>
      </c>
      <c r="P28" s="798" t="s">
        <v>1780</v>
      </c>
      <c r="Q28" s="799" t="s">
        <v>30</v>
      </c>
      <c r="R28" s="799" t="s">
        <v>1779</v>
      </c>
      <c r="S28" s="799" t="s">
        <v>1779</v>
      </c>
      <c r="T28" s="799" t="s">
        <v>1779</v>
      </c>
      <c r="U28" s="800" t="s">
        <v>1779</v>
      </c>
    </row>
    <row r="29" spans="1:21" ht="15" customHeight="1" x14ac:dyDescent="0.25">
      <c r="A29" s="1797"/>
      <c r="B29" s="1798"/>
      <c r="C29" s="1799"/>
      <c r="D29" s="1806"/>
      <c r="E29" s="1807"/>
      <c r="F29" s="1807"/>
      <c r="G29" s="1807"/>
      <c r="H29" s="1808"/>
      <c r="I29" s="1809" t="s">
        <v>1915</v>
      </c>
      <c r="J29" s="1810"/>
      <c r="K29" s="1810"/>
      <c r="L29" s="1810"/>
      <c r="M29" s="811">
        <f t="shared" si="0"/>
        <v>15639.7878</v>
      </c>
      <c r="N29" s="789">
        <v>16421.777190000001</v>
      </c>
    </row>
    <row r="30" spans="1:21" x14ac:dyDescent="0.25">
      <c r="A30" s="1797"/>
      <c r="B30" s="1798"/>
      <c r="C30" s="1799"/>
      <c r="D30" s="1811" t="s">
        <v>1911</v>
      </c>
      <c r="E30" s="1812"/>
      <c r="F30" s="1812"/>
      <c r="G30" s="1812"/>
      <c r="H30" s="1813"/>
      <c r="I30" s="1817" t="s">
        <v>303</v>
      </c>
      <c r="J30" s="1818"/>
      <c r="K30" s="1818"/>
      <c r="L30" s="1818"/>
      <c r="M30" s="811">
        <f t="shared" si="0"/>
        <v>12057.886285714289</v>
      </c>
      <c r="N30" s="789">
        <v>12660.780600000004</v>
      </c>
    </row>
    <row r="31" spans="1:21" ht="15" customHeight="1" x14ac:dyDescent="0.25">
      <c r="A31" s="1797"/>
      <c r="B31" s="1798"/>
      <c r="C31" s="1799"/>
      <c r="D31" s="1814"/>
      <c r="E31" s="1815"/>
      <c r="F31" s="1815"/>
      <c r="G31" s="1815"/>
      <c r="H31" s="1816"/>
      <c r="I31" s="1817" t="s">
        <v>1915</v>
      </c>
      <c r="J31" s="1818"/>
      <c r="K31" s="1818"/>
      <c r="L31" s="1818"/>
      <c r="M31" s="811">
        <f t="shared" si="0"/>
        <v>16389.995657142859</v>
      </c>
      <c r="N31" s="789">
        <v>17209.495440000002</v>
      </c>
    </row>
    <row r="32" spans="1:21" x14ac:dyDescent="0.25">
      <c r="A32" s="1797"/>
      <c r="B32" s="1798"/>
      <c r="C32" s="1799"/>
      <c r="D32" s="1811" t="s">
        <v>1912</v>
      </c>
      <c r="E32" s="1812"/>
      <c r="F32" s="1812"/>
      <c r="G32" s="1812"/>
      <c r="H32" s="1813"/>
      <c r="I32" s="1817" t="s">
        <v>303</v>
      </c>
      <c r="J32" s="1818"/>
      <c r="K32" s="1818"/>
      <c r="L32" s="1818"/>
      <c r="M32" s="811">
        <f t="shared" si="0"/>
        <v>12057.886285714289</v>
      </c>
      <c r="N32" s="789">
        <v>12660.780600000004</v>
      </c>
    </row>
    <row r="33" spans="1:14" ht="15" customHeight="1" x14ac:dyDescent="0.25">
      <c r="A33" s="1797"/>
      <c r="B33" s="1798"/>
      <c r="C33" s="1799"/>
      <c r="D33" s="1814"/>
      <c r="E33" s="1815"/>
      <c r="F33" s="1815"/>
      <c r="G33" s="1815"/>
      <c r="H33" s="1816"/>
      <c r="I33" s="1817" t="s">
        <v>1915</v>
      </c>
      <c r="J33" s="1818"/>
      <c r="K33" s="1818"/>
      <c r="L33" s="1818"/>
      <c r="M33" s="811">
        <f t="shared" si="0"/>
        <v>16389.995657142859</v>
      </c>
      <c r="N33" s="789">
        <v>17209.495440000002</v>
      </c>
    </row>
    <row r="34" spans="1:14" x14ac:dyDescent="0.25">
      <c r="A34" s="1797"/>
      <c r="B34" s="1798"/>
      <c r="C34" s="1799"/>
      <c r="D34" s="1819" t="s">
        <v>1913</v>
      </c>
      <c r="E34" s="1820"/>
      <c r="F34" s="1820"/>
      <c r="G34" s="1820"/>
      <c r="H34" s="1821"/>
      <c r="I34" s="1825" t="s">
        <v>303</v>
      </c>
      <c r="J34" s="1826"/>
      <c r="K34" s="1826"/>
      <c r="L34" s="1826"/>
      <c r="M34" s="811">
        <f t="shared" si="0"/>
        <v>13134.09355714286</v>
      </c>
      <c r="N34" s="789">
        <v>13790.798235000004</v>
      </c>
    </row>
    <row r="35" spans="1:14" ht="15" customHeight="1" x14ac:dyDescent="0.25">
      <c r="A35" s="1800"/>
      <c r="B35" s="1801"/>
      <c r="C35" s="1802"/>
      <c r="D35" s="1822"/>
      <c r="E35" s="1823"/>
      <c r="F35" s="1823"/>
      <c r="G35" s="1823"/>
      <c r="H35" s="1824"/>
      <c r="I35" s="1825" t="s">
        <v>1915</v>
      </c>
      <c r="J35" s="1826"/>
      <c r="K35" s="1826"/>
      <c r="L35" s="1826"/>
      <c r="M35" s="811">
        <f t="shared" si="0"/>
        <v>17876.77122857143</v>
      </c>
      <c r="N35" s="789">
        <v>18770.609790000002</v>
      </c>
    </row>
    <row r="36" spans="1:14" x14ac:dyDescent="0.25">
      <c r="A36" s="1794" t="s">
        <v>1916</v>
      </c>
      <c r="B36" s="1795"/>
      <c r="C36" s="1796"/>
      <c r="D36" s="1803" t="s">
        <v>1909</v>
      </c>
      <c r="E36" s="1804"/>
      <c r="F36" s="1804"/>
      <c r="G36" s="1804"/>
      <c r="H36" s="1805"/>
      <c r="I36" s="1809" t="s">
        <v>303</v>
      </c>
      <c r="J36" s="1810"/>
      <c r="K36" s="1810"/>
      <c r="L36" s="1810"/>
      <c r="M36" s="811">
        <f t="shared" si="0"/>
        <v>11595.485442857142</v>
      </c>
      <c r="N36" s="789">
        <v>12175.259715</v>
      </c>
    </row>
    <row r="37" spans="1:14" ht="15" customHeight="1" x14ac:dyDescent="0.25">
      <c r="A37" s="1797"/>
      <c r="B37" s="1798"/>
      <c r="C37" s="1799"/>
      <c r="D37" s="1806"/>
      <c r="E37" s="1807"/>
      <c r="F37" s="1807"/>
      <c r="G37" s="1807"/>
      <c r="H37" s="1808"/>
      <c r="I37" s="1809" t="s">
        <v>1917</v>
      </c>
      <c r="J37" s="1810"/>
      <c r="K37" s="1810"/>
      <c r="L37" s="1810"/>
      <c r="M37" s="811">
        <f t="shared" si="0"/>
        <v>15758.457042857144</v>
      </c>
      <c r="N37" s="789">
        <v>16546.379895000002</v>
      </c>
    </row>
    <row r="38" spans="1:14" x14ac:dyDescent="0.25">
      <c r="A38" s="1797"/>
      <c r="B38" s="1798"/>
      <c r="C38" s="1799"/>
      <c r="D38" s="1811" t="s">
        <v>1911</v>
      </c>
      <c r="E38" s="1812"/>
      <c r="F38" s="1812"/>
      <c r="G38" s="1812"/>
      <c r="H38" s="1813"/>
      <c r="I38" s="1817" t="s">
        <v>303</v>
      </c>
      <c r="J38" s="1818"/>
      <c r="K38" s="1818"/>
      <c r="L38" s="1818"/>
      <c r="M38" s="811">
        <f t="shared" si="0"/>
        <v>12134.271085714287</v>
      </c>
      <c r="N38" s="789">
        <v>12740.984640000001</v>
      </c>
    </row>
    <row r="39" spans="1:14" ht="15" customHeight="1" x14ac:dyDescent="0.25">
      <c r="A39" s="1797"/>
      <c r="B39" s="1798"/>
      <c r="C39" s="1799"/>
      <c r="D39" s="1814"/>
      <c r="E39" s="1815"/>
      <c r="F39" s="1815"/>
      <c r="G39" s="1815"/>
      <c r="H39" s="1816"/>
      <c r="I39" s="1817" t="s">
        <v>1917</v>
      </c>
      <c r="J39" s="1818"/>
      <c r="K39" s="1818"/>
      <c r="L39" s="1818"/>
      <c r="M39" s="811">
        <f t="shared" si="0"/>
        <v>16511.392928571429</v>
      </c>
      <c r="N39" s="789">
        <v>17336.962575000001</v>
      </c>
    </row>
    <row r="40" spans="1:14" x14ac:dyDescent="0.25">
      <c r="A40" s="1797"/>
      <c r="B40" s="1798"/>
      <c r="C40" s="1799"/>
      <c r="D40" s="1811" t="s">
        <v>1912</v>
      </c>
      <c r="E40" s="1812"/>
      <c r="F40" s="1812"/>
      <c r="G40" s="1812"/>
      <c r="H40" s="1813"/>
      <c r="I40" s="1817" t="s">
        <v>303</v>
      </c>
      <c r="J40" s="1818"/>
      <c r="K40" s="1818"/>
      <c r="L40" s="1818"/>
      <c r="M40" s="811">
        <f t="shared" si="0"/>
        <v>12134.271085714287</v>
      </c>
      <c r="N40" s="789">
        <v>12740.984640000001</v>
      </c>
    </row>
    <row r="41" spans="1:14" ht="15" customHeight="1" x14ac:dyDescent="0.25">
      <c r="A41" s="1797"/>
      <c r="B41" s="1798"/>
      <c r="C41" s="1799"/>
      <c r="D41" s="1814"/>
      <c r="E41" s="1815"/>
      <c r="F41" s="1815"/>
      <c r="G41" s="1815"/>
      <c r="H41" s="1816"/>
      <c r="I41" s="1817" t="s">
        <v>1917</v>
      </c>
      <c r="J41" s="1818"/>
      <c r="K41" s="1818"/>
      <c r="L41" s="1818"/>
      <c r="M41" s="811">
        <f t="shared" si="0"/>
        <v>16511.392928571429</v>
      </c>
      <c r="N41" s="789">
        <v>17336.962575000001</v>
      </c>
    </row>
    <row r="42" spans="1:14" x14ac:dyDescent="0.25">
      <c r="A42" s="1797"/>
      <c r="B42" s="1798"/>
      <c r="C42" s="1799"/>
      <c r="D42" s="1819" t="s">
        <v>1913</v>
      </c>
      <c r="E42" s="1820"/>
      <c r="F42" s="1820"/>
      <c r="G42" s="1820"/>
      <c r="H42" s="1821"/>
      <c r="I42" s="1825" t="s">
        <v>303</v>
      </c>
      <c r="J42" s="1826"/>
      <c r="K42" s="1826"/>
      <c r="L42" s="1826"/>
      <c r="M42" s="811">
        <f t="shared" si="0"/>
        <v>13226.846528571428</v>
      </c>
      <c r="N42" s="789">
        <v>13888.188855</v>
      </c>
    </row>
    <row r="43" spans="1:14" ht="15" customHeight="1" x14ac:dyDescent="0.25">
      <c r="A43" s="1800"/>
      <c r="B43" s="1801"/>
      <c r="C43" s="1802"/>
      <c r="D43" s="1822"/>
      <c r="E43" s="1823"/>
      <c r="F43" s="1823"/>
      <c r="G43" s="1823"/>
      <c r="H43" s="1824"/>
      <c r="I43" s="1825" t="s">
        <v>1917</v>
      </c>
      <c r="J43" s="1826"/>
      <c r="K43" s="1826"/>
      <c r="L43" s="1826"/>
      <c r="M43" s="811">
        <f t="shared" si="0"/>
        <v>18014.536671428574</v>
      </c>
      <c r="N43" s="789">
        <v>18915.263505000003</v>
      </c>
    </row>
    <row r="44" spans="1:14" x14ac:dyDescent="0.25">
      <c r="A44" s="1794" t="s">
        <v>1918</v>
      </c>
      <c r="B44" s="1795"/>
      <c r="C44" s="1796"/>
      <c r="D44" s="1803" t="s">
        <v>1909</v>
      </c>
      <c r="E44" s="1804"/>
      <c r="F44" s="1804"/>
      <c r="G44" s="1804"/>
      <c r="H44" s="1805"/>
      <c r="I44" s="1809" t="s">
        <v>303</v>
      </c>
      <c r="J44" s="1810"/>
      <c r="K44" s="1810"/>
      <c r="L44" s="1810"/>
      <c r="M44" s="811">
        <f t="shared" si="0"/>
        <v>11595.485442857142</v>
      </c>
      <c r="N44" s="789">
        <v>12175.259715</v>
      </c>
    </row>
    <row r="45" spans="1:14" ht="15" customHeight="1" x14ac:dyDescent="0.25">
      <c r="A45" s="1797"/>
      <c r="B45" s="1798"/>
      <c r="C45" s="1799"/>
      <c r="D45" s="1806"/>
      <c r="E45" s="1807"/>
      <c r="F45" s="1807"/>
      <c r="G45" s="1807"/>
      <c r="H45" s="1808"/>
      <c r="I45" s="1809" t="s">
        <v>1917</v>
      </c>
      <c r="J45" s="1810"/>
      <c r="K45" s="1810"/>
      <c r="L45" s="1810"/>
      <c r="M45" s="811">
        <f t="shared" si="0"/>
        <v>15758.457042857144</v>
      </c>
      <c r="N45" s="789">
        <v>16546.379895000002</v>
      </c>
    </row>
    <row r="46" spans="1:14" x14ac:dyDescent="0.25">
      <c r="A46" s="1797"/>
      <c r="B46" s="1798"/>
      <c r="C46" s="1799"/>
      <c r="D46" s="1811" t="s">
        <v>1911</v>
      </c>
      <c r="E46" s="1812"/>
      <c r="F46" s="1812"/>
      <c r="G46" s="1812"/>
      <c r="H46" s="1813"/>
      <c r="I46" s="1817" t="s">
        <v>303</v>
      </c>
      <c r="J46" s="1818"/>
      <c r="K46" s="1818"/>
      <c r="L46" s="1818"/>
      <c r="M46" s="811">
        <f t="shared" si="0"/>
        <v>12134.271085714287</v>
      </c>
      <c r="N46" s="789">
        <v>12740.984640000001</v>
      </c>
    </row>
    <row r="47" spans="1:14" ht="15" customHeight="1" x14ac:dyDescent="0.25">
      <c r="A47" s="1797"/>
      <c r="B47" s="1798"/>
      <c r="C47" s="1799"/>
      <c r="D47" s="1814"/>
      <c r="E47" s="1815"/>
      <c r="F47" s="1815"/>
      <c r="G47" s="1815"/>
      <c r="H47" s="1816"/>
      <c r="I47" s="1817" t="s">
        <v>1917</v>
      </c>
      <c r="J47" s="1818"/>
      <c r="K47" s="1818"/>
      <c r="L47" s="1818"/>
      <c r="M47" s="811">
        <f t="shared" si="0"/>
        <v>16511.392928571429</v>
      </c>
      <c r="N47" s="789">
        <v>17336.962575000001</v>
      </c>
    </row>
    <row r="48" spans="1:14" x14ac:dyDescent="0.25">
      <c r="A48" s="1797"/>
      <c r="B48" s="1798"/>
      <c r="C48" s="1799"/>
      <c r="D48" s="1811" t="s">
        <v>1912</v>
      </c>
      <c r="E48" s="1812"/>
      <c r="F48" s="1812"/>
      <c r="G48" s="1812"/>
      <c r="H48" s="1813"/>
      <c r="I48" s="1817" t="s">
        <v>303</v>
      </c>
      <c r="J48" s="1818"/>
      <c r="K48" s="1818"/>
      <c r="L48" s="1818"/>
      <c r="M48" s="811">
        <f t="shared" si="0"/>
        <v>12134.271085714287</v>
      </c>
      <c r="N48" s="789">
        <v>12740.984640000001</v>
      </c>
    </row>
    <row r="49" spans="1:14" ht="15" customHeight="1" x14ac:dyDescent="0.25">
      <c r="A49" s="1797"/>
      <c r="B49" s="1798"/>
      <c r="C49" s="1799"/>
      <c r="D49" s="1814"/>
      <c r="E49" s="1815"/>
      <c r="F49" s="1815"/>
      <c r="G49" s="1815"/>
      <c r="H49" s="1816"/>
      <c r="I49" s="1817" t="s">
        <v>1917</v>
      </c>
      <c r="J49" s="1818"/>
      <c r="K49" s="1818"/>
      <c r="L49" s="1818"/>
      <c r="M49" s="811">
        <f t="shared" si="0"/>
        <v>16511.392928571429</v>
      </c>
      <c r="N49" s="789">
        <v>17336.962575000001</v>
      </c>
    </row>
    <row r="50" spans="1:14" x14ac:dyDescent="0.25">
      <c r="A50" s="1797"/>
      <c r="B50" s="1798"/>
      <c r="C50" s="1799"/>
      <c r="D50" s="1819" t="s">
        <v>1913</v>
      </c>
      <c r="E50" s="1820"/>
      <c r="F50" s="1820"/>
      <c r="G50" s="1820"/>
      <c r="H50" s="1821"/>
      <c r="I50" s="1825" t="s">
        <v>303</v>
      </c>
      <c r="J50" s="1826"/>
      <c r="K50" s="1826"/>
      <c r="L50" s="1826"/>
      <c r="M50" s="811">
        <f t="shared" si="0"/>
        <v>13226.846528571428</v>
      </c>
      <c r="N50" s="789">
        <v>13888.188855</v>
      </c>
    </row>
    <row r="51" spans="1:14" ht="15" customHeight="1" x14ac:dyDescent="0.25">
      <c r="A51" s="1800"/>
      <c r="B51" s="1801"/>
      <c r="C51" s="1802"/>
      <c r="D51" s="1822"/>
      <c r="E51" s="1823"/>
      <c r="F51" s="1823"/>
      <c r="G51" s="1823"/>
      <c r="H51" s="1824"/>
      <c r="I51" s="1825" t="s">
        <v>1917</v>
      </c>
      <c r="J51" s="1826"/>
      <c r="K51" s="1826"/>
      <c r="L51" s="1826"/>
      <c r="M51" s="811">
        <f t="shared" si="0"/>
        <v>18014.536671428574</v>
      </c>
      <c r="N51" s="789">
        <v>18915.263505000003</v>
      </c>
    </row>
    <row r="52" spans="1:14" ht="15" customHeight="1" x14ac:dyDescent="0.25">
      <c r="A52" s="1794" t="s">
        <v>1919</v>
      </c>
      <c r="B52" s="1795"/>
      <c r="C52" s="1796"/>
      <c r="D52" s="1809" t="s">
        <v>1909</v>
      </c>
      <c r="E52" s="1810"/>
      <c r="F52" s="1810"/>
      <c r="G52" s="1810"/>
      <c r="H52" s="1833"/>
      <c r="I52" s="1809" t="s">
        <v>1920</v>
      </c>
      <c r="J52" s="1810"/>
      <c r="K52" s="1810"/>
      <c r="L52" s="1810"/>
      <c r="M52" s="811">
        <f t="shared" si="0"/>
        <v>20798.48982857143</v>
      </c>
      <c r="N52" s="789">
        <v>21838.414320000003</v>
      </c>
    </row>
    <row r="53" spans="1:14" ht="15" customHeight="1" x14ac:dyDescent="0.25">
      <c r="A53" s="1797"/>
      <c r="B53" s="1798"/>
      <c r="C53" s="1799"/>
      <c r="D53" s="1834" t="s">
        <v>1911</v>
      </c>
      <c r="E53" s="1835"/>
      <c r="F53" s="1835"/>
      <c r="G53" s="1835"/>
      <c r="H53" s="1836"/>
      <c r="I53" s="1817" t="s">
        <v>1920</v>
      </c>
      <c r="J53" s="1818"/>
      <c r="K53" s="1818"/>
      <c r="L53" s="1818"/>
      <c r="M53" s="811">
        <f t="shared" si="0"/>
        <v>21799.676314285713</v>
      </c>
      <c r="N53" s="789">
        <v>22889.66013</v>
      </c>
    </row>
    <row r="54" spans="1:14" ht="15" customHeight="1" x14ac:dyDescent="0.25">
      <c r="A54" s="1797"/>
      <c r="B54" s="1798"/>
      <c r="C54" s="1799"/>
      <c r="D54" s="1834" t="s">
        <v>1912</v>
      </c>
      <c r="E54" s="1835"/>
      <c r="F54" s="1835"/>
      <c r="G54" s="1835"/>
      <c r="H54" s="1836"/>
      <c r="I54" s="1817" t="s">
        <v>1920</v>
      </c>
      <c r="J54" s="1818"/>
      <c r="K54" s="1818"/>
      <c r="L54" s="1818"/>
      <c r="M54" s="811">
        <f t="shared" si="0"/>
        <v>21799.676314285713</v>
      </c>
      <c r="N54" s="789">
        <v>22889.66013</v>
      </c>
    </row>
    <row r="55" spans="1:14" ht="15" customHeight="1" x14ac:dyDescent="0.25">
      <c r="A55" s="1800"/>
      <c r="B55" s="1801"/>
      <c r="C55" s="1802"/>
      <c r="D55" s="1837" t="s">
        <v>1913</v>
      </c>
      <c r="E55" s="1838"/>
      <c r="F55" s="1838"/>
      <c r="G55" s="1838"/>
      <c r="H55" s="1839"/>
      <c r="I55" s="1825" t="s">
        <v>1920</v>
      </c>
      <c r="J55" s="1826"/>
      <c r="K55" s="1826"/>
      <c r="L55" s="1826"/>
      <c r="M55" s="811">
        <f t="shared" si="0"/>
        <v>23810.233371428571</v>
      </c>
      <c r="N55" s="789">
        <v>25000.745040000002</v>
      </c>
    </row>
    <row r="56" spans="1:14" x14ac:dyDescent="0.25">
      <c r="A56" s="1794" t="s">
        <v>1921</v>
      </c>
      <c r="B56" s="1795"/>
      <c r="C56" s="1796"/>
      <c r="D56" s="1803" t="s">
        <v>1909</v>
      </c>
      <c r="E56" s="1804"/>
      <c r="F56" s="1804"/>
      <c r="G56" s="1804"/>
      <c r="H56" s="1805"/>
      <c r="I56" s="1809" t="s">
        <v>303</v>
      </c>
      <c r="J56" s="1810"/>
      <c r="K56" s="1810"/>
      <c r="L56" s="1810"/>
      <c r="M56" s="811">
        <f t="shared" si="0"/>
        <v>10361.052514285715</v>
      </c>
      <c r="N56" s="789">
        <v>10879.105140000001</v>
      </c>
    </row>
    <row r="57" spans="1:14" x14ac:dyDescent="0.25">
      <c r="A57" s="1797"/>
      <c r="B57" s="1798"/>
      <c r="C57" s="1799"/>
      <c r="D57" s="1830"/>
      <c r="E57" s="1831"/>
      <c r="F57" s="1831"/>
      <c r="G57" s="1831"/>
      <c r="H57" s="1832"/>
      <c r="I57" s="1809" t="s">
        <v>1922</v>
      </c>
      <c r="J57" s="1810"/>
      <c r="K57" s="1810"/>
      <c r="L57" s="1810"/>
      <c r="M57" s="811">
        <f t="shared" si="0"/>
        <v>12232.480114285716</v>
      </c>
      <c r="N57" s="789">
        <v>12844.104120000002</v>
      </c>
    </row>
    <row r="58" spans="1:14" ht="23.25" customHeight="1" x14ac:dyDescent="0.25">
      <c r="A58" s="1797"/>
      <c r="B58" s="1798"/>
      <c r="C58" s="1799"/>
      <c r="D58" s="1806"/>
      <c r="E58" s="1807"/>
      <c r="F58" s="1807"/>
      <c r="G58" s="1807"/>
      <c r="H58" s="1808"/>
      <c r="I58" s="1847" t="s">
        <v>1923</v>
      </c>
      <c r="J58" s="1848"/>
      <c r="K58" s="1848"/>
      <c r="L58" s="1848"/>
      <c r="M58" s="811">
        <f t="shared" si="0"/>
        <v>12232.480114285716</v>
      </c>
      <c r="N58" s="789">
        <v>12844.104120000002</v>
      </c>
    </row>
    <row r="59" spans="1:14" x14ac:dyDescent="0.25">
      <c r="A59" s="1797"/>
      <c r="B59" s="1798"/>
      <c r="C59" s="1799"/>
      <c r="D59" s="1811" t="s">
        <v>1911</v>
      </c>
      <c r="E59" s="1812"/>
      <c r="F59" s="1812"/>
      <c r="G59" s="1812"/>
      <c r="H59" s="1813"/>
      <c r="I59" s="1817" t="s">
        <v>303</v>
      </c>
      <c r="J59" s="1818"/>
      <c r="K59" s="1818"/>
      <c r="L59" s="1818"/>
      <c r="M59" s="811">
        <f t="shared" si="0"/>
        <v>10838.457514285716</v>
      </c>
      <c r="N59" s="789">
        <v>11380.380390000002</v>
      </c>
    </row>
    <row r="60" spans="1:14" ht="15" customHeight="1" x14ac:dyDescent="0.25">
      <c r="A60" s="1797"/>
      <c r="B60" s="1798"/>
      <c r="C60" s="1799"/>
      <c r="D60" s="1849"/>
      <c r="E60" s="1850"/>
      <c r="F60" s="1850"/>
      <c r="G60" s="1850"/>
      <c r="H60" s="1851"/>
      <c r="I60" s="1817" t="s">
        <v>1922</v>
      </c>
      <c r="J60" s="1818"/>
      <c r="K60" s="1818"/>
      <c r="L60" s="1818"/>
      <c r="M60" s="811">
        <f t="shared" si="0"/>
        <v>12809.458157142855</v>
      </c>
      <c r="N60" s="789">
        <v>13449.931064999999</v>
      </c>
    </row>
    <row r="61" spans="1:14" ht="21.75" customHeight="1" x14ac:dyDescent="0.25">
      <c r="A61" s="1797"/>
      <c r="B61" s="1798"/>
      <c r="C61" s="1799"/>
      <c r="D61" s="1814"/>
      <c r="E61" s="1815"/>
      <c r="F61" s="1815"/>
      <c r="G61" s="1815"/>
      <c r="H61" s="1816"/>
      <c r="I61" s="1840" t="s">
        <v>1923</v>
      </c>
      <c r="J61" s="1841"/>
      <c r="K61" s="1841"/>
      <c r="L61" s="1841"/>
      <c r="M61" s="811">
        <f t="shared" si="0"/>
        <v>12809.458157142855</v>
      </c>
      <c r="N61" s="789">
        <v>13449.931064999999</v>
      </c>
    </row>
    <row r="62" spans="1:14" x14ac:dyDescent="0.25">
      <c r="A62" s="1797"/>
      <c r="B62" s="1798"/>
      <c r="C62" s="1799"/>
      <c r="D62" s="1811" t="s">
        <v>1912</v>
      </c>
      <c r="E62" s="1812"/>
      <c r="F62" s="1812"/>
      <c r="G62" s="1812"/>
      <c r="H62" s="1813"/>
      <c r="I62" s="1817" t="s">
        <v>303</v>
      </c>
      <c r="J62" s="1818"/>
      <c r="K62" s="1818"/>
      <c r="L62" s="1818"/>
      <c r="M62" s="811">
        <f t="shared" si="0"/>
        <v>10838.457514285716</v>
      </c>
      <c r="N62" s="789">
        <v>11380.380390000002</v>
      </c>
    </row>
    <row r="63" spans="1:14" ht="15" customHeight="1" x14ac:dyDescent="0.25">
      <c r="A63" s="1797"/>
      <c r="B63" s="1798"/>
      <c r="C63" s="1799"/>
      <c r="D63" s="1849"/>
      <c r="E63" s="1850"/>
      <c r="F63" s="1850"/>
      <c r="G63" s="1850"/>
      <c r="H63" s="1851"/>
      <c r="I63" s="1817" t="s">
        <v>1922</v>
      </c>
      <c r="J63" s="1818"/>
      <c r="K63" s="1818"/>
      <c r="L63" s="1818"/>
      <c r="M63" s="811">
        <f t="shared" si="0"/>
        <v>12809.458157142855</v>
      </c>
      <c r="N63" s="789">
        <v>13449.931064999999</v>
      </c>
    </row>
    <row r="64" spans="1:14" ht="21" customHeight="1" x14ac:dyDescent="0.25">
      <c r="A64" s="1797"/>
      <c r="B64" s="1798"/>
      <c r="C64" s="1799"/>
      <c r="D64" s="1814"/>
      <c r="E64" s="1815"/>
      <c r="F64" s="1815"/>
      <c r="G64" s="1815"/>
      <c r="H64" s="1816"/>
      <c r="I64" s="1840" t="s">
        <v>1923</v>
      </c>
      <c r="J64" s="1841"/>
      <c r="K64" s="1841"/>
      <c r="L64" s="1841"/>
      <c r="M64" s="811">
        <f t="shared" si="0"/>
        <v>12809.458157142855</v>
      </c>
      <c r="N64" s="789">
        <v>13449.931064999999</v>
      </c>
    </row>
    <row r="65" spans="1:14" x14ac:dyDescent="0.25">
      <c r="A65" s="1797"/>
      <c r="B65" s="1798"/>
      <c r="C65" s="1799"/>
      <c r="D65" s="1819" t="s">
        <v>1913</v>
      </c>
      <c r="E65" s="1820"/>
      <c r="F65" s="1820"/>
      <c r="G65" s="1820"/>
      <c r="H65" s="1821"/>
      <c r="I65" s="1825" t="s">
        <v>303</v>
      </c>
      <c r="J65" s="1826"/>
      <c r="K65" s="1826"/>
      <c r="L65" s="1826"/>
      <c r="M65" s="811">
        <f t="shared" si="0"/>
        <v>11914.664785714287</v>
      </c>
      <c r="N65" s="789">
        <v>12510.398025000002</v>
      </c>
    </row>
    <row r="66" spans="1:14" ht="15" customHeight="1" x14ac:dyDescent="0.25">
      <c r="A66" s="1797"/>
      <c r="B66" s="1798"/>
      <c r="C66" s="1799"/>
      <c r="D66" s="1842"/>
      <c r="E66" s="1843"/>
      <c r="F66" s="1843"/>
      <c r="G66" s="1843"/>
      <c r="H66" s="1844"/>
      <c r="I66" s="1825" t="s">
        <v>1922</v>
      </c>
      <c r="J66" s="1826"/>
      <c r="K66" s="1826"/>
      <c r="L66" s="1826"/>
      <c r="M66" s="811">
        <f t="shared" si="0"/>
        <v>14067.079328571428</v>
      </c>
      <c r="N66" s="789">
        <v>14770.433295000001</v>
      </c>
    </row>
    <row r="67" spans="1:14" ht="22.5" customHeight="1" x14ac:dyDescent="0.25">
      <c r="A67" s="1800"/>
      <c r="B67" s="1801"/>
      <c r="C67" s="1802"/>
      <c r="D67" s="1822"/>
      <c r="E67" s="1823"/>
      <c r="F67" s="1823"/>
      <c r="G67" s="1823"/>
      <c r="H67" s="1824"/>
      <c r="I67" s="1845" t="s">
        <v>1923</v>
      </c>
      <c r="J67" s="1846"/>
      <c r="K67" s="1846"/>
      <c r="L67" s="1846"/>
      <c r="M67" s="811">
        <f t="shared" si="0"/>
        <v>14067.079328571428</v>
      </c>
      <c r="N67" s="789">
        <v>14770.433295000001</v>
      </c>
    </row>
    <row r="68" spans="1:14" x14ac:dyDescent="0.25">
      <c r="A68" s="1794" t="s">
        <v>1924</v>
      </c>
      <c r="B68" s="1795"/>
      <c r="C68" s="1796"/>
      <c r="D68" s="1803" t="s">
        <v>1909</v>
      </c>
      <c r="E68" s="1804"/>
      <c r="F68" s="1804"/>
      <c r="G68" s="1804"/>
      <c r="H68" s="1805"/>
      <c r="I68" s="1809" t="s">
        <v>303</v>
      </c>
      <c r="J68" s="1810"/>
      <c r="K68" s="1810"/>
      <c r="L68" s="1810"/>
      <c r="M68" s="811">
        <f t="shared" si="0"/>
        <v>9445.7989285714302</v>
      </c>
      <c r="N68" s="789">
        <v>9918.0888750000013</v>
      </c>
    </row>
    <row r="69" spans="1:14" ht="15" customHeight="1" x14ac:dyDescent="0.25">
      <c r="A69" s="1797"/>
      <c r="B69" s="1798"/>
      <c r="C69" s="1799"/>
      <c r="D69" s="1806"/>
      <c r="E69" s="1807"/>
      <c r="F69" s="1807"/>
      <c r="G69" s="1807"/>
      <c r="H69" s="1808"/>
      <c r="I69" s="1809" t="s">
        <v>1925</v>
      </c>
      <c r="J69" s="1810"/>
      <c r="K69" s="1810"/>
      <c r="L69" s="1810"/>
      <c r="M69" s="811">
        <f t="shared" si="0"/>
        <v>11240.841728571428</v>
      </c>
      <c r="N69" s="789">
        <v>11802.883814999999</v>
      </c>
    </row>
    <row r="70" spans="1:14" x14ac:dyDescent="0.25">
      <c r="A70" s="1797"/>
      <c r="B70" s="1798"/>
      <c r="C70" s="1799"/>
      <c r="D70" s="1803" t="s">
        <v>1911</v>
      </c>
      <c r="E70" s="1804"/>
      <c r="F70" s="1804"/>
      <c r="G70" s="1804"/>
      <c r="H70" s="1805"/>
      <c r="I70" s="1817" t="s">
        <v>303</v>
      </c>
      <c r="J70" s="1818"/>
      <c r="K70" s="1818"/>
      <c r="L70" s="1818"/>
      <c r="M70" s="811">
        <f t="shared" si="0"/>
        <v>9880.9194857142866</v>
      </c>
      <c r="N70" s="789">
        <v>10374.965460000001</v>
      </c>
    </row>
    <row r="71" spans="1:14" ht="15" customHeight="1" x14ac:dyDescent="0.25">
      <c r="A71" s="1797"/>
      <c r="B71" s="1798"/>
      <c r="C71" s="1799"/>
      <c r="D71" s="1806"/>
      <c r="E71" s="1807"/>
      <c r="F71" s="1807"/>
      <c r="G71" s="1807"/>
      <c r="H71" s="1808"/>
      <c r="I71" s="1817" t="s">
        <v>1925</v>
      </c>
      <c r="J71" s="1818"/>
      <c r="K71" s="1818"/>
      <c r="L71" s="1818"/>
      <c r="M71" s="811">
        <f t="shared" si="0"/>
        <v>11764.623214285717</v>
      </c>
      <c r="N71" s="789">
        <v>12352.854375000003</v>
      </c>
    </row>
    <row r="72" spans="1:14" x14ac:dyDescent="0.25">
      <c r="A72" s="1797"/>
      <c r="B72" s="1798"/>
      <c r="C72" s="1799"/>
      <c r="D72" s="1811" t="s">
        <v>1912</v>
      </c>
      <c r="E72" s="1812"/>
      <c r="F72" s="1812"/>
      <c r="G72" s="1812"/>
      <c r="H72" s="1813"/>
      <c r="I72" s="1817" t="s">
        <v>303</v>
      </c>
      <c r="J72" s="1818"/>
      <c r="K72" s="1818"/>
      <c r="L72" s="1818"/>
      <c r="M72" s="811">
        <f t="shared" si="0"/>
        <v>9880.9194857142866</v>
      </c>
      <c r="N72" s="789">
        <v>10374.965460000001</v>
      </c>
    </row>
    <row r="73" spans="1:14" ht="15" customHeight="1" x14ac:dyDescent="0.25">
      <c r="A73" s="1797"/>
      <c r="B73" s="1798"/>
      <c r="C73" s="1799"/>
      <c r="D73" s="1814"/>
      <c r="E73" s="1815"/>
      <c r="F73" s="1815"/>
      <c r="G73" s="1815"/>
      <c r="H73" s="1816"/>
      <c r="I73" s="1817" t="s">
        <v>1925</v>
      </c>
      <c r="J73" s="1818"/>
      <c r="K73" s="1818"/>
      <c r="L73" s="1853"/>
      <c r="M73" s="811">
        <f t="shared" si="0"/>
        <v>11764.623214285717</v>
      </c>
      <c r="N73" s="789">
        <v>12352.854375000003</v>
      </c>
    </row>
    <row r="74" spans="1:14" x14ac:dyDescent="0.25">
      <c r="A74" s="1797"/>
      <c r="B74" s="1798"/>
      <c r="C74" s="1799"/>
      <c r="D74" s="1819" t="s">
        <v>1913</v>
      </c>
      <c r="E74" s="1820"/>
      <c r="F74" s="1820"/>
      <c r="G74" s="1820"/>
      <c r="H74" s="1821"/>
      <c r="I74" s="1825" t="s">
        <v>303</v>
      </c>
      <c r="J74" s="1826"/>
      <c r="K74" s="1826"/>
      <c r="L74" s="1855"/>
      <c r="M74" s="811">
        <f t="shared" si="0"/>
        <v>11188.548830892858</v>
      </c>
      <c r="N74" s="789">
        <v>11747.976272437501</v>
      </c>
    </row>
    <row r="75" spans="1:14" ht="15" customHeight="1" x14ac:dyDescent="0.25">
      <c r="A75" s="1800"/>
      <c r="B75" s="1801"/>
      <c r="C75" s="1802"/>
      <c r="D75" s="1822"/>
      <c r="E75" s="1823"/>
      <c r="F75" s="1823"/>
      <c r="G75" s="1823"/>
      <c r="H75" s="1824"/>
      <c r="I75" s="1825" t="s">
        <v>1925</v>
      </c>
      <c r="J75" s="1826"/>
      <c r="K75" s="1826"/>
      <c r="L75" s="1855"/>
      <c r="M75" s="811">
        <f t="shared" si="0"/>
        <v>13314.777027492859</v>
      </c>
      <c r="N75" s="789">
        <v>13980.515878867502</v>
      </c>
    </row>
    <row r="76" spans="1:14" x14ac:dyDescent="0.25">
      <c r="A76" s="1794" t="s">
        <v>1926</v>
      </c>
      <c r="B76" s="1795"/>
      <c r="C76" s="1796"/>
      <c r="D76" s="1803" t="s">
        <v>1909</v>
      </c>
      <c r="E76" s="1804"/>
      <c r="F76" s="1804"/>
      <c r="G76" s="1804"/>
      <c r="H76" s="1805"/>
      <c r="I76" s="1809" t="s">
        <v>303</v>
      </c>
      <c r="J76" s="1810"/>
      <c r="K76" s="1810"/>
      <c r="L76" s="1833"/>
      <c r="M76" s="811">
        <f t="shared" si="0"/>
        <v>10361.052514285715</v>
      </c>
      <c r="N76" s="789">
        <v>10879.105140000001</v>
      </c>
    </row>
    <row r="77" spans="1:14" ht="23.25" customHeight="1" x14ac:dyDescent="0.25">
      <c r="A77" s="1797"/>
      <c r="B77" s="1798"/>
      <c r="C77" s="1799"/>
      <c r="D77" s="1806"/>
      <c r="E77" s="1807"/>
      <c r="F77" s="1807"/>
      <c r="G77" s="1807"/>
      <c r="H77" s="1808"/>
      <c r="I77" s="1847" t="s">
        <v>1927</v>
      </c>
      <c r="J77" s="1848"/>
      <c r="K77" s="1848"/>
      <c r="L77" s="1852"/>
      <c r="M77" s="811">
        <f t="shared" si="0"/>
        <v>13375.524085714285</v>
      </c>
      <c r="N77" s="789">
        <v>14044.300290000001</v>
      </c>
    </row>
    <row r="78" spans="1:14" x14ac:dyDescent="0.25">
      <c r="A78" s="1797"/>
      <c r="B78" s="1798"/>
      <c r="C78" s="1799"/>
      <c r="D78" s="1803" t="s">
        <v>1911</v>
      </c>
      <c r="E78" s="1804"/>
      <c r="F78" s="1804"/>
      <c r="G78" s="1804"/>
      <c r="H78" s="1805"/>
      <c r="I78" s="1817" t="s">
        <v>303</v>
      </c>
      <c r="J78" s="1818"/>
      <c r="K78" s="1818"/>
      <c r="L78" s="1853"/>
      <c r="M78" s="811">
        <f t="shared" si="0"/>
        <v>10879.105140000001</v>
      </c>
      <c r="N78" s="789">
        <v>11423.060397000003</v>
      </c>
    </row>
    <row r="79" spans="1:14" s="801" customFormat="1" ht="23.25" customHeight="1" x14ac:dyDescent="0.25">
      <c r="A79" s="1797"/>
      <c r="B79" s="1798"/>
      <c r="C79" s="1799"/>
      <c r="D79" s="1806"/>
      <c r="E79" s="1807"/>
      <c r="F79" s="1807"/>
      <c r="G79" s="1807"/>
      <c r="H79" s="1808"/>
      <c r="I79" s="1840" t="s">
        <v>1927</v>
      </c>
      <c r="J79" s="1841"/>
      <c r="K79" s="1841"/>
      <c r="L79" s="1854"/>
      <c r="M79" s="811">
        <f t="shared" si="0"/>
        <v>14044.300289999999</v>
      </c>
      <c r="N79" s="789">
        <v>14746.515304500001</v>
      </c>
    </row>
    <row r="80" spans="1:14" x14ac:dyDescent="0.25">
      <c r="A80" s="1797"/>
      <c r="B80" s="1798"/>
      <c r="C80" s="1799"/>
      <c r="D80" s="1811" t="s">
        <v>1912</v>
      </c>
      <c r="E80" s="1812"/>
      <c r="F80" s="1812"/>
      <c r="G80" s="1812"/>
      <c r="H80" s="1813"/>
      <c r="I80" s="1817" t="s">
        <v>303</v>
      </c>
      <c r="J80" s="1818"/>
      <c r="K80" s="1818"/>
      <c r="L80" s="1853"/>
      <c r="M80" s="811">
        <f t="shared" si="0"/>
        <v>10879.105140000001</v>
      </c>
      <c r="N80" s="789">
        <v>11423.060397000003</v>
      </c>
    </row>
    <row r="81" spans="1:14" s="801" customFormat="1" ht="23.25" customHeight="1" x14ac:dyDescent="0.25">
      <c r="A81" s="1797"/>
      <c r="B81" s="1798"/>
      <c r="C81" s="1799"/>
      <c r="D81" s="1814"/>
      <c r="E81" s="1815"/>
      <c r="F81" s="1815"/>
      <c r="G81" s="1815"/>
      <c r="H81" s="1816"/>
      <c r="I81" s="1840" t="s">
        <v>1927</v>
      </c>
      <c r="J81" s="1841"/>
      <c r="K81" s="1841"/>
      <c r="L81" s="1854"/>
      <c r="M81" s="811">
        <f t="shared" si="0"/>
        <v>14044.300289999999</v>
      </c>
      <c r="N81" s="789">
        <v>14746.515304500001</v>
      </c>
    </row>
    <row r="82" spans="1:14" x14ac:dyDescent="0.25">
      <c r="A82" s="1797"/>
      <c r="B82" s="1798"/>
      <c r="C82" s="1799"/>
      <c r="D82" s="1819" t="s">
        <v>1913</v>
      </c>
      <c r="E82" s="1820"/>
      <c r="F82" s="1820"/>
      <c r="G82" s="1820"/>
      <c r="H82" s="1821"/>
      <c r="I82" s="1825" t="s">
        <v>303</v>
      </c>
      <c r="J82" s="1826"/>
      <c r="K82" s="1826"/>
      <c r="L82" s="1855"/>
      <c r="M82" s="811">
        <f t="shared" si="0"/>
        <v>12272.666703171428</v>
      </c>
      <c r="N82" s="789">
        <v>12886.30003833</v>
      </c>
    </row>
    <row r="83" spans="1:14" s="801" customFormat="1" ht="23.25" customHeight="1" x14ac:dyDescent="0.25">
      <c r="A83" s="1800"/>
      <c r="B83" s="1801"/>
      <c r="C83" s="1802"/>
      <c r="D83" s="1822"/>
      <c r="E83" s="1823"/>
      <c r="F83" s="1823"/>
      <c r="G83" s="1823"/>
      <c r="H83" s="1824"/>
      <c r="I83" s="1845" t="s">
        <v>1927</v>
      </c>
      <c r="J83" s="1846"/>
      <c r="K83" s="1846"/>
      <c r="L83" s="1856"/>
      <c r="M83" s="811">
        <f t="shared" si="0"/>
        <v>15843.308279528574</v>
      </c>
      <c r="N83" s="789">
        <v>16635.473693505002</v>
      </c>
    </row>
    <row r="84" spans="1:14" x14ac:dyDescent="0.25">
      <c r="A84" s="1794" t="s">
        <v>1928</v>
      </c>
      <c r="B84" s="1795"/>
      <c r="C84" s="1796"/>
      <c r="D84" s="1803" t="s">
        <v>1909</v>
      </c>
      <c r="E84" s="1804"/>
      <c r="F84" s="1804"/>
      <c r="G84" s="1804"/>
      <c r="H84" s="1805"/>
      <c r="I84" s="1809" t="s">
        <v>303</v>
      </c>
      <c r="J84" s="1810"/>
      <c r="K84" s="1810"/>
      <c r="L84" s="1833"/>
      <c r="M84" s="811">
        <f t="shared" si="0"/>
        <v>9445.7989285714302</v>
      </c>
      <c r="N84" s="789">
        <v>9918.0888750000013</v>
      </c>
    </row>
    <row r="85" spans="1:14" s="801" customFormat="1" ht="23.25" customHeight="1" x14ac:dyDescent="0.25">
      <c r="A85" s="1797"/>
      <c r="B85" s="1798"/>
      <c r="C85" s="1799"/>
      <c r="D85" s="1806"/>
      <c r="E85" s="1807"/>
      <c r="F85" s="1807"/>
      <c r="G85" s="1807"/>
      <c r="H85" s="1808"/>
      <c r="I85" s="1847" t="s">
        <v>1927</v>
      </c>
      <c r="J85" s="1848"/>
      <c r="K85" s="1848"/>
      <c r="L85" s="1852"/>
      <c r="M85" s="811">
        <f t="shared" ref="M85:M148" si="1">N85/1.05</f>
        <v>10925.75442857143</v>
      </c>
      <c r="N85" s="789">
        <v>11472.042150000003</v>
      </c>
    </row>
    <row r="86" spans="1:14" x14ac:dyDescent="0.25">
      <c r="A86" s="1797"/>
      <c r="B86" s="1798"/>
      <c r="C86" s="1799"/>
      <c r="D86" s="1803" t="s">
        <v>1911</v>
      </c>
      <c r="E86" s="1804"/>
      <c r="F86" s="1804"/>
      <c r="G86" s="1804"/>
      <c r="H86" s="1805"/>
      <c r="I86" s="1817" t="s">
        <v>303</v>
      </c>
      <c r="J86" s="1818"/>
      <c r="K86" s="1818"/>
      <c r="L86" s="1853"/>
      <c r="M86" s="811">
        <f t="shared" si="1"/>
        <v>9880.9194857142866</v>
      </c>
      <c r="N86" s="789">
        <v>10374.965460000001</v>
      </c>
    </row>
    <row r="87" spans="1:14" s="801" customFormat="1" ht="23.25" customHeight="1" x14ac:dyDescent="0.25">
      <c r="A87" s="1797"/>
      <c r="B87" s="1798"/>
      <c r="C87" s="1799"/>
      <c r="D87" s="1806"/>
      <c r="E87" s="1807"/>
      <c r="F87" s="1807"/>
      <c r="G87" s="1807"/>
      <c r="H87" s="1808"/>
      <c r="I87" s="1840" t="s">
        <v>1927</v>
      </c>
      <c r="J87" s="1841"/>
      <c r="K87" s="1841"/>
      <c r="L87" s="1854"/>
      <c r="M87" s="811">
        <f t="shared" si="1"/>
        <v>11437.259785714286</v>
      </c>
      <c r="N87" s="789">
        <v>12009.122775000002</v>
      </c>
    </row>
    <row r="88" spans="1:14" x14ac:dyDescent="0.25">
      <c r="A88" s="1797"/>
      <c r="B88" s="1798"/>
      <c r="C88" s="1799"/>
      <c r="D88" s="1811" t="s">
        <v>1912</v>
      </c>
      <c r="E88" s="1812"/>
      <c r="F88" s="1812"/>
      <c r="G88" s="1812"/>
      <c r="H88" s="1813"/>
      <c r="I88" s="1817" t="s">
        <v>303</v>
      </c>
      <c r="J88" s="1818"/>
      <c r="K88" s="1818"/>
      <c r="L88" s="1853"/>
      <c r="M88" s="811">
        <f t="shared" si="1"/>
        <v>9880.9194857142866</v>
      </c>
      <c r="N88" s="789">
        <v>10374.965460000001</v>
      </c>
    </row>
    <row r="89" spans="1:14" s="801" customFormat="1" ht="23.25" customHeight="1" x14ac:dyDescent="0.25">
      <c r="A89" s="1797"/>
      <c r="B89" s="1798"/>
      <c r="C89" s="1799"/>
      <c r="D89" s="1814"/>
      <c r="E89" s="1815"/>
      <c r="F89" s="1815"/>
      <c r="G89" s="1815"/>
      <c r="H89" s="1816"/>
      <c r="I89" s="1840" t="s">
        <v>1927</v>
      </c>
      <c r="J89" s="1841"/>
      <c r="K89" s="1841"/>
      <c r="L89" s="1854"/>
      <c r="M89" s="811">
        <f t="shared" si="1"/>
        <v>11437.259785714286</v>
      </c>
      <c r="N89" s="789">
        <v>12009.122775000002</v>
      </c>
    </row>
    <row r="90" spans="1:14" x14ac:dyDescent="0.25">
      <c r="A90" s="1797"/>
      <c r="B90" s="1798"/>
      <c r="C90" s="1799"/>
      <c r="D90" s="1819" t="s">
        <v>1913</v>
      </c>
      <c r="E90" s="1820"/>
      <c r="F90" s="1820"/>
      <c r="G90" s="1820"/>
      <c r="H90" s="1821"/>
      <c r="I90" s="1825" t="s">
        <v>303</v>
      </c>
      <c r="J90" s="1826"/>
      <c r="K90" s="1826"/>
      <c r="L90" s="1855"/>
      <c r="M90" s="811">
        <f t="shared" si="1"/>
        <v>11785.08342857143</v>
      </c>
      <c r="N90" s="789">
        <v>12374.337600000003</v>
      </c>
    </row>
    <row r="91" spans="1:14" s="801" customFormat="1" ht="23.25" customHeight="1" x14ac:dyDescent="0.25">
      <c r="A91" s="1800"/>
      <c r="B91" s="1801"/>
      <c r="C91" s="1802"/>
      <c r="D91" s="1822"/>
      <c r="E91" s="1823"/>
      <c r="F91" s="1823"/>
      <c r="G91" s="1823"/>
      <c r="H91" s="1824"/>
      <c r="I91" s="1845" t="s">
        <v>1927</v>
      </c>
      <c r="J91" s="1846"/>
      <c r="K91" s="1846"/>
      <c r="L91" s="1856"/>
      <c r="M91" s="811">
        <f t="shared" si="1"/>
        <v>14866.391700000002</v>
      </c>
      <c r="N91" s="789">
        <v>15609.711285000003</v>
      </c>
    </row>
    <row r="92" spans="1:14" x14ac:dyDescent="0.25">
      <c r="A92" s="1794" t="s">
        <v>1929</v>
      </c>
      <c r="B92" s="1795"/>
      <c r="C92" s="1796"/>
      <c r="D92" s="1803" t="s">
        <v>1909</v>
      </c>
      <c r="E92" s="1804"/>
      <c r="F92" s="1804"/>
      <c r="G92" s="1804"/>
      <c r="H92" s="1805"/>
      <c r="I92" s="1809" t="s">
        <v>303</v>
      </c>
      <c r="J92" s="1810"/>
      <c r="K92" s="1810"/>
      <c r="L92" s="1833"/>
      <c r="M92" s="811">
        <f t="shared" si="1"/>
        <v>7161.0750000000007</v>
      </c>
      <c r="N92" s="789">
        <v>7519.1287500000008</v>
      </c>
    </row>
    <row r="93" spans="1:14" ht="15" customHeight="1" x14ac:dyDescent="0.25">
      <c r="A93" s="1797"/>
      <c r="B93" s="1798"/>
      <c r="C93" s="1799"/>
      <c r="D93" s="1806"/>
      <c r="E93" s="1807"/>
      <c r="F93" s="1807"/>
      <c r="G93" s="1807"/>
      <c r="H93" s="1808"/>
      <c r="I93" s="1809" t="s">
        <v>1910</v>
      </c>
      <c r="J93" s="1810"/>
      <c r="K93" s="1810"/>
      <c r="L93" s="1833"/>
      <c r="M93" s="811">
        <f t="shared" si="1"/>
        <v>9553.5560571428578</v>
      </c>
      <c r="N93" s="789">
        <v>10031.23386</v>
      </c>
    </row>
    <row r="94" spans="1:14" x14ac:dyDescent="0.25">
      <c r="A94" s="1797"/>
      <c r="B94" s="1798"/>
      <c r="C94" s="1799"/>
      <c r="D94" s="1803" t="s">
        <v>1911</v>
      </c>
      <c r="E94" s="1804"/>
      <c r="F94" s="1804"/>
      <c r="G94" s="1804"/>
      <c r="H94" s="1805"/>
      <c r="I94" s="1817" t="s">
        <v>303</v>
      </c>
      <c r="J94" s="1818"/>
      <c r="K94" s="1818"/>
      <c r="L94" s="1853"/>
      <c r="M94" s="811">
        <f t="shared" si="1"/>
        <v>7470.7062428571435</v>
      </c>
      <c r="N94" s="789">
        <v>7844.2415550000014</v>
      </c>
    </row>
    <row r="95" spans="1:14" ht="15" customHeight="1" x14ac:dyDescent="0.25">
      <c r="A95" s="1797"/>
      <c r="B95" s="1798"/>
      <c r="C95" s="1799"/>
      <c r="D95" s="1806"/>
      <c r="E95" s="1807"/>
      <c r="F95" s="1807"/>
      <c r="G95" s="1807"/>
      <c r="H95" s="1808"/>
      <c r="I95" s="1817" t="s">
        <v>1910</v>
      </c>
      <c r="J95" s="1818"/>
      <c r="K95" s="1818"/>
      <c r="L95" s="1853"/>
      <c r="M95" s="811">
        <f t="shared" si="1"/>
        <v>9995.4966857142863</v>
      </c>
      <c r="N95" s="789">
        <v>10495.27152</v>
      </c>
    </row>
    <row r="96" spans="1:14" x14ac:dyDescent="0.25">
      <c r="A96" s="1797"/>
      <c r="B96" s="1798"/>
      <c r="C96" s="1799"/>
      <c r="D96" s="1811" t="s">
        <v>1912</v>
      </c>
      <c r="E96" s="1812"/>
      <c r="F96" s="1812"/>
      <c r="G96" s="1812"/>
      <c r="H96" s="1813"/>
      <c r="I96" s="1817" t="s">
        <v>303</v>
      </c>
      <c r="J96" s="1818"/>
      <c r="K96" s="1818"/>
      <c r="L96" s="1853"/>
      <c r="M96" s="811">
        <f t="shared" si="1"/>
        <v>7470.7062428571435</v>
      </c>
      <c r="N96" s="789">
        <v>7844.2415550000014</v>
      </c>
    </row>
    <row r="97" spans="1:14" ht="15" customHeight="1" x14ac:dyDescent="0.25">
      <c r="A97" s="1797"/>
      <c r="B97" s="1798"/>
      <c r="C97" s="1799"/>
      <c r="D97" s="1814"/>
      <c r="E97" s="1815"/>
      <c r="F97" s="1815"/>
      <c r="G97" s="1815"/>
      <c r="H97" s="1816"/>
      <c r="I97" s="1817" t="s">
        <v>1910</v>
      </c>
      <c r="J97" s="1818"/>
      <c r="K97" s="1818"/>
      <c r="L97" s="1853"/>
      <c r="M97" s="811">
        <f t="shared" si="1"/>
        <v>9995.4966857142863</v>
      </c>
      <c r="N97" s="789">
        <v>10495.27152</v>
      </c>
    </row>
    <row r="98" spans="1:14" x14ac:dyDescent="0.25">
      <c r="A98" s="1797"/>
      <c r="B98" s="1798"/>
      <c r="C98" s="1799"/>
      <c r="D98" s="1819" t="s">
        <v>1913</v>
      </c>
      <c r="E98" s="1820"/>
      <c r="F98" s="1820"/>
      <c r="G98" s="1820"/>
      <c r="H98" s="1821"/>
      <c r="I98" s="1825" t="s">
        <v>303</v>
      </c>
      <c r="J98" s="1826"/>
      <c r="K98" s="1826"/>
      <c r="L98" s="1855"/>
      <c r="M98" s="811">
        <f t="shared" si="1"/>
        <v>8235.9182571428573</v>
      </c>
      <c r="N98" s="789">
        <v>8647.7141700000011</v>
      </c>
    </row>
    <row r="99" spans="1:14" ht="15" customHeight="1" x14ac:dyDescent="0.25">
      <c r="A99" s="1800"/>
      <c r="B99" s="1801"/>
      <c r="C99" s="1802"/>
      <c r="D99" s="1822"/>
      <c r="E99" s="1823"/>
      <c r="F99" s="1823"/>
      <c r="G99" s="1823"/>
      <c r="H99" s="1824"/>
      <c r="I99" s="1825" t="s">
        <v>1910</v>
      </c>
      <c r="J99" s="1826"/>
      <c r="K99" s="1826"/>
      <c r="L99" s="1855"/>
      <c r="M99" s="811">
        <f t="shared" si="1"/>
        <v>10987.135071428571</v>
      </c>
      <c r="N99" s="789">
        <v>11536.491824999999</v>
      </c>
    </row>
    <row r="100" spans="1:14" x14ac:dyDescent="0.25">
      <c r="A100" s="1794" t="s">
        <v>1930</v>
      </c>
      <c r="B100" s="1795"/>
      <c r="C100" s="1796"/>
      <c r="D100" s="1803" t="s">
        <v>1909</v>
      </c>
      <c r="E100" s="1804"/>
      <c r="F100" s="1804"/>
      <c r="G100" s="1804"/>
      <c r="H100" s="1805"/>
      <c r="I100" s="1809" t="s">
        <v>303</v>
      </c>
      <c r="J100" s="1810"/>
      <c r="K100" s="1810"/>
      <c r="L100" s="1833"/>
      <c r="M100" s="811">
        <f t="shared" si="1"/>
        <v>7016.4894857142854</v>
      </c>
      <c r="N100" s="789">
        <v>7367.3139600000004</v>
      </c>
    </row>
    <row r="101" spans="1:14" ht="15" customHeight="1" x14ac:dyDescent="0.25">
      <c r="A101" s="1797"/>
      <c r="B101" s="1798"/>
      <c r="C101" s="1799"/>
      <c r="D101" s="1806"/>
      <c r="E101" s="1807"/>
      <c r="F101" s="1807"/>
      <c r="G101" s="1807"/>
      <c r="H101" s="1808"/>
      <c r="I101" s="1809" t="s">
        <v>1931</v>
      </c>
      <c r="J101" s="1810"/>
      <c r="K101" s="1810"/>
      <c r="L101" s="1833"/>
      <c r="M101" s="811">
        <f t="shared" si="1"/>
        <v>8872.9129285714298</v>
      </c>
      <c r="N101" s="789">
        <v>9316.5585750000009</v>
      </c>
    </row>
    <row r="102" spans="1:14" x14ac:dyDescent="0.25">
      <c r="A102" s="1797"/>
      <c r="B102" s="1798"/>
      <c r="C102" s="1799"/>
      <c r="D102" s="1803" t="s">
        <v>1911</v>
      </c>
      <c r="E102" s="1804"/>
      <c r="F102" s="1804"/>
      <c r="G102" s="1804"/>
      <c r="H102" s="1805"/>
      <c r="I102" s="1817" t="s">
        <v>303</v>
      </c>
      <c r="J102" s="1818"/>
      <c r="K102" s="1818"/>
      <c r="L102" s="1853"/>
      <c r="M102" s="811">
        <f t="shared" si="1"/>
        <v>7331.5767857142864</v>
      </c>
      <c r="N102" s="789">
        <v>7698.1556250000012</v>
      </c>
    </row>
    <row r="103" spans="1:14" x14ac:dyDescent="0.25">
      <c r="A103" s="1797"/>
      <c r="B103" s="1798"/>
      <c r="C103" s="1799"/>
      <c r="D103" s="1806"/>
      <c r="E103" s="1807"/>
      <c r="F103" s="1807"/>
      <c r="G103" s="1807"/>
      <c r="H103" s="1808"/>
      <c r="I103" s="1817" t="s">
        <v>1931</v>
      </c>
      <c r="J103" s="1818"/>
      <c r="K103" s="1818"/>
      <c r="L103" s="1853"/>
      <c r="M103" s="811">
        <f t="shared" si="1"/>
        <v>9280.753200000001</v>
      </c>
      <c r="N103" s="789">
        <v>9744.790860000001</v>
      </c>
    </row>
    <row r="104" spans="1:14" x14ac:dyDescent="0.25">
      <c r="A104" s="1797"/>
      <c r="B104" s="1798"/>
      <c r="C104" s="1799"/>
      <c r="D104" s="1811" t="s">
        <v>1912</v>
      </c>
      <c r="E104" s="1812"/>
      <c r="F104" s="1812"/>
      <c r="G104" s="1812"/>
      <c r="H104" s="1813"/>
      <c r="I104" s="1817" t="s">
        <v>303</v>
      </c>
      <c r="J104" s="1818"/>
      <c r="K104" s="1818"/>
      <c r="L104" s="1853"/>
      <c r="M104" s="811">
        <f t="shared" si="1"/>
        <v>7331.5767857142864</v>
      </c>
      <c r="N104" s="789">
        <v>7698.1556250000012</v>
      </c>
    </row>
    <row r="105" spans="1:14" x14ac:dyDescent="0.25">
      <c r="A105" s="1797"/>
      <c r="B105" s="1798"/>
      <c r="C105" s="1799"/>
      <c r="D105" s="1814"/>
      <c r="E105" s="1815"/>
      <c r="F105" s="1815"/>
      <c r="G105" s="1815"/>
      <c r="H105" s="1816"/>
      <c r="I105" s="1817" t="s">
        <v>1931</v>
      </c>
      <c r="J105" s="1818"/>
      <c r="K105" s="1818"/>
      <c r="L105" s="1853"/>
      <c r="M105" s="811">
        <f t="shared" si="1"/>
        <v>9280.753200000001</v>
      </c>
      <c r="N105" s="789">
        <v>9744.790860000001</v>
      </c>
    </row>
    <row r="106" spans="1:14" x14ac:dyDescent="0.25">
      <c r="A106" s="1797"/>
      <c r="B106" s="1798"/>
      <c r="C106" s="1799"/>
      <c r="D106" s="1819" t="s">
        <v>1913</v>
      </c>
      <c r="E106" s="1820"/>
      <c r="F106" s="1820"/>
      <c r="G106" s="1820"/>
      <c r="H106" s="1821"/>
      <c r="I106" s="1825" t="s">
        <v>303</v>
      </c>
      <c r="J106" s="1826"/>
      <c r="K106" s="1826"/>
      <c r="L106" s="1855"/>
      <c r="M106" s="811">
        <f t="shared" si="1"/>
        <v>8069.508514285716</v>
      </c>
      <c r="N106" s="789">
        <v>8472.9839400000019</v>
      </c>
    </row>
    <row r="107" spans="1:14" x14ac:dyDescent="0.25">
      <c r="A107" s="1800"/>
      <c r="B107" s="1801"/>
      <c r="C107" s="1802"/>
      <c r="D107" s="1822"/>
      <c r="E107" s="1823"/>
      <c r="F107" s="1823"/>
      <c r="G107" s="1823"/>
      <c r="H107" s="1824"/>
      <c r="I107" s="1825" t="s">
        <v>1931</v>
      </c>
      <c r="J107" s="1826"/>
      <c r="K107" s="1826"/>
      <c r="L107" s="1855"/>
      <c r="M107" s="811">
        <f t="shared" si="1"/>
        <v>10202.82685714286</v>
      </c>
      <c r="N107" s="789">
        <v>10712.968200000003</v>
      </c>
    </row>
    <row r="108" spans="1:14" x14ac:dyDescent="0.25">
      <c r="A108" s="1794" t="s">
        <v>1932</v>
      </c>
      <c r="B108" s="1795"/>
      <c r="C108" s="1796"/>
      <c r="D108" s="1803" t="s">
        <v>1909</v>
      </c>
      <c r="E108" s="1804"/>
      <c r="F108" s="1804"/>
      <c r="G108" s="1804"/>
      <c r="H108" s="1805"/>
      <c r="I108" s="1809" t="s">
        <v>303</v>
      </c>
      <c r="J108" s="1810"/>
      <c r="K108" s="1810"/>
      <c r="L108" s="1833"/>
      <c r="M108" s="811">
        <f t="shared" si="1"/>
        <v>6665.9378142857158</v>
      </c>
      <c r="N108" s="789">
        <v>6999.2347050000017</v>
      </c>
    </row>
    <row r="109" spans="1:14" s="801" customFormat="1" ht="23.25" customHeight="1" x14ac:dyDescent="0.25">
      <c r="A109" s="1797"/>
      <c r="B109" s="1798"/>
      <c r="C109" s="1799"/>
      <c r="D109" s="1830"/>
      <c r="E109" s="1831"/>
      <c r="F109" s="1831"/>
      <c r="G109" s="1831"/>
      <c r="H109" s="1832"/>
      <c r="I109" s="1847" t="s">
        <v>1933</v>
      </c>
      <c r="J109" s="1848"/>
      <c r="K109" s="1848"/>
      <c r="L109" s="1852"/>
      <c r="M109" s="811">
        <f t="shared" si="1"/>
        <v>8872.9129285714298</v>
      </c>
      <c r="N109" s="789">
        <v>9316.5585750000009</v>
      </c>
    </row>
    <row r="110" spans="1:14" s="801" customFormat="1" ht="23.25" customHeight="1" x14ac:dyDescent="0.25">
      <c r="A110" s="1797"/>
      <c r="B110" s="1798"/>
      <c r="C110" s="1799"/>
      <c r="D110" s="1806"/>
      <c r="E110" s="1807"/>
      <c r="F110" s="1807"/>
      <c r="G110" s="1807"/>
      <c r="H110" s="1808"/>
      <c r="I110" s="1847" t="s">
        <v>1934</v>
      </c>
      <c r="J110" s="1848"/>
      <c r="K110" s="1848"/>
      <c r="L110" s="1852"/>
      <c r="M110" s="811">
        <f t="shared" si="1"/>
        <v>8872.9129285714298</v>
      </c>
      <c r="N110" s="789">
        <v>9316.5585750000009</v>
      </c>
    </row>
    <row r="111" spans="1:14" x14ac:dyDescent="0.25">
      <c r="A111" s="1797"/>
      <c r="B111" s="1798"/>
      <c r="C111" s="1799"/>
      <c r="D111" s="1811" t="s">
        <v>1911</v>
      </c>
      <c r="E111" s="1812"/>
      <c r="F111" s="1812"/>
      <c r="G111" s="1812"/>
      <c r="H111" s="1813"/>
      <c r="I111" s="1817" t="s">
        <v>303</v>
      </c>
      <c r="J111" s="1818"/>
      <c r="K111" s="1818"/>
      <c r="L111" s="1853"/>
      <c r="M111" s="811">
        <f t="shared" si="1"/>
        <v>6964.6569428571438</v>
      </c>
      <c r="N111" s="789">
        <v>7312.8897900000011</v>
      </c>
    </row>
    <row r="112" spans="1:14" s="801" customFormat="1" ht="23.25" customHeight="1" x14ac:dyDescent="0.25">
      <c r="A112" s="1797"/>
      <c r="B112" s="1798"/>
      <c r="C112" s="1799"/>
      <c r="D112" s="1849"/>
      <c r="E112" s="1850"/>
      <c r="F112" s="1850"/>
      <c r="G112" s="1850"/>
      <c r="H112" s="1851"/>
      <c r="I112" s="1840" t="s">
        <v>1933</v>
      </c>
      <c r="J112" s="1841"/>
      <c r="K112" s="1841"/>
      <c r="L112" s="1854"/>
      <c r="M112" s="811">
        <f t="shared" si="1"/>
        <v>9284.8452428571436</v>
      </c>
      <c r="N112" s="789">
        <v>9749.0875050000013</v>
      </c>
    </row>
    <row r="113" spans="1:14" s="801" customFormat="1" ht="23.25" customHeight="1" x14ac:dyDescent="0.25">
      <c r="A113" s="1797"/>
      <c r="B113" s="1798"/>
      <c r="C113" s="1799"/>
      <c r="D113" s="1814"/>
      <c r="E113" s="1815"/>
      <c r="F113" s="1815"/>
      <c r="G113" s="1815"/>
      <c r="H113" s="1816"/>
      <c r="I113" s="1840" t="s">
        <v>1934</v>
      </c>
      <c r="J113" s="1841"/>
      <c r="K113" s="1841"/>
      <c r="L113" s="1854"/>
      <c r="M113" s="811">
        <f t="shared" si="1"/>
        <v>9284.8452428571436</v>
      </c>
      <c r="N113" s="789">
        <v>9749.0875050000013</v>
      </c>
    </row>
    <row r="114" spans="1:14" x14ac:dyDescent="0.25">
      <c r="A114" s="1797"/>
      <c r="B114" s="1798"/>
      <c r="C114" s="1799"/>
      <c r="D114" s="1811" t="s">
        <v>1912</v>
      </c>
      <c r="E114" s="1812"/>
      <c r="F114" s="1812"/>
      <c r="G114" s="1812"/>
      <c r="H114" s="1813"/>
      <c r="I114" s="1817" t="s">
        <v>303</v>
      </c>
      <c r="J114" s="1818"/>
      <c r="K114" s="1818"/>
      <c r="L114" s="1853"/>
      <c r="M114" s="811">
        <f t="shared" si="1"/>
        <v>6964.6569428571438</v>
      </c>
      <c r="N114" s="789">
        <v>7312.8897900000011</v>
      </c>
    </row>
    <row r="115" spans="1:14" x14ac:dyDescent="0.25">
      <c r="A115" s="1797"/>
      <c r="B115" s="1798"/>
      <c r="C115" s="1799"/>
      <c r="D115" s="1814"/>
      <c r="E115" s="1815"/>
      <c r="F115" s="1815"/>
      <c r="G115" s="1815"/>
      <c r="H115" s="1816"/>
      <c r="I115" s="1817" t="s">
        <v>1931</v>
      </c>
      <c r="J115" s="1818"/>
      <c r="K115" s="1818"/>
      <c r="L115" s="1853"/>
      <c r="M115" s="811">
        <f t="shared" si="1"/>
        <v>9284.8452428571436</v>
      </c>
      <c r="N115" s="789">
        <v>9749.0875050000013</v>
      </c>
    </row>
    <row r="116" spans="1:14" x14ac:dyDescent="0.25">
      <c r="A116" s="1797"/>
      <c r="B116" s="1798"/>
      <c r="C116" s="1799"/>
      <c r="D116" s="1819" t="s">
        <v>1913</v>
      </c>
      <c r="E116" s="1820"/>
      <c r="F116" s="1820"/>
      <c r="G116" s="1820"/>
      <c r="H116" s="1821"/>
      <c r="I116" s="1825" t="s">
        <v>303</v>
      </c>
      <c r="J116" s="1826"/>
      <c r="K116" s="1826"/>
      <c r="L116" s="1855"/>
      <c r="M116" s="811">
        <f t="shared" si="1"/>
        <v>7665.7602857142865</v>
      </c>
      <c r="N116" s="789">
        <v>8049.0483000000013</v>
      </c>
    </row>
    <row r="117" spans="1:14" s="801" customFormat="1" ht="23.25" customHeight="1" x14ac:dyDescent="0.25">
      <c r="A117" s="1797"/>
      <c r="B117" s="1798"/>
      <c r="C117" s="1799"/>
      <c r="D117" s="1842"/>
      <c r="E117" s="1843"/>
      <c r="F117" s="1843"/>
      <c r="G117" s="1843"/>
      <c r="H117" s="1844"/>
      <c r="I117" s="1845" t="s">
        <v>1933</v>
      </c>
      <c r="J117" s="1846"/>
      <c r="K117" s="1846"/>
      <c r="L117" s="1856"/>
      <c r="M117" s="811">
        <f t="shared" si="1"/>
        <v>10202.82685714286</v>
      </c>
      <c r="N117" s="789">
        <v>10712.968200000003</v>
      </c>
    </row>
    <row r="118" spans="1:14" s="801" customFormat="1" ht="23.25" customHeight="1" x14ac:dyDescent="0.25">
      <c r="A118" s="1800"/>
      <c r="B118" s="1801"/>
      <c r="C118" s="1802"/>
      <c r="D118" s="1822"/>
      <c r="E118" s="1823"/>
      <c r="F118" s="1823"/>
      <c r="G118" s="1823"/>
      <c r="H118" s="1824"/>
      <c r="I118" s="1845" t="s">
        <v>1934</v>
      </c>
      <c r="J118" s="1846"/>
      <c r="K118" s="1846"/>
      <c r="L118" s="1856"/>
      <c r="M118" s="811">
        <f t="shared" si="1"/>
        <v>10202.82685714286</v>
      </c>
      <c r="N118" s="789">
        <v>10712.968200000003</v>
      </c>
    </row>
    <row r="119" spans="1:14" x14ac:dyDescent="0.25">
      <c r="A119" s="1794" t="s">
        <v>1935</v>
      </c>
      <c r="B119" s="1795"/>
      <c r="C119" s="1796"/>
      <c r="D119" s="1803" t="s">
        <v>1909</v>
      </c>
      <c r="E119" s="1804"/>
      <c r="F119" s="1804"/>
      <c r="G119" s="1804"/>
      <c r="H119" s="1805"/>
      <c r="I119" s="1809" t="s">
        <v>303</v>
      </c>
      <c r="J119" s="1810"/>
      <c r="K119" s="1810"/>
      <c r="L119" s="1833"/>
      <c r="M119" s="811">
        <f t="shared" si="1"/>
        <v>7161.0750000000007</v>
      </c>
      <c r="N119" s="789">
        <v>7519.1287500000008</v>
      </c>
    </row>
    <row r="120" spans="1:14" x14ac:dyDescent="0.25">
      <c r="A120" s="1797"/>
      <c r="B120" s="1798"/>
      <c r="C120" s="1799"/>
      <c r="D120" s="1806"/>
      <c r="E120" s="1807"/>
      <c r="F120" s="1807"/>
      <c r="G120" s="1807"/>
      <c r="H120" s="1808"/>
      <c r="I120" s="1809" t="s">
        <v>1931</v>
      </c>
      <c r="J120" s="1810"/>
      <c r="K120" s="1810"/>
      <c r="L120" s="1833"/>
      <c r="M120" s="811">
        <f t="shared" si="1"/>
        <v>9553.5560571428578</v>
      </c>
      <c r="N120" s="789">
        <v>10031.23386</v>
      </c>
    </row>
    <row r="121" spans="1:14" x14ac:dyDescent="0.25">
      <c r="A121" s="1797"/>
      <c r="B121" s="1798"/>
      <c r="C121" s="1799"/>
      <c r="D121" s="1811" t="s">
        <v>1911</v>
      </c>
      <c r="E121" s="1812"/>
      <c r="F121" s="1812"/>
      <c r="G121" s="1812"/>
      <c r="H121" s="1813"/>
      <c r="I121" s="1817" t="s">
        <v>303</v>
      </c>
      <c r="J121" s="1818"/>
      <c r="K121" s="1818"/>
      <c r="L121" s="1853"/>
      <c r="M121" s="811">
        <f t="shared" si="1"/>
        <v>7470.7062428571435</v>
      </c>
      <c r="N121" s="789">
        <v>7844.2415550000014</v>
      </c>
    </row>
    <row r="122" spans="1:14" x14ac:dyDescent="0.25">
      <c r="A122" s="1797"/>
      <c r="B122" s="1798"/>
      <c r="C122" s="1799"/>
      <c r="D122" s="1814"/>
      <c r="E122" s="1815"/>
      <c r="F122" s="1815"/>
      <c r="G122" s="1815"/>
      <c r="H122" s="1816"/>
      <c r="I122" s="1817" t="s">
        <v>1931</v>
      </c>
      <c r="J122" s="1818"/>
      <c r="K122" s="1818"/>
      <c r="L122" s="1853"/>
      <c r="M122" s="811">
        <f t="shared" si="1"/>
        <v>9995.4966857142863</v>
      </c>
      <c r="N122" s="789">
        <v>10495.27152</v>
      </c>
    </row>
    <row r="123" spans="1:14" x14ac:dyDescent="0.25">
      <c r="A123" s="1797"/>
      <c r="B123" s="1798"/>
      <c r="C123" s="1799"/>
      <c r="D123" s="1811" t="s">
        <v>1912</v>
      </c>
      <c r="E123" s="1812"/>
      <c r="F123" s="1812"/>
      <c r="G123" s="1812"/>
      <c r="H123" s="1813"/>
      <c r="I123" s="1817" t="s">
        <v>303</v>
      </c>
      <c r="J123" s="1818"/>
      <c r="K123" s="1818"/>
      <c r="L123" s="1853"/>
      <c r="M123" s="811">
        <f t="shared" si="1"/>
        <v>7470.7062428571435</v>
      </c>
      <c r="N123" s="789">
        <v>7844.2415550000014</v>
      </c>
    </row>
    <row r="124" spans="1:14" x14ac:dyDescent="0.25">
      <c r="A124" s="1797"/>
      <c r="B124" s="1798"/>
      <c r="C124" s="1799"/>
      <c r="D124" s="1814"/>
      <c r="E124" s="1815"/>
      <c r="F124" s="1815"/>
      <c r="G124" s="1815"/>
      <c r="H124" s="1816"/>
      <c r="I124" s="1817" t="s">
        <v>1931</v>
      </c>
      <c r="J124" s="1818"/>
      <c r="K124" s="1818"/>
      <c r="L124" s="1853"/>
      <c r="M124" s="811">
        <f t="shared" si="1"/>
        <v>9995.4966857142863</v>
      </c>
      <c r="N124" s="789">
        <v>10495.27152</v>
      </c>
    </row>
    <row r="125" spans="1:14" x14ac:dyDescent="0.25">
      <c r="A125" s="1797"/>
      <c r="B125" s="1798"/>
      <c r="C125" s="1799"/>
      <c r="D125" s="1819" t="s">
        <v>1913</v>
      </c>
      <c r="E125" s="1820"/>
      <c r="F125" s="1820"/>
      <c r="G125" s="1820"/>
      <c r="H125" s="1821"/>
      <c r="I125" s="1825" t="s">
        <v>303</v>
      </c>
      <c r="J125" s="1826"/>
      <c r="K125" s="1826"/>
      <c r="L125" s="1855"/>
      <c r="M125" s="811">
        <f t="shared" si="1"/>
        <v>8235.9182571428573</v>
      </c>
      <c r="N125" s="789">
        <v>8647.7141700000011</v>
      </c>
    </row>
    <row r="126" spans="1:14" x14ac:dyDescent="0.25">
      <c r="A126" s="1800"/>
      <c r="B126" s="1801"/>
      <c r="C126" s="1802"/>
      <c r="D126" s="1822"/>
      <c r="E126" s="1823"/>
      <c r="F126" s="1823"/>
      <c r="G126" s="1823"/>
      <c r="H126" s="1824"/>
      <c r="I126" s="1825" t="s">
        <v>1931</v>
      </c>
      <c r="J126" s="1826"/>
      <c r="K126" s="1826"/>
      <c r="L126" s="1855"/>
      <c r="M126" s="811">
        <f t="shared" si="1"/>
        <v>10987.135071428571</v>
      </c>
      <c r="N126" s="789">
        <v>11536.491824999999</v>
      </c>
    </row>
    <row r="127" spans="1:14" x14ac:dyDescent="0.25">
      <c r="A127" s="1794" t="s">
        <v>1936</v>
      </c>
      <c r="B127" s="1795"/>
      <c r="C127" s="1796"/>
      <c r="D127" s="1803" t="s">
        <v>1909</v>
      </c>
      <c r="E127" s="1804"/>
      <c r="F127" s="1804"/>
      <c r="G127" s="1804"/>
      <c r="H127" s="1805"/>
      <c r="I127" s="1809" t="s">
        <v>303</v>
      </c>
      <c r="J127" s="1810"/>
      <c r="K127" s="1810"/>
      <c r="L127" s="1833"/>
      <c r="M127" s="811">
        <f t="shared" si="1"/>
        <v>8956.1178000000018</v>
      </c>
      <c r="N127" s="789">
        <v>9403.9236900000014</v>
      </c>
    </row>
    <row r="128" spans="1:14" x14ac:dyDescent="0.25">
      <c r="A128" s="1797"/>
      <c r="B128" s="1798"/>
      <c r="C128" s="1799"/>
      <c r="D128" s="1806"/>
      <c r="E128" s="1807"/>
      <c r="F128" s="1807"/>
      <c r="G128" s="1807"/>
      <c r="H128" s="1808"/>
      <c r="I128" s="1809" t="s">
        <v>1925</v>
      </c>
      <c r="J128" s="1810"/>
      <c r="K128" s="1810"/>
      <c r="L128" s="1833"/>
      <c r="M128" s="811">
        <f t="shared" si="1"/>
        <v>12634.864328571428</v>
      </c>
      <c r="N128" s="789">
        <v>13266.607545000001</v>
      </c>
    </row>
    <row r="129" spans="1:14" x14ac:dyDescent="0.25">
      <c r="A129" s="1797"/>
      <c r="B129" s="1798"/>
      <c r="C129" s="1799"/>
      <c r="D129" s="1811" t="s">
        <v>1911</v>
      </c>
      <c r="E129" s="1812"/>
      <c r="F129" s="1812"/>
      <c r="G129" s="1812"/>
      <c r="H129" s="1813"/>
      <c r="I129" s="1817" t="s">
        <v>303</v>
      </c>
      <c r="J129" s="1818"/>
      <c r="K129" s="1818"/>
      <c r="L129" s="1853"/>
      <c r="M129" s="811">
        <f t="shared" si="1"/>
        <v>9370.7781428571434</v>
      </c>
      <c r="N129" s="789">
        <v>9839.3170500000015</v>
      </c>
    </row>
    <row r="130" spans="1:14" x14ac:dyDescent="0.25">
      <c r="A130" s="1797"/>
      <c r="B130" s="1798"/>
      <c r="C130" s="1799"/>
      <c r="D130" s="1814"/>
      <c r="E130" s="1815"/>
      <c r="F130" s="1815"/>
      <c r="G130" s="1815"/>
      <c r="H130" s="1816"/>
      <c r="I130" s="1817" t="s">
        <v>1925</v>
      </c>
      <c r="J130" s="1818"/>
      <c r="K130" s="1818"/>
      <c r="L130" s="1853"/>
      <c r="M130" s="811">
        <f t="shared" si="1"/>
        <v>13233.666600000002</v>
      </c>
      <c r="N130" s="789">
        <v>13895.349930000002</v>
      </c>
    </row>
    <row r="131" spans="1:14" x14ac:dyDescent="0.25">
      <c r="A131" s="1797"/>
      <c r="B131" s="1798"/>
      <c r="C131" s="1799"/>
      <c r="D131" s="1811" t="s">
        <v>1912</v>
      </c>
      <c r="E131" s="1812"/>
      <c r="F131" s="1812"/>
      <c r="G131" s="1812"/>
      <c r="H131" s="1813"/>
      <c r="I131" s="1817" t="s">
        <v>303</v>
      </c>
      <c r="J131" s="1818"/>
      <c r="K131" s="1818"/>
      <c r="L131" s="1853"/>
      <c r="M131" s="811">
        <f t="shared" si="1"/>
        <v>9369.4141285714304</v>
      </c>
      <c r="N131" s="789">
        <v>9837.8848350000026</v>
      </c>
    </row>
    <row r="132" spans="1:14" x14ac:dyDescent="0.25">
      <c r="A132" s="1797"/>
      <c r="B132" s="1798"/>
      <c r="C132" s="1799"/>
      <c r="D132" s="1814"/>
      <c r="E132" s="1815"/>
      <c r="F132" s="1815"/>
      <c r="G132" s="1815"/>
      <c r="H132" s="1816"/>
      <c r="I132" s="1817" t="s">
        <v>1925</v>
      </c>
      <c r="J132" s="1818"/>
      <c r="K132" s="1818"/>
      <c r="L132" s="1853"/>
      <c r="M132" s="811">
        <f t="shared" si="1"/>
        <v>13233.666600000002</v>
      </c>
      <c r="N132" s="789">
        <v>13895.349930000002</v>
      </c>
    </row>
    <row r="133" spans="1:14" x14ac:dyDescent="0.25">
      <c r="A133" s="1797"/>
      <c r="B133" s="1798"/>
      <c r="C133" s="1799"/>
      <c r="D133" s="1819" t="s">
        <v>1913</v>
      </c>
      <c r="E133" s="1820"/>
      <c r="F133" s="1820"/>
      <c r="G133" s="1820"/>
      <c r="H133" s="1821"/>
      <c r="I133" s="1825" t="s">
        <v>303</v>
      </c>
      <c r="J133" s="1826"/>
      <c r="K133" s="1826"/>
      <c r="L133" s="1855"/>
      <c r="M133" s="811">
        <f t="shared" si="1"/>
        <v>10299.671871428573</v>
      </c>
      <c r="N133" s="789">
        <v>10814.655465000002</v>
      </c>
    </row>
    <row r="134" spans="1:14" x14ac:dyDescent="0.25">
      <c r="A134" s="1800"/>
      <c r="B134" s="1801"/>
      <c r="C134" s="1802"/>
      <c r="D134" s="1822"/>
      <c r="E134" s="1823"/>
      <c r="F134" s="1823"/>
      <c r="G134" s="1823"/>
      <c r="H134" s="1824"/>
      <c r="I134" s="1825" t="s">
        <v>1925</v>
      </c>
      <c r="J134" s="1826"/>
      <c r="K134" s="1826"/>
      <c r="L134" s="1855"/>
      <c r="M134" s="811">
        <f t="shared" si="1"/>
        <v>14529.480171428571</v>
      </c>
      <c r="N134" s="789">
        <v>15255.954180000001</v>
      </c>
    </row>
    <row r="135" spans="1:14" x14ac:dyDescent="0.25">
      <c r="A135" s="1794" t="s">
        <v>1937</v>
      </c>
      <c r="B135" s="1795"/>
      <c r="C135" s="1796"/>
      <c r="D135" s="1803" t="s">
        <v>1909</v>
      </c>
      <c r="E135" s="1804"/>
      <c r="F135" s="1804"/>
      <c r="G135" s="1804"/>
      <c r="H135" s="1805"/>
      <c r="I135" s="1809" t="s">
        <v>303</v>
      </c>
      <c r="J135" s="1810"/>
      <c r="K135" s="1810"/>
      <c r="L135" s="1833"/>
      <c r="M135" s="811">
        <f t="shared" si="1"/>
        <v>8956.1178000000018</v>
      </c>
      <c r="N135" s="789">
        <v>9403.9236900000014</v>
      </c>
    </row>
    <row r="136" spans="1:14" x14ac:dyDescent="0.25">
      <c r="A136" s="1797"/>
      <c r="B136" s="1798"/>
      <c r="C136" s="1799"/>
      <c r="D136" s="1806"/>
      <c r="E136" s="1807"/>
      <c r="F136" s="1807"/>
      <c r="G136" s="1807"/>
      <c r="H136" s="1808"/>
      <c r="I136" s="1809" t="s">
        <v>1938</v>
      </c>
      <c r="J136" s="1810"/>
      <c r="K136" s="1810"/>
      <c r="L136" s="1833"/>
      <c r="M136" s="811">
        <f t="shared" si="1"/>
        <v>12014.237828571429</v>
      </c>
      <c r="N136" s="789">
        <v>12614.949720000001</v>
      </c>
    </row>
    <row r="137" spans="1:14" x14ac:dyDescent="0.25">
      <c r="A137" s="1797"/>
      <c r="B137" s="1798"/>
      <c r="C137" s="1799"/>
      <c r="D137" s="1811" t="s">
        <v>1911</v>
      </c>
      <c r="E137" s="1812"/>
      <c r="F137" s="1812"/>
      <c r="G137" s="1812"/>
      <c r="H137" s="1813"/>
      <c r="I137" s="1817" t="s">
        <v>303</v>
      </c>
      <c r="J137" s="1818"/>
      <c r="K137" s="1818"/>
      <c r="L137" s="1853"/>
      <c r="M137" s="811">
        <f t="shared" si="1"/>
        <v>9369.4141285714304</v>
      </c>
      <c r="N137" s="789">
        <v>9837.8848350000026</v>
      </c>
    </row>
    <row r="138" spans="1:14" x14ac:dyDescent="0.25">
      <c r="A138" s="1797"/>
      <c r="B138" s="1798"/>
      <c r="C138" s="1799"/>
      <c r="D138" s="1814"/>
      <c r="E138" s="1815"/>
      <c r="F138" s="1815"/>
      <c r="G138" s="1815"/>
      <c r="H138" s="1816"/>
      <c r="I138" s="1817" t="s">
        <v>1939</v>
      </c>
      <c r="J138" s="1818"/>
      <c r="K138" s="1818"/>
      <c r="L138" s="1853"/>
      <c r="M138" s="811">
        <f t="shared" si="1"/>
        <v>12580.303757142859</v>
      </c>
      <c r="N138" s="789">
        <v>13209.318945000003</v>
      </c>
    </row>
    <row r="139" spans="1:14" x14ac:dyDescent="0.25">
      <c r="A139" s="1797"/>
      <c r="B139" s="1798"/>
      <c r="C139" s="1799"/>
      <c r="D139" s="1811" t="s">
        <v>1912</v>
      </c>
      <c r="E139" s="1812"/>
      <c r="F139" s="1812"/>
      <c r="G139" s="1812"/>
      <c r="H139" s="1813"/>
      <c r="I139" s="1817" t="s">
        <v>303</v>
      </c>
      <c r="J139" s="1818"/>
      <c r="K139" s="1818"/>
      <c r="L139" s="1853"/>
      <c r="M139" s="811">
        <f t="shared" si="1"/>
        <v>9369.4141285714304</v>
      </c>
      <c r="N139" s="789">
        <v>9837.8848350000026</v>
      </c>
    </row>
    <row r="140" spans="1:14" x14ac:dyDescent="0.25">
      <c r="A140" s="1797"/>
      <c r="B140" s="1798"/>
      <c r="C140" s="1799"/>
      <c r="D140" s="1814"/>
      <c r="E140" s="1815"/>
      <c r="F140" s="1815"/>
      <c r="G140" s="1815"/>
      <c r="H140" s="1816"/>
      <c r="I140" s="1817" t="s">
        <v>1939</v>
      </c>
      <c r="J140" s="1818"/>
      <c r="K140" s="1818"/>
      <c r="L140" s="1853"/>
      <c r="M140" s="811">
        <f t="shared" si="1"/>
        <v>12580.303757142859</v>
      </c>
      <c r="N140" s="789">
        <v>13209.318945000003</v>
      </c>
    </row>
    <row r="141" spans="1:14" x14ac:dyDescent="0.25">
      <c r="A141" s="1797"/>
      <c r="B141" s="1798"/>
      <c r="C141" s="1799"/>
      <c r="D141" s="1819" t="s">
        <v>1913</v>
      </c>
      <c r="E141" s="1820"/>
      <c r="F141" s="1820"/>
      <c r="G141" s="1820"/>
      <c r="H141" s="1821"/>
      <c r="I141" s="1825" t="s">
        <v>303</v>
      </c>
      <c r="J141" s="1826"/>
      <c r="K141" s="1826"/>
      <c r="L141" s="1855"/>
      <c r="M141" s="811">
        <f t="shared" si="1"/>
        <v>10299.671871428573</v>
      </c>
      <c r="N141" s="789">
        <v>10814.655465000002</v>
      </c>
    </row>
    <row r="142" spans="1:14" x14ac:dyDescent="0.25">
      <c r="A142" s="1800"/>
      <c r="B142" s="1801"/>
      <c r="C142" s="1802"/>
      <c r="D142" s="1822"/>
      <c r="E142" s="1823"/>
      <c r="F142" s="1823"/>
      <c r="G142" s="1823"/>
      <c r="H142" s="1824"/>
      <c r="I142" s="1825" t="s">
        <v>1939</v>
      </c>
      <c r="J142" s="1826"/>
      <c r="K142" s="1826"/>
      <c r="L142" s="1855"/>
      <c r="M142" s="811">
        <f t="shared" si="1"/>
        <v>13816.100700000001</v>
      </c>
      <c r="N142" s="789">
        <v>14506.905735000002</v>
      </c>
    </row>
    <row r="143" spans="1:14" x14ac:dyDescent="0.25">
      <c r="A143" s="1794" t="s">
        <v>1940</v>
      </c>
      <c r="B143" s="1795"/>
      <c r="C143" s="1796"/>
      <c r="D143" s="1803" t="s">
        <v>1909</v>
      </c>
      <c r="E143" s="1804"/>
      <c r="F143" s="1804"/>
      <c r="G143" s="1804"/>
      <c r="H143" s="1805"/>
      <c r="I143" s="1809" t="s">
        <v>303</v>
      </c>
      <c r="J143" s="1810"/>
      <c r="K143" s="1810"/>
      <c r="L143" s="1833"/>
      <c r="M143" s="811">
        <f t="shared" si="1"/>
        <v>9644.9450142857149</v>
      </c>
      <c r="N143" s="789">
        <v>10127.192265000001</v>
      </c>
    </row>
    <row r="144" spans="1:14" x14ac:dyDescent="0.25">
      <c r="A144" s="1797"/>
      <c r="B144" s="1798"/>
      <c r="C144" s="1799"/>
      <c r="D144" s="1830"/>
      <c r="E144" s="1831"/>
      <c r="F144" s="1831"/>
      <c r="G144" s="1831"/>
      <c r="H144" s="1832"/>
      <c r="I144" s="1809" t="s">
        <v>1941</v>
      </c>
      <c r="J144" s="1810"/>
      <c r="K144" s="1810"/>
      <c r="L144" s="1833"/>
      <c r="M144" s="811">
        <f t="shared" si="1"/>
        <v>12659.416585714287</v>
      </c>
      <c r="N144" s="789">
        <v>13292.387415000001</v>
      </c>
    </row>
    <row r="145" spans="1:14" x14ac:dyDescent="0.25">
      <c r="A145" s="1797"/>
      <c r="B145" s="1798"/>
      <c r="C145" s="1799"/>
      <c r="D145" s="1806"/>
      <c r="E145" s="1807"/>
      <c r="F145" s="1807"/>
      <c r="G145" s="1807"/>
      <c r="H145" s="1808"/>
      <c r="I145" s="1809" t="s">
        <v>1942</v>
      </c>
      <c r="J145" s="1810"/>
      <c r="K145" s="1810"/>
      <c r="L145" s="1833"/>
      <c r="M145" s="811">
        <f t="shared" si="1"/>
        <v>12659.416585714287</v>
      </c>
      <c r="N145" s="789">
        <v>13292.387415000001</v>
      </c>
    </row>
    <row r="146" spans="1:14" x14ac:dyDescent="0.25">
      <c r="A146" s="1797"/>
      <c r="B146" s="1798"/>
      <c r="C146" s="1799"/>
      <c r="D146" s="1811" t="s">
        <v>1911</v>
      </c>
      <c r="E146" s="1812"/>
      <c r="F146" s="1812"/>
      <c r="G146" s="1812"/>
      <c r="H146" s="1813"/>
      <c r="I146" s="1817" t="s">
        <v>303</v>
      </c>
      <c r="J146" s="1818"/>
      <c r="K146" s="1818"/>
      <c r="L146" s="1853"/>
      <c r="M146" s="811">
        <f t="shared" si="1"/>
        <v>10122.350014285714</v>
      </c>
      <c r="N146" s="789">
        <v>10628.467515</v>
      </c>
    </row>
    <row r="147" spans="1:14" x14ac:dyDescent="0.25">
      <c r="A147" s="1797"/>
      <c r="B147" s="1798"/>
      <c r="C147" s="1799"/>
      <c r="D147" s="1849"/>
      <c r="E147" s="1850"/>
      <c r="F147" s="1850"/>
      <c r="G147" s="1850"/>
      <c r="H147" s="1851"/>
      <c r="I147" s="1817" t="s">
        <v>1941</v>
      </c>
      <c r="J147" s="1818"/>
      <c r="K147" s="1818"/>
      <c r="L147" s="1853"/>
      <c r="M147" s="811">
        <f t="shared" si="1"/>
        <v>13290.9552</v>
      </c>
      <c r="N147" s="789">
        <v>13955.502960000002</v>
      </c>
    </row>
    <row r="148" spans="1:14" x14ac:dyDescent="0.25">
      <c r="A148" s="1797"/>
      <c r="B148" s="1798"/>
      <c r="C148" s="1799"/>
      <c r="D148" s="1814"/>
      <c r="E148" s="1815"/>
      <c r="F148" s="1815"/>
      <c r="G148" s="1815"/>
      <c r="H148" s="1816"/>
      <c r="I148" s="1817" t="s">
        <v>1942</v>
      </c>
      <c r="J148" s="1818"/>
      <c r="K148" s="1818"/>
      <c r="L148" s="1853"/>
      <c r="M148" s="811">
        <f t="shared" si="1"/>
        <v>13290.9552</v>
      </c>
      <c r="N148" s="789">
        <v>13955.502960000002</v>
      </c>
    </row>
    <row r="149" spans="1:14" x14ac:dyDescent="0.25">
      <c r="A149" s="1797"/>
      <c r="B149" s="1798"/>
      <c r="C149" s="1799"/>
      <c r="D149" s="1811" t="s">
        <v>1912</v>
      </c>
      <c r="E149" s="1812"/>
      <c r="F149" s="1812"/>
      <c r="G149" s="1812"/>
      <c r="H149" s="1813"/>
      <c r="I149" s="1817" t="s">
        <v>303</v>
      </c>
      <c r="J149" s="1818"/>
      <c r="K149" s="1818"/>
      <c r="L149" s="1853"/>
      <c r="M149" s="811">
        <f t="shared" ref="M149:M212" si="2">N149/1.05</f>
        <v>10122.350014285714</v>
      </c>
      <c r="N149" s="789">
        <v>10628.467515</v>
      </c>
    </row>
    <row r="150" spans="1:14" x14ac:dyDescent="0.25">
      <c r="A150" s="1797"/>
      <c r="B150" s="1798"/>
      <c r="C150" s="1799"/>
      <c r="D150" s="1849"/>
      <c r="E150" s="1850"/>
      <c r="F150" s="1850"/>
      <c r="G150" s="1850"/>
      <c r="H150" s="1851"/>
      <c r="I150" s="1817" t="s">
        <v>1941</v>
      </c>
      <c r="J150" s="1818"/>
      <c r="K150" s="1818"/>
      <c r="L150" s="1853"/>
      <c r="M150" s="811">
        <f t="shared" si="2"/>
        <v>13290.9552</v>
      </c>
      <c r="N150" s="789">
        <v>13955.502960000002</v>
      </c>
    </row>
    <row r="151" spans="1:14" x14ac:dyDescent="0.25">
      <c r="A151" s="1797"/>
      <c r="B151" s="1798"/>
      <c r="C151" s="1799"/>
      <c r="D151" s="1814"/>
      <c r="E151" s="1815"/>
      <c r="F151" s="1815"/>
      <c r="G151" s="1815"/>
      <c r="H151" s="1816"/>
      <c r="I151" s="1817" t="s">
        <v>1942</v>
      </c>
      <c r="J151" s="1818"/>
      <c r="K151" s="1818"/>
      <c r="L151" s="1853"/>
      <c r="M151" s="811">
        <f t="shared" si="2"/>
        <v>13290.9552</v>
      </c>
      <c r="N151" s="789">
        <v>13955.502960000002</v>
      </c>
    </row>
    <row r="152" spans="1:14" x14ac:dyDescent="0.25">
      <c r="A152" s="1797"/>
      <c r="B152" s="1798"/>
      <c r="C152" s="1799"/>
      <c r="D152" s="1819" t="s">
        <v>1913</v>
      </c>
      <c r="E152" s="1820"/>
      <c r="F152" s="1820"/>
      <c r="G152" s="1820"/>
      <c r="H152" s="1821"/>
      <c r="I152" s="1825" t="s">
        <v>303</v>
      </c>
      <c r="J152" s="1826"/>
      <c r="K152" s="1826"/>
      <c r="L152" s="1855"/>
      <c r="M152" s="811">
        <f t="shared" si="2"/>
        <v>11089.436142857143</v>
      </c>
      <c r="N152" s="789">
        <v>11643.907950000001</v>
      </c>
    </row>
    <row r="153" spans="1:14" x14ac:dyDescent="0.25">
      <c r="A153" s="1797"/>
      <c r="B153" s="1798"/>
      <c r="C153" s="1799"/>
      <c r="D153" s="1842"/>
      <c r="E153" s="1843"/>
      <c r="F153" s="1843"/>
      <c r="G153" s="1843"/>
      <c r="H153" s="1844"/>
      <c r="I153" s="1825" t="s">
        <v>1941</v>
      </c>
      <c r="J153" s="1826"/>
      <c r="K153" s="1826"/>
      <c r="L153" s="1855"/>
      <c r="M153" s="811">
        <f t="shared" si="2"/>
        <v>14558.124471428573</v>
      </c>
      <c r="N153" s="789">
        <v>15286.030695000003</v>
      </c>
    </row>
    <row r="154" spans="1:14" x14ac:dyDescent="0.25">
      <c r="A154" s="1800"/>
      <c r="B154" s="1801"/>
      <c r="C154" s="1802"/>
      <c r="D154" s="1822"/>
      <c r="E154" s="1823"/>
      <c r="F154" s="1823"/>
      <c r="G154" s="1823"/>
      <c r="H154" s="1824"/>
      <c r="I154" s="1825" t="s">
        <v>1942</v>
      </c>
      <c r="J154" s="1826"/>
      <c r="K154" s="1826"/>
      <c r="L154" s="1855"/>
      <c r="M154" s="811">
        <f t="shared" si="2"/>
        <v>14558.124471428573</v>
      </c>
      <c r="N154" s="789">
        <v>15286.030695000003</v>
      </c>
    </row>
    <row r="155" spans="1:14" x14ac:dyDescent="0.25">
      <c r="A155" s="1794" t="s">
        <v>1943</v>
      </c>
      <c r="B155" s="1795"/>
      <c r="C155" s="1796"/>
      <c r="D155" s="1803" t="s">
        <v>1909</v>
      </c>
      <c r="E155" s="1804"/>
      <c r="F155" s="1804"/>
      <c r="G155" s="1804"/>
      <c r="H155" s="1805"/>
      <c r="I155" s="1809" t="s">
        <v>303</v>
      </c>
      <c r="J155" s="1810"/>
      <c r="K155" s="1810"/>
      <c r="L155" s="1833"/>
      <c r="M155" s="811">
        <f t="shared" si="2"/>
        <v>88639.104342857157</v>
      </c>
      <c r="N155" s="789">
        <v>93071.059560000023</v>
      </c>
    </row>
    <row r="156" spans="1:14" x14ac:dyDescent="0.25">
      <c r="A156" s="1797"/>
      <c r="B156" s="1798"/>
      <c r="C156" s="1799"/>
      <c r="D156" s="1806"/>
      <c r="E156" s="1807"/>
      <c r="F156" s="1807"/>
      <c r="G156" s="1807"/>
      <c r="H156" s="1808"/>
      <c r="I156" s="1809" t="s">
        <v>1925</v>
      </c>
      <c r="J156" s="1810"/>
      <c r="K156" s="1810"/>
      <c r="L156" s="1833"/>
      <c r="M156" s="811">
        <f t="shared" si="2"/>
        <v>11519.100642857145</v>
      </c>
      <c r="N156" s="789">
        <v>12095.055675000003</v>
      </c>
    </row>
    <row r="157" spans="1:14" x14ac:dyDescent="0.25">
      <c r="A157" s="1797"/>
      <c r="B157" s="1798"/>
      <c r="C157" s="1799"/>
      <c r="D157" s="1811" t="s">
        <v>1911</v>
      </c>
      <c r="E157" s="1812"/>
      <c r="F157" s="1812"/>
      <c r="G157" s="1812"/>
      <c r="H157" s="1813"/>
      <c r="I157" s="1817" t="s">
        <v>303</v>
      </c>
      <c r="J157" s="1818"/>
      <c r="K157" s="1818"/>
      <c r="L157" s="1853"/>
      <c r="M157" s="811">
        <f t="shared" si="2"/>
        <v>9449.8909714285728</v>
      </c>
      <c r="N157" s="789">
        <v>9922.3855200000016</v>
      </c>
    </row>
    <row r="158" spans="1:14" x14ac:dyDescent="0.25">
      <c r="A158" s="1797"/>
      <c r="B158" s="1798"/>
      <c r="C158" s="1799"/>
      <c r="D158" s="1814"/>
      <c r="E158" s="1815"/>
      <c r="F158" s="1815"/>
      <c r="G158" s="1815"/>
      <c r="H158" s="1816"/>
      <c r="I158" s="1817" t="s">
        <v>1925</v>
      </c>
      <c r="J158" s="1818"/>
      <c r="K158" s="1818"/>
      <c r="L158" s="1853"/>
      <c r="M158" s="811">
        <f t="shared" si="2"/>
        <v>12094.71467142857</v>
      </c>
      <c r="N158" s="789">
        <v>12699.450405</v>
      </c>
    </row>
    <row r="159" spans="1:14" x14ac:dyDescent="0.25">
      <c r="A159" s="1797"/>
      <c r="B159" s="1798"/>
      <c r="C159" s="1799"/>
      <c r="D159" s="1811" t="s">
        <v>1912</v>
      </c>
      <c r="E159" s="1812"/>
      <c r="F159" s="1812"/>
      <c r="G159" s="1812"/>
      <c r="H159" s="1813"/>
      <c r="I159" s="1817" t="s">
        <v>303</v>
      </c>
      <c r="J159" s="1818"/>
      <c r="K159" s="1818"/>
      <c r="L159" s="1853"/>
      <c r="M159" s="811">
        <f t="shared" si="2"/>
        <v>9449.8909714285728</v>
      </c>
      <c r="N159" s="789">
        <v>9922.3855200000016</v>
      </c>
    </row>
    <row r="160" spans="1:14" x14ac:dyDescent="0.25">
      <c r="A160" s="1797"/>
      <c r="B160" s="1798"/>
      <c r="C160" s="1799"/>
      <c r="D160" s="1814"/>
      <c r="E160" s="1815"/>
      <c r="F160" s="1815"/>
      <c r="G160" s="1815"/>
      <c r="H160" s="1816"/>
      <c r="I160" s="1817" t="s">
        <v>1925</v>
      </c>
      <c r="J160" s="1818"/>
      <c r="K160" s="1818"/>
      <c r="L160" s="1853"/>
      <c r="M160" s="811">
        <f t="shared" si="2"/>
        <v>12094.71467142857</v>
      </c>
      <c r="N160" s="789">
        <v>12699.450405</v>
      </c>
    </row>
    <row r="161" spans="1:14" x14ac:dyDescent="0.25">
      <c r="A161" s="1797"/>
      <c r="B161" s="1798"/>
      <c r="C161" s="1799"/>
      <c r="D161" s="1819" t="s">
        <v>1913</v>
      </c>
      <c r="E161" s="1820"/>
      <c r="F161" s="1820"/>
      <c r="G161" s="1820"/>
      <c r="H161" s="1821"/>
      <c r="I161" s="1825" t="s">
        <v>303</v>
      </c>
      <c r="J161" s="1826"/>
      <c r="K161" s="1826"/>
      <c r="L161" s="1855"/>
      <c r="M161" s="811">
        <f t="shared" si="2"/>
        <v>10193.278757142858</v>
      </c>
      <c r="N161" s="789">
        <v>10702.942695000002</v>
      </c>
    </row>
    <row r="162" spans="1:14" x14ac:dyDescent="0.25">
      <c r="A162" s="1800"/>
      <c r="B162" s="1801"/>
      <c r="C162" s="1802"/>
      <c r="D162" s="1822"/>
      <c r="E162" s="1823"/>
      <c r="F162" s="1823"/>
      <c r="G162" s="1823"/>
      <c r="H162" s="1824"/>
      <c r="I162" s="1825" t="s">
        <v>1925</v>
      </c>
      <c r="J162" s="1826"/>
      <c r="K162" s="1826"/>
      <c r="L162" s="1855"/>
      <c r="M162" s="811">
        <f t="shared" si="2"/>
        <v>13245.94272857143</v>
      </c>
      <c r="N162" s="789">
        <v>13908.239865000001</v>
      </c>
    </row>
    <row r="163" spans="1:14" x14ac:dyDescent="0.25">
      <c r="A163" s="1794" t="s">
        <v>1944</v>
      </c>
      <c r="B163" s="1795"/>
      <c r="C163" s="1796"/>
      <c r="D163" s="1803" t="s">
        <v>1909</v>
      </c>
      <c r="E163" s="1804"/>
      <c r="F163" s="1804"/>
      <c r="G163" s="1804"/>
      <c r="H163" s="1805"/>
      <c r="I163" s="1809" t="s">
        <v>303</v>
      </c>
      <c r="J163" s="1810"/>
      <c r="K163" s="1810"/>
      <c r="L163" s="1833"/>
      <c r="M163" s="811">
        <f t="shared" si="2"/>
        <v>10455.1695</v>
      </c>
      <c r="N163" s="789">
        <v>10977.927975000001</v>
      </c>
    </row>
    <row r="164" spans="1:14" x14ac:dyDescent="0.25">
      <c r="A164" s="1797"/>
      <c r="B164" s="1798"/>
      <c r="C164" s="1799"/>
      <c r="D164" s="1806"/>
      <c r="E164" s="1807"/>
      <c r="F164" s="1807"/>
      <c r="G164" s="1807"/>
      <c r="H164" s="1808"/>
      <c r="I164" s="1809" t="s">
        <v>1945</v>
      </c>
      <c r="J164" s="1810"/>
      <c r="K164" s="1810"/>
      <c r="L164" s="1833"/>
      <c r="M164" s="811">
        <f t="shared" si="2"/>
        <v>11873.744357142858</v>
      </c>
      <c r="N164" s="789">
        <v>12467.431575000001</v>
      </c>
    </row>
    <row r="165" spans="1:14" x14ac:dyDescent="0.25">
      <c r="A165" s="1797"/>
      <c r="B165" s="1798"/>
      <c r="C165" s="1799"/>
      <c r="D165" s="1811" t="s">
        <v>1911</v>
      </c>
      <c r="E165" s="1812"/>
      <c r="F165" s="1812"/>
      <c r="G165" s="1812"/>
      <c r="H165" s="1813"/>
      <c r="I165" s="1817" t="s">
        <v>303</v>
      </c>
      <c r="J165" s="1818"/>
      <c r="K165" s="1818"/>
      <c r="L165" s="1853"/>
      <c r="M165" s="811">
        <f t="shared" si="2"/>
        <v>10942.122600000001</v>
      </c>
      <c r="N165" s="789">
        <v>11489.228730000001</v>
      </c>
    </row>
    <row r="166" spans="1:14" x14ac:dyDescent="0.25">
      <c r="A166" s="1797"/>
      <c r="B166" s="1798"/>
      <c r="C166" s="1799"/>
      <c r="D166" s="1814"/>
      <c r="E166" s="1815"/>
      <c r="F166" s="1815"/>
      <c r="G166" s="1815"/>
      <c r="H166" s="1816"/>
      <c r="I166" s="1817" t="s">
        <v>1945</v>
      </c>
      <c r="J166" s="1818"/>
      <c r="K166" s="1818"/>
      <c r="L166" s="1853"/>
      <c r="M166" s="811">
        <f t="shared" si="2"/>
        <v>12431.626200000001</v>
      </c>
      <c r="N166" s="789">
        <v>13053.207510000002</v>
      </c>
    </row>
    <row r="167" spans="1:14" x14ac:dyDescent="0.25">
      <c r="A167" s="1797"/>
      <c r="B167" s="1798"/>
      <c r="C167" s="1799"/>
      <c r="D167" s="1811" t="s">
        <v>1946</v>
      </c>
      <c r="E167" s="1812"/>
      <c r="F167" s="1812"/>
      <c r="G167" s="1812"/>
      <c r="H167" s="1813"/>
      <c r="I167" s="1817" t="s">
        <v>303</v>
      </c>
      <c r="J167" s="1818"/>
      <c r="K167" s="1818"/>
      <c r="L167" s="1853"/>
      <c r="M167" s="811">
        <f t="shared" si="2"/>
        <v>10942.122600000001</v>
      </c>
      <c r="N167" s="789">
        <v>11489.228730000001</v>
      </c>
    </row>
    <row r="168" spans="1:14" x14ac:dyDescent="0.25">
      <c r="A168" s="1800"/>
      <c r="B168" s="1801"/>
      <c r="C168" s="1802"/>
      <c r="D168" s="1814"/>
      <c r="E168" s="1815"/>
      <c r="F168" s="1815"/>
      <c r="G168" s="1815"/>
      <c r="H168" s="1816"/>
      <c r="I168" s="1817" t="s">
        <v>1945</v>
      </c>
      <c r="J168" s="1818"/>
      <c r="K168" s="1818"/>
      <c r="L168" s="1853"/>
      <c r="M168" s="811">
        <f t="shared" si="2"/>
        <v>12431.626200000001</v>
      </c>
      <c r="N168" s="789">
        <v>13053.207510000002</v>
      </c>
    </row>
    <row r="169" spans="1:14" x14ac:dyDescent="0.25">
      <c r="A169" s="1794" t="s">
        <v>1947</v>
      </c>
      <c r="B169" s="1795"/>
      <c r="C169" s="1796"/>
      <c r="D169" s="1809" t="s">
        <v>1909</v>
      </c>
      <c r="E169" s="1810"/>
      <c r="F169" s="1810"/>
      <c r="G169" s="1810"/>
      <c r="H169" s="1833"/>
      <c r="I169" s="1809" t="s">
        <v>303</v>
      </c>
      <c r="J169" s="1810"/>
      <c r="K169" s="1810"/>
      <c r="L169" s="1833"/>
      <c r="M169" s="811">
        <f t="shared" si="2"/>
        <v>11028.055500000004</v>
      </c>
      <c r="N169" s="789">
        <v>11579.458275000005</v>
      </c>
    </row>
    <row r="170" spans="1:14" x14ac:dyDescent="0.25">
      <c r="A170" s="1797"/>
      <c r="B170" s="1798"/>
      <c r="C170" s="1799"/>
      <c r="D170" s="1834" t="s">
        <v>1911</v>
      </c>
      <c r="E170" s="1835"/>
      <c r="F170" s="1835"/>
      <c r="G170" s="1835"/>
      <c r="H170" s="1836"/>
      <c r="I170" s="1817" t="s">
        <v>303</v>
      </c>
      <c r="J170" s="1818"/>
      <c r="K170" s="1818"/>
      <c r="L170" s="1853"/>
      <c r="M170" s="811">
        <f t="shared" si="2"/>
        <v>11543.652899999999</v>
      </c>
      <c r="N170" s="789">
        <v>12120.835545</v>
      </c>
    </row>
    <row r="171" spans="1:14" ht="24.75" customHeight="1" x14ac:dyDescent="0.25">
      <c r="A171" s="1800"/>
      <c r="B171" s="1801"/>
      <c r="C171" s="1802"/>
      <c r="D171" s="1834" t="s">
        <v>1946</v>
      </c>
      <c r="E171" s="1835"/>
      <c r="F171" s="1835"/>
      <c r="G171" s="1835"/>
      <c r="H171" s="1836"/>
      <c r="I171" s="1817" t="s">
        <v>303</v>
      </c>
      <c r="J171" s="1818"/>
      <c r="K171" s="1818"/>
      <c r="L171" s="1853"/>
      <c r="M171" s="811">
        <f t="shared" si="2"/>
        <v>11543.652899999999</v>
      </c>
      <c r="N171" s="789">
        <v>12120.835545</v>
      </c>
    </row>
    <row r="172" spans="1:14" ht="24.75" customHeight="1" x14ac:dyDescent="0.25">
      <c r="A172" s="1794" t="s">
        <v>1948</v>
      </c>
      <c r="B172" s="1795"/>
      <c r="C172" s="1796"/>
      <c r="D172" s="1809" t="s">
        <v>1909</v>
      </c>
      <c r="E172" s="1810"/>
      <c r="F172" s="1810"/>
      <c r="G172" s="1810"/>
      <c r="H172" s="1833"/>
      <c r="I172" s="1809" t="s">
        <v>303</v>
      </c>
      <c r="J172" s="1810"/>
      <c r="K172" s="1810"/>
      <c r="L172" s="1833"/>
      <c r="M172" s="811">
        <f t="shared" si="2"/>
        <v>10598.391000000001</v>
      </c>
      <c r="N172" s="789">
        <v>11128.310550000002</v>
      </c>
    </row>
    <row r="173" spans="1:14" ht="21.75" customHeight="1" x14ac:dyDescent="0.25">
      <c r="A173" s="1797"/>
      <c r="B173" s="1798"/>
      <c r="C173" s="1799"/>
      <c r="D173" s="1834" t="s">
        <v>1911</v>
      </c>
      <c r="E173" s="1835"/>
      <c r="F173" s="1835"/>
      <c r="G173" s="1835"/>
      <c r="H173" s="1836"/>
      <c r="I173" s="1817" t="s">
        <v>303</v>
      </c>
      <c r="J173" s="1818"/>
      <c r="K173" s="1818"/>
      <c r="L173" s="1853"/>
      <c r="M173" s="811">
        <f t="shared" si="2"/>
        <v>11092.164171428572</v>
      </c>
      <c r="N173" s="789">
        <v>11646.772380000002</v>
      </c>
    </row>
    <row r="174" spans="1:14" ht="14.25" customHeight="1" x14ac:dyDescent="0.25">
      <c r="A174" s="1800"/>
      <c r="B174" s="1801"/>
      <c r="C174" s="1802"/>
      <c r="D174" s="1834" t="s">
        <v>1946</v>
      </c>
      <c r="E174" s="1835"/>
      <c r="F174" s="1835"/>
      <c r="G174" s="1835"/>
      <c r="H174" s="1836"/>
      <c r="I174" s="1817" t="s">
        <v>303</v>
      </c>
      <c r="J174" s="1818"/>
      <c r="K174" s="1818"/>
      <c r="L174" s="1853"/>
      <c r="M174" s="811">
        <f t="shared" si="2"/>
        <v>11092.164171428572</v>
      </c>
      <c r="N174" s="789">
        <v>11646.772380000002</v>
      </c>
    </row>
    <row r="175" spans="1:14" x14ac:dyDescent="0.25">
      <c r="A175" s="1794" t="s">
        <v>1949</v>
      </c>
      <c r="B175" s="1795"/>
      <c r="C175" s="1796"/>
      <c r="D175" s="1803" t="s">
        <v>1909</v>
      </c>
      <c r="E175" s="1804"/>
      <c r="F175" s="1804"/>
      <c r="G175" s="1804"/>
      <c r="H175" s="1805"/>
      <c r="I175" s="1809" t="s">
        <v>303</v>
      </c>
      <c r="J175" s="1810"/>
      <c r="K175" s="1810"/>
      <c r="L175" s="1833"/>
      <c r="M175" s="811">
        <f t="shared" si="2"/>
        <v>9587.6564142857133</v>
      </c>
      <c r="N175" s="789">
        <v>10067.039235</v>
      </c>
    </row>
    <row r="176" spans="1:14" x14ac:dyDescent="0.25">
      <c r="A176" s="1797"/>
      <c r="B176" s="1798"/>
      <c r="C176" s="1799"/>
      <c r="D176" s="1806"/>
      <c r="E176" s="1807"/>
      <c r="F176" s="1807"/>
      <c r="G176" s="1807"/>
      <c r="H176" s="1808"/>
      <c r="I176" s="1809" t="s">
        <v>1950</v>
      </c>
      <c r="J176" s="1810"/>
      <c r="K176" s="1810"/>
      <c r="L176" s="1833"/>
      <c r="M176" s="811">
        <f t="shared" si="2"/>
        <v>12667.600671428572</v>
      </c>
      <c r="N176" s="789">
        <v>13300.980705000002</v>
      </c>
    </row>
    <row r="177" spans="1:14" x14ac:dyDescent="0.25">
      <c r="A177" s="1797"/>
      <c r="B177" s="1798"/>
      <c r="C177" s="1799"/>
      <c r="D177" s="1811" t="s">
        <v>1911</v>
      </c>
      <c r="E177" s="1812"/>
      <c r="F177" s="1812"/>
      <c r="G177" s="1812"/>
      <c r="H177" s="1813"/>
      <c r="I177" s="1817" t="s">
        <v>303</v>
      </c>
      <c r="J177" s="1818"/>
      <c r="K177" s="1818"/>
      <c r="L177" s="1853"/>
      <c r="M177" s="811">
        <f t="shared" si="2"/>
        <v>10033.689085714286</v>
      </c>
      <c r="N177" s="789">
        <v>10535.373540000001</v>
      </c>
    </row>
    <row r="178" spans="1:14" x14ac:dyDescent="0.25">
      <c r="A178" s="1797"/>
      <c r="B178" s="1798"/>
      <c r="C178" s="1799"/>
      <c r="D178" s="1814"/>
      <c r="E178" s="1815"/>
      <c r="F178" s="1815"/>
      <c r="G178" s="1815"/>
      <c r="H178" s="1816"/>
      <c r="I178" s="1817" t="s">
        <v>1950</v>
      </c>
      <c r="J178" s="1818"/>
      <c r="K178" s="1818"/>
      <c r="L178" s="1853"/>
      <c r="M178" s="811">
        <f t="shared" si="2"/>
        <v>13266.402942857143</v>
      </c>
      <c r="N178" s="789">
        <v>13929.723090000001</v>
      </c>
    </row>
    <row r="179" spans="1:14" x14ac:dyDescent="0.25">
      <c r="A179" s="1797"/>
      <c r="B179" s="1798"/>
      <c r="C179" s="1799"/>
      <c r="D179" s="1811" t="s">
        <v>1912</v>
      </c>
      <c r="E179" s="1812"/>
      <c r="F179" s="1812"/>
      <c r="G179" s="1812"/>
      <c r="H179" s="1813"/>
      <c r="I179" s="1817" t="s">
        <v>303</v>
      </c>
      <c r="J179" s="1818"/>
      <c r="K179" s="1818"/>
      <c r="L179" s="1853"/>
      <c r="M179" s="811">
        <f t="shared" si="2"/>
        <v>10033.689085714286</v>
      </c>
      <c r="N179" s="789">
        <v>10535.373540000001</v>
      </c>
    </row>
    <row r="180" spans="1:14" x14ac:dyDescent="0.25">
      <c r="A180" s="1797"/>
      <c r="B180" s="1798"/>
      <c r="C180" s="1799"/>
      <c r="D180" s="1814"/>
      <c r="E180" s="1815"/>
      <c r="F180" s="1815"/>
      <c r="G180" s="1815"/>
      <c r="H180" s="1816"/>
      <c r="I180" s="1817" t="s">
        <v>1950</v>
      </c>
      <c r="J180" s="1818"/>
      <c r="K180" s="1818"/>
      <c r="L180" s="1853"/>
      <c r="M180" s="811">
        <f t="shared" si="2"/>
        <v>13266.402942857143</v>
      </c>
      <c r="N180" s="789">
        <v>13929.723090000001</v>
      </c>
    </row>
    <row r="181" spans="1:14" x14ac:dyDescent="0.25">
      <c r="A181" s="1797"/>
      <c r="B181" s="1798"/>
      <c r="C181" s="1799"/>
      <c r="D181" s="1819" t="s">
        <v>1913</v>
      </c>
      <c r="E181" s="1820"/>
      <c r="F181" s="1820"/>
      <c r="G181" s="1820"/>
      <c r="H181" s="1821"/>
      <c r="I181" s="1825" t="s">
        <v>303</v>
      </c>
      <c r="J181" s="1826"/>
      <c r="K181" s="1826"/>
      <c r="L181" s="1855"/>
      <c r="M181" s="811">
        <f t="shared" si="2"/>
        <v>10763.436728571431</v>
      </c>
      <c r="N181" s="789">
        <v>11301.608565000002</v>
      </c>
    </row>
    <row r="182" spans="1:14" x14ac:dyDescent="0.25">
      <c r="A182" s="1800"/>
      <c r="B182" s="1801"/>
      <c r="C182" s="1802"/>
      <c r="D182" s="1822"/>
      <c r="E182" s="1823"/>
      <c r="F182" s="1823"/>
      <c r="G182" s="1823"/>
      <c r="H182" s="1824"/>
      <c r="I182" s="1825" t="s">
        <v>1950</v>
      </c>
      <c r="J182" s="1826"/>
      <c r="K182" s="1826"/>
      <c r="L182" s="1855"/>
      <c r="M182" s="811">
        <f t="shared" si="2"/>
        <v>13874.753314285714</v>
      </c>
      <c r="N182" s="789">
        <v>14568.49098</v>
      </c>
    </row>
    <row r="183" spans="1:14" x14ac:dyDescent="0.25">
      <c r="A183" s="1794" t="s">
        <v>1951</v>
      </c>
      <c r="B183" s="1795"/>
      <c r="C183" s="1796"/>
      <c r="D183" s="1809" t="s">
        <v>1909</v>
      </c>
      <c r="E183" s="1810"/>
      <c r="F183" s="1810"/>
      <c r="G183" s="1810"/>
      <c r="H183" s="1833"/>
      <c r="I183" s="1809" t="s">
        <v>1950</v>
      </c>
      <c r="J183" s="1810"/>
      <c r="K183" s="1810"/>
      <c r="L183" s="1833"/>
      <c r="M183" s="811">
        <f t="shared" si="2"/>
        <v>12667.600671428572</v>
      </c>
      <c r="N183" s="789">
        <v>13300.980705000002</v>
      </c>
    </row>
    <row r="184" spans="1:14" x14ac:dyDescent="0.25">
      <c r="A184" s="1797"/>
      <c r="B184" s="1798"/>
      <c r="C184" s="1799"/>
      <c r="D184" s="1834" t="s">
        <v>1911</v>
      </c>
      <c r="E184" s="1835"/>
      <c r="F184" s="1835"/>
      <c r="G184" s="1835"/>
      <c r="H184" s="1836"/>
      <c r="I184" s="1817" t="s">
        <v>1950</v>
      </c>
      <c r="J184" s="1818"/>
      <c r="K184" s="1818"/>
      <c r="L184" s="1853"/>
      <c r="M184" s="811">
        <f t="shared" si="2"/>
        <v>13266.402942857143</v>
      </c>
      <c r="N184" s="789">
        <v>13929.723090000001</v>
      </c>
    </row>
    <row r="185" spans="1:14" x14ac:dyDescent="0.25">
      <c r="A185" s="1797"/>
      <c r="B185" s="1798"/>
      <c r="C185" s="1799"/>
      <c r="D185" s="1834" t="s">
        <v>1912</v>
      </c>
      <c r="E185" s="1835"/>
      <c r="F185" s="1835"/>
      <c r="G185" s="1835"/>
      <c r="H185" s="1836"/>
      <c r="I185" s="1817" t="s">
        <v>1950</v>
      </c>
      <c r="J185" s="1818"/>
      <c r="K185" s="1818"/>
      <c r="L185" s="1853"/>
      <c r="M185" s="811">
        <f t="shared" si="2"/>
        <v>13266.402942857143</v>
      </c>
      <c r="N185" s="789">
        <v>13929.723090000001</v>
      </c>
    </row>
    <row r="186" spans="1:14" x14ac:dyDescent="0.25">
      <c r="A186" s="1800"/>
      <c r="B186" s="1801"/>
      <c r="C186" s="1802"/>
      <c r="D186" s="1837" t="s">
        <v>1913</v>
      </c>
      <c r="E186" s="1838"/>
      <c r="F186" s="1838"/>
      <c r="G186" s="1838"/>
      <c r="H186" s="1839"/>
      <c r="I186" s="1825" t="s">
        <v>1950</v>
      </c>
      <c r="J186" s="1826"/>
      <c r="K186" s="1826"/>
      <c r="L186" s="1855"/>
      <c r="M186" s="811">
        <f t="shared" si="2"/>
        <v>13874.753314285714</v>
      </c>
      <c r="N186" s="789">
        <v>14568.49098</v>
      </c>
    </row>
    <row r="187" spans="1:14" x14ac:dyDescent="0.25">
      <c r="A187" s="1794" t="s">
        <v>1952</v>
      </c>
      <c r="B187" s="1795"/>
      <c r="C187" s="1796"/>
      <c r="D187" s="1803" t="s">
        <v>1909</v>
      </c>
      <c r="E187" s="1804"/>
      <c r="F187" s="1804"/>
      <c r="G187" s="1804"/>
      <c r="H187" s="1805"/>
      <c r="I187" s="1809" t="s">
        <v>303</v>
      </c>
      <c r="J187" s="1810"/>
      <c r="K187" s="1810"/>
      <c r="L187" s="1833"/>
      <c r="M187" s="811">
        <f t="shared" si="2"/>
        <v>10455.1695</v>
      </c>
      <c r="N187" s="789">
        <v>10977.927975000001</v>
      </c>
    </row>
    <row r="188" spans="1:14" x14ac:dyDescent="0.25">
      <c r="A188" s="1797"/>
      <c r="B188" s="1798"/>
      <c r="C188" s="1799"/>
      <c r="D188" s="1806"/>
      <c r="E188" s="1807"/>
      <c r="F188" s="1807"/>
      <c r="G188" s="1807"/>
      <c r="H188" s="1808"/>
      <c r="I188" s="1809" t="s">
        <v>1950</v>
      </c>
      <c r="J188" s="1810"/>
      <c r="K188" s="1810"/>
      <c r="L188" s="1833"/>
      <c r="M188" s="811">
        <f t="shared" si="2"/>
        <v>10884.834000000001</v>
      </c>
      <c r="N188" s="789">
        <v>11429.075700000001</v>
      </c>
    </row>
    <row r="189" spans="1:14" x14ac:dyDescent="0.25">
      <c r="A189" s="1797"/>
      <c r="B189" s="1798"/>
      <c r="C189" s="1799"/>
      <c r="D189" s="1811" t="s">
        <v>1911</v>
      </c>
      <c r="E189" s="1812"/>
      <c r="F189" s="1812"/>
      <c r="G189" s="1812"/>
      <c r="H189" s="1813"/>
      <c r="I189" s="1817" t="s">
        <v>303</v>
      </c>
      <c r="J189" s="1818"/>
      <c r="K189" s="1818"/>
      <c r="L189" s="1853"/>
      <c r="M189" s="811">
        <f t="shared" si="2"/>
        <v>10942.122600000001</v>
      </c>
      <c r="N189" s="789">
        <v>11489.228730000001</v>
      </c>
    </row>
    <row r="190" spans="1:14" x14ac:dyDescent="0.25">
      <c r="A190" s="1797"/>
      <c r="B190" s="1798"/>
      <c r="C190" s="1799"/>
      <c r="D190" s="1814"/>
      <c r="E190" s="1815"/>
      <c r="F190" s="1815"/>
      <c r="G190" s="1815"/>
      <c r="H190" s="1816"/>
      <c r="I190" s="1817" t="s">
        <v>1950</v>
      </c>
      <c r="J190" s="1818"/>
      <c r="K190" s="1818"/>
      <c r="L190" s="1853"/>
      <c r="M190" s="811">
        <f t="shared" si="2"/>
        <v>11393.611328571431</v>
      </c>
      <c r="N190" s="789">
        <v>11963.291895000002</v>
      </c>
    </row>
    <row r="191" spans="1:14" x14ac:dyDescent="0.25">
      <c r="A191" s="1797"/>
      <c r="B191" s="1798"/>
      <c r="C191" s="1799"/>
      <c r="D191" s="1811" t="s">
        <v>1912</v>
      </c>
      <c r="E191" s="1812"/>
      <c r="F191" s="1812"/>
      <c r="G191" s="1812"/>
      <c r="H191" s="1813"/>
      <c r="I191" s="1817" t="s">
        <v>303</v>
      </c>
      <c r="J191" s="1818"/>
      <c r="K191" s="1818"/>
      <c r="L191" s="1853"/>
      <c r="M191" s="811">
        <f t="shared" si="2"/>
        <v>10942.122600000001</v>
      </c>
      <c r="N191" s="789">
        <v>11489.228730000001</v>
      </c>
    </row>
    <row r="192" spans="1:14" x14ac:dyDescent="0.25">
      <c r="A192" s="1797"/>
      <c r="B192" s="1798"/>
      <c r="C192" s="1799"/>
      <c r="D192" s="1814"/>
      <c r="E192" s="1815"/>
      <c r="F192" s="1815"/>
      <c r="G192" s="1815"/>
      <c r="H192" s="1816"/>
      <c r="I192" s="1817" t="s">
        <v>1950</v>
      </c>
      <c r="J192" s="1818"/>
      <c r="K192" s="1818"/>
      <c r="L192" s="1853"/>
      <c r="M192" s="811">
        <f t="shared" si="2"/>
        <v>11393.611328571431</v>
      </c>
      <c r="N192" s="789">
        <v>11963.291895000002</v>
      </c>
    </row>
    <row r="193" spans="1:14" x14ac:dyDescent="0.25">
      <c r="A193" s="1797"/>
      <c r="B193" s="1798"/>
      <c r="C193" s="1799"/>
      <c r="D193" s="1819" t="s">
        <v>1913</v>
      </c>
      <c r="E193" s="1820"/>
      <c r="F193" s="1820"/>
      <c r="G193" s="1820"/>
      <c r="H193" s="1821"/>
      <c r="I193" s="1825" t="s">
        <v>303</v>
      </c>
      <c r="J193" s="1826"/>
      <c r="K193" s="1826"/>
      <c r="L193" s="1855"/>
      <c r="M193" s="811">
        <f t="shared" si="2"/>
        <v>11916.0288</v>
      </c>
      <c r="N193" s="789">
        <v>12511.830240000001</v>
      </c>
    </row>
    <row r="194" spans="1:14" x14ac:dyDescent="0.25">
      <c r="A194" s="1800"/>
      <c r="B194" s="1801"/>
      <c r="C194" s="1802"/>
      <c r="D194" s="1822"/>
      <c r="E194" s="1823"/>
      <c r="F194" s="1823"/>
      <c r="G194" s="1823"/>
      <c r="H194" s="1824"/>
      <c r="I194" s="1825" t="s">
        <v>1950</v>
      </c>
      <c r="J194" s="1826"/>
      <c r="K194" s="1826"/>
      <c r="L194" s="1855"/>
      <c r="M194" s="811">
        <f t="shared" si="2"/>
        <v>12409.801971428575</v>
      </c>
      <c r="N194" s="789">
        <v>13030.292070000003</v>
      </c>
    </row>
    <row r="195" spans="1:14" x14ac:dyDescent="0.25">
      <c r="A195" s="1794" t="s">
        <v>1953</v>
      </c>
      <c r="B195" s="1795"/>
      <c r="C195" s="1796"/>
      <c r="D195" s="1803" t="s">
        <v>1909</v>
      </c>
      <c r="E195" s="1804"/>
      <c r="F195" s="1804"/>
      <c r="G195" s="1804"/>
      <c r="H195" s="1805"/>
      <c r="I195" s="1809" t="s">
        <v>303</v>
      </c>
      <c r="J195" s="1810"/>
      <c r="K195" s="1810"/>
      <c r="L195" s="1833"/>
      <c r="M195" s="811">
        <f t="shared" si="2"/>
        <v>8695.5910714285728</v>
      </c>
      <c r="N195" s="789">
        <v>9130.3706250000014</v>
      </c>
    </row>
    <row r="196" spans="1:14" x14ac:dyDescent="0.25">
      <c r="A196" s="1797"/>
      <c r="B196" s="1798"/>
      <c r="C196" s="1799"/>
      <c r="D196" s="1806"/>
      <c r="E196" s="1807"/>
      <c r="F196" s="1807"/>
      <c r="G196" s="1807"/>
      <c r="H196" s="1808"/>
      <c r="I196" s="1809" t="s">
        <v>1950</v>
      </c>
      <c r="J196" s="1810"/>
      <c r="K196" s="1810"/>
      <c r="L196" s="1833"/>
      <c r="M196" s="811">
        <f t="shared" si="2"/>
        <v>11568.205157142858</v>
      </c>
      <c r="N196" s="789">
        <v>12146.615415000002</v>
      </c>
    </row>
    <row r="197" spans="1:14" x14ac:dyDescent="0.25">
      <c r="A197" s="1797"/>
      <c r="B197" s="1798"/>
      <c r="C197" s="1799"/>
      <c r="D197" s="1811" t="s">
        <v>1911</v>
      </c>
      <c r="E197" s="1812"/>
      <c r="F197" s="1812"/>
      <c r="G197" s="1812"/>
      <c r="H197" s="1813"/>
      <c r="I197" s="1817" t="s">
        <v>303</v>
      </c>
      <c r="J197" s="1818"/>
      <c r="K197" s="1818"/>
      <c r="L197" s="1853"/>
      <c r="M197" s="811">
        <f t="shared" si="2"/>
        <v>9097.9752857142848</v>
      </c>
      <c r="N197" s="789">
        <v>9552.8740500000004</v>
      </c>
    </row>
    <row r="198" spans="1:14" x14ac:dyDescent="0.25">
      <c r="A198" s="1797"/>
      <c r="B198" s="1798"/>
      <c r="C198" s="1799"/>
      <c r="D198" s="1814"/>
      <c r="E198" s="1815"/>
      <c r="F198" s="1815"/>
      <c r="G198" s="1815"/>
      <c r="H198" s="1816"/>
      <c r="I198" s="1817" t="s">
        <v>1950</v>
      </c>
      <c r="J198" s="1818"/>
      <c r="K198" s="1818"/>
      <c r="L198" s="1853"/>
      <c r="M198" s="811">
        <f t="shared" si="2"/>
        <v>12112.446857142857</v>
      </c>
      <c r="N198" s="789">
        <v>12718.0692</v>
      </c>
    </row>
    <row r="199" spans="1:14" x14ac:dyDescent="0.25">
      <c r="A199" s="1797"/>
      <c r="B199" s="1798"/>
      <c r="C199" s="1799"/>
      <c r="D199" s="1811" t="s">
        <v>1912</v>
      </c>
      <c r="E199" s="1812"/>
      <c r="F199" s="1812"/>
      <c r="G199" s="1812"/>
      <c r="H199" s="1813"/>
      <c r="I199" s="1817" t="s">
        <v>303</v>
      </c>
      <c r="J199" s="1818"/>
      <c r="K199" s="1818"/>
      <c r="L199" s="1853"/>
      <c r="M199" s="811">
        <f t="shared" si="2"/>
        <v>9097.9752857142848</v>
      </c>
      <c r="N199" s="789">
        <v>9552.8740500000004</v>
      </c>
    </row>
    <row r="200" spans="1:14" x14ac:dyDescent="0.25">
      <c r="A200" s="1797"/>
      <c r="B200" s="1798"/>
      <c r="C200" s="1799"/>
      <c r="D200" s="1814"/>
      <c r="E200" s="1815"/>
      <c r="F200" s="1815"/>
      <c r="G200" s="1815"/>
      <c r="H200" s="1816"/>
      <c r="I200" s="1817" t="s">
        <v>1950</v>
      </c>
      <c r="J200" s="1818"/>
      <c r="K200" s="1818"/>
      <c r="L200" s="1853"/>
      <c r="M200" s="811">
        <f t="shared" si="2"/>
        <v>12112.446857142857</v>
      </c>
      <c r="N200" s="789">
        <v>12718.0692</v>
      </c>
    </row>
    <row r="201" spans="1:14" x14ac:dyDescent="0.25">
      <c r="A201" s="1797"/>
      <c r="B201" s="1798"/>
      <c r="C201" s="1799"/>
      <c r="D201" s="1819" t="s">
        <v>1913</v>
      </c>
      <c r="E201" s="1820"/>
      <c r="F201" s="1820"/>
      <c r="G201" s="1820"/>
      <c r="H201" s="1821"/>
      <c r="I201" s="1825" t="s">
        <v>303</v>
      </c>
      <c r="J201" s="1826"/>
      <c r="K201" s="1826"/>
      <c r="L201" s="1855"/>
      <c r="M201" s="811">
        <f t="shared" si="2"/>
        <v>10763.436728571431</v>
      </c>
      <c r="N201" s="789">
        <v>11301.608565000002</v>
      </c>
    </row>
    <row r="202" spans="1:14" x14ac:dyDescent="0.25">
      <c r="A202" s="1800"/>
      <c r="B202" s="1801"/>
      <c r="C202" s="1802"/>
      <c r="D202" s="1822"/>
      <c r="E202" s="1823"/>
      <c r="F202" s="1823"/>
      <c r="G202" s="1823"/>
      <c r="H202" s="1824"/>
      <c r="I202" s="1825" t="s">
        <v>1950</v>
      </c>
      <c r="J202" s="1826"/>
      <c r="K202" s="1826"/>
      <c r="L202" s="1855"/>
      <c r="M202" s="811">
        <f t="shared" si="2"/>
        <v>13874.753314285714</v>
      </c>
      <c r="N202" s="789">
        <v>14568.49098</v>
      </c>
    </row>
    <row r="203" spans="1:14" x14ac:dyDescent="0.25">
      <c r="A203" s="1794" t="s">
        <v>1954</v>
      </c>
      <c r="B203" s="1795"/>
      <c r="C203" s="1796"/>
      <c r="D203" s="1809" t="s">
        <v>1909</v>
      </c>
      <c r="E203" s="1810"/>
      <c r="F203" s="1810"/>
      <c r="G203" s="1810"/>
      <c r="H203" s="1833"/>
      <c r="I203" s="1809" t="s">
        <v>303</v>
      </c>
      <c r="J203" s="1810"/>
      <c r="K203" s="1810"/>
      <c r="L203" s="1833"/>
      <c r="M203" s="811">
        <f t="shared" si="2"/>
        <v>9172.9960714285717</v>
      </c>
      <c r="N203" s="789">
        <v>9631.6458750000002</v>
      </c>
    </row>
    <row r="204" spans="1:14" x14ac:dyDescent="0.25">
      <c r="A204" s="1797"/>
      <c r="B204" s="1798"/>
      <c r="C204" s="1799"/>
      <c r="D204" s="1834" t="s">
        <v>1911</v>
      </c>
      <c r="E204" s="1835"/>
      <c r="F204" s="1835"/>
      <c r="G204" s="1835"/>
      <c r="H204" s="1836"/>
      <c r="I204" s="1817" t="s">
        <v>303</v>
      </c>
      <c r="J204" s="1818"/>
      <c r="K204" s="1818"/>
      <c r="L204" s="1853"/>
      <c r="M204" s="811">
        <f t="shared" si="2"/>
        <v>9598.568528571428</v>
      </c>
      <c r="N204" s="789">
        <v>10078.496955000001</v>
      </c>
    </row>
    <row r="205" spans="1:14" x14ac:dyDescent="0.25">
      <c r="A205" s="1797"/>
      <c r="B205" s="1798"/>
      <c r="C205" s="1799"/>
      <c r="D205" s="1834" t="s">
        <v>1912</v>
      </c>
      <c r="E205" s="1835"/>
      <c r="F205" s="1835"/>
      <c r="G205" s="1835"/>
      <c r="H205" s="1836"/>
      <c r="I205" s="1817" t="s">
        <v>303</v>
      </c>
      <c r="J205" s="1818"/>
      <c r="K205" s="1818"/>
      <c r="L205" s="1853"/>
      <c r="M205" s="811">
        <f t="shared" si="2"/>
        <v>9598.568528571428</v>
      </c>
      <c r="N205" s="789">
        <v>10078.496955000001</v>
      </c>
    </row>
    <row r="206" spans="1:14" x14ac:dyDescent="0.25">
      <c r="A206" s="1800"/>
      <c r="B206" s="1801"/>
      <c r="C206" s="1802"/>
      <c r="D206" s="1837" t="s">
        <v>1913</v>
      </c>
      <c r="E206" s="1838"/>
      <c r="F206" s="1838"/>
      <c r="G206" s="1838"/>
      <c r="H206" s="1839"/>
      <c r="I206" s="1825" t="s">
        <v>303</v>
      </c>
      <c r="J206" s="1826"/>
      <c r="K206" s="1826"/>
      <c r="L206" s="1855"/>
      <c r="M206" s="811">
        <f t="shared" si="2"/>
        <v>10442.893371428572</v>
      </c>
      <c r="N206" s="789">
        <v>10965.038040000001</v>
      </c>
    </row>
    <row r="207" spans="1:14" x14ac:dyDescent="0.25">
      <c r="A207" s="1794" t="s">
        <v>1955</v>
      </c>
      <c r="B207" s="1795"/>
      <c r="C207" s="1796"/>
      <c r="D207" s="1803" t="s">
        <v>1909</v>
      </c>
      <c r="E207" s="1804"/>
      <c r="F207" s="1804"/>
      <c r="G207" s="1804"/>
      <c r="H207" s="1805"/>
      <c r="I207" s="1809" t="s">
        <v>303</v>
      </c>
      <c r="J207" s="1810"/>
      <c r="K207" s="1810"/>
      <c r="L207" s="1833"/>
      <c r="M207" s="811">
        <f t="shared" si="2"/>
        <v>9172.9960714285717</v>
      </c>
      <c r="N207" s="789">
        <v>9631.6458750000002</v>
      </c>
    </row>
    <row r="208" spans="1:14" x14ac:dyDescent="0.25">
      <c r="A208" s="1797"/>
      <c r="B208" s="1798"/>
      <c r="C208" s="1799"/>
      <c r="D208" s="1806"/>
      <c r="E208" s="1807"/>
      <c r="F208" s="1807"/>
      <c r="G208" s="1807"/>
      <c r="H208" s="1808"/>
      <c r="I208" s="1809" t="s">
        <v>1950</v>
      </c>
      <c r="J208" s="1810"/>
      <c r="K208" s="1810"/>
      <c r="L208" s="1833"/>
      <c r="M208" s="811">
        <f t="shared" si="2"/>
        <v>10882.105971428573</v>
      </c>
      <c r="N208" s="789">
        <v>11426.211270000002</v>
      </c>
    </row>
    <row r="209" spans="1:14" x14ac:dyDescent="0.25">
      <c r="A209" s="1797"/>
      <c r="B209" s="1798"/>
      <c r="C209" s="1799"/>
      <c r="D209" s="1811" t="s">
        <v>1911</v>
      </c>
      <c r="E209" s="1812"/>
      <c r="F209" s="1812"/>
      <c r="G209" s="1812"/>
      <c r="H209" s="1813"/>
      <c r="I209" s="1817" t="s">
        <v>303</v>
      </c>
      <c r="J209" s="1818"/>
      <c r="K209" s="1818"/>
      <c r="L209" s="1853"/>
      <c r="M209" s="811">
        <f t="shared" si="2"/>
        <v>9598.568528571428</v>
      </c>
      <c r="N209" s="789">
        <v>10078.496955000001</v>
      </c>
    </row>
    <row r="210" spans="1:14" x14ac:dyDescent="0.25">
      <c r="A210" s="1797"/>
      <c r="B210" s="1798"/>
      <c r="C210" s="1799"/>
      <c r="D210" s="1814"/>
      <c r="E210" s="1815"/>
      <c r="F210" s="1815"/>
      <c r="G210" s="1815"/>
      <c r="H210" s="1816"/>
      <c r="I210" s="1817" t="s">
        <v>1950</v>
      </c>
      <c r="J210" s="1818"/>
      <c r="K210" s="1818"/>
      <c r="L210" s="1853"/>
      <c r="M210" s="811">
        <f t="shared" si="2"/>
        <v>11394.975342857146</v>
      </c>
      <c r="N210" s="789">
        <v>11964.724110000003</v>
      </c>
    </row>
    <row r="211" spans="1:14" x14ac:dyDescent="0.25">
      <c r="A211" s="1797"/>
      <c r="B211" s="1798"/>
      <c r="C211" s="1799"/>
      <c r="D211" s="1811" t="s">
        <v>1912</v>
      </c>
      <c r="E211" s="1812"/>
      <c r="F211" s="1812"/>
      <c r="G211" s="1812"/>
      <c r="H211" s="1813"/>
      <c r="I211" s="1817" t="s">
        <v>303</v>
      </c>
      <c r="J211" s="1818"/>
      <c r="K211" s="1818"/>
      <c r="L211" s="1853"/>
      <c r="M211" s="811">
        <f t="shared" si="2"/>
        <v>9598.568528571428</v>
      </c>
      <c r="N211" s="789">
        <v>10078.496955000001</v>
      </c>
    </row>
    <row r="212" spans="1:14" x14ac:dyDescent="0.25">
      <c r="A212" s="1797"/>
      <c r="B212" s="1798"/>
      <c r="C212" s="1799"/>
      <c r="D212" s="1814"/>
      <c r="E212" s="1815"/>
      <c r="F212" s="1815"/>
      <c r="G212" s="1815"/>
      <c r="H212" s="1816"/>
      <c r="I212" s="1817" t="s">
        <v>1950</v>
      </c>
      <c r="J212" s="1818"/>
      <c r="K212" s="1818"/>
      <c r="L212" s="1853"/>
      <c r="M212" s="811">
        <f t="shared" si="2"/>
        <v>11394.975342857146</v>
      </c>
      <c r="N212" s="789">
        <v>11964.724110000003</v>
      </c>
    </row>
    <row r="213" spans="1:14" x14ac:dyDescent="0.25">
      <c r="A213" s="1797"/>
      <c r="B213" s="1798"/>
      <c r="C213" s="1799"/>
      <c r="D213" s="1819" t="s">
        <v>1913</v>
      </c>
      <c r="E213" s="1820"/>
      <c r="F213" s="1820"/>
      <c r="G213" s="1820"/>
      <c r="H213" s="1821"/>
      <c r="I213" s="1825" t="s">
        <v>303</v>
      </c>
      <c r="J213" s="1826"/>
      <c r="K213" s="1826"/>
      <c r="L213" s="1855"/>
      <c r="M213" s="811">
        <f t="shared" ref="M213:M272" si="3">N213/1.05</f>
        <v>10442.893371428572</v>
      </c>
      <c r="N213" s="789">
        <v>10965.038040000001</v>
      </c>
    </row>
    <row r="214" spans="1:14" x14ac:dyDescent="0.25">
      <c r="A214" s="1800"/>
      <c r="B214" s="1801"/>
      <c r="C214" s="1802"/>
      <c r="D214" s="1822"/>
      <c r="E214" s="1823"/>
      <c r="F214" s="1823"/>
      <c r="G214" s="1823"/>
      <c r="H214" s="1824"/>
      <c r="I214" s="1825" t="s">
        <v>1950</v>
      </c>
      <c r="J214" s="1826"/>
      <c r="K214" s="1826"/>
      <c r="L214" s="1855"/>
      <c r="M214" s="811">
        <f t="shared" si="3"/>
        <v>12407.073942857143</v>
      </c>
      <c r="N214" s="789">
        <v>13027.427640000002</v>
      </c>
    </row>
    <row r="215" spans="1:14" x14ac:dyDescent="0.25">
      <c r="A215" s="1794" t="s">
        <v>1956</v>
      </c>
      <c r="B215" s="1795"/>
      <c r="C215" s="1796"/>
      <c r="D215" s="1809" t="s">
        <v>1909</v>
      </c>
      <c r="E215" s="1810"/>
      <c r="F215" s="1810"/>
      <c r="G215" s="1810"/>
      <c r="H215" s="1833"/>
      <c r="I215" s="1809" t="s">
        <v>303</v>
      </c>
      <c r="J215" s="1810"/>
      <c r="K215" s="1810"/>
      <c r="L215" s="1833"/>
      <c r="M215" s="811">
        <f t="shared" si="3"/>
        <v>9520.8197142857152</v>
      </c>
      <c r="N215" s="789">
        <v>9996.8607000000011</v>
      </c>
    </row>
    <row r="216" spans="1:14" x14ac:dyDescent="0.25">
      <c r="A216" s="1797"/>
      <c r="B216" s="1798"/>
      <c r="C216" s="1799"/>
      <c r="D216" s="1834" t="s">
        <v>1911</v>
      </c>
      <c r="E216" s="1835"/>
      <c r="F216" s="1835"/>
      <c r="G216" s="1835"/>
      <c r="H216" s="1836"/>
      <c r="I216" s="1817" t="s">
        <v>303</v>
      </c>
      <c r="J216" s="1818"/>
      <c r="K216" s="1818"/>
      <c r="L216" s="1853"/>
      <c r="M216" s="811">
        <f t="shared" si="3"/>
        <v>9957.3042857142864</v>
      </c>
      <c r="N216" s="789">
        <v>10455.169500000002</v>
      </c>
    </row>
    <row r="217" spans="1:14" x14ac:dyDescent="0.25">
      <c r="A217" s="1797"/>
      <c r="B217" s="1798"/>
      <c r="C217" s="1799"/>
      <c r="D217" s="1834" t="s">
        <v>1912</v>
      </c>
      <c r="E217" s="1835"/>
      <c r="F217" s="1835"/>
      <c r="G217" s="1835"/>
      <c r="H217" s="1836"/>
      <c r="I217" s="1817" t="s">
        <v>303</v>
      </c>
      <c r="J217" s="1818"/>
      <c r="K217" s="1818"/>
      <c r="L217" s="1853"/>
      <c r="M217" s="811">
        <f t="shared" si="3"/>
        <v>9957.3042857142864</v>
      </c>
      <c r="N217" s="789">
        <v>10455.169500000002</v>
      </c>
    </row>
    <row r="218" spans="1:14" x14ac:dyDescent="0.25">
      <c r="A218" s="1800"/>
      <c r="B218" s="1801"/>
      <c r="C218" s="1802"/>
      <c r="D218" s="1837" t="s">
        <v>1913</v>
      </c>
      <c r="E218" s="1838"/>
      <c r="F218" s="1838"/>
      <c r="G218" s="1838"/>
      <c r="H218" s="1839"/>
      <c r="I218" s="1825" t="s">
        <v>303</v>
      </c>
      <c r="J218" s="1826"/>
      <c r="K218" s="1826"/>
      <c r="L218" s="1855"/>
      <c r="M218" s="811">
        <f t="shared" si="3"/>
        <v>10843.913571428573</v>
      </c>
      <c r="N218" s="789">
        <v>11386.109250000001</v>
      </c>
    </row>
    <row r="219" spans="1:14" x14ac:dyDescent="0.25">
      <c r="A219" s="1794" t="s">
        <v>1957</v>
      </c>
      <c r="B219" s="1795"/>
      <c r="C219" s="1796"/>
      <c r="D219" s="1809" t="s">
        <v>1909</v>
      </c>
      <c r="E219" s="1810"/>
      <c r="F219" s="1810"/>
      <c r="G219" s="1810"/>
      <c r="H219" s="1833"/>
      <c r="I219" s="1809" t="s">
        <v>303</v>
      </c>
      <c r="J219" s="1810"/>
      <c r="K219" s="1810"/>
      <c r="L219" s="1833"/>
      <c r="M219" s="811">
        <f t="shared" si="3"/>
        <v>10741.612499999999</v>
      </c>
      <c r="N219" s="789">
        <v>11278.693125</v>
      </c>
    </row>
    <row r="220" spans="1:14" x14ac:dyDescent="0.25">
      <c r="A220" s="1797"/>
      <c r="B220" s="1798"/>
      <c r="C220" s="1799"/>
      <c r="D220" s="1834" t="s">
        <v>1911</v>
      </c>
      <c r="E220" s="1835"/>
      <c r="F220" s="1835"/>
      <c r="G220" s="1835"/>
      <c r="H220" s="1836"/>
      <c r="I220" s="1817" t="s">
        <v>303</v>
      </c>
      <c r="J220" s="1818"/>
      <c r="K220" s="1818"/>
      <c r="L220" s="1853"/>
      <c r="M220" s="811">
        <f t="shared" si="3"/>
        <v>11235.385671428572</v>
      </c>
      <c r="N220" s="789">
        <v>11797.154955000002</v>
      </c>
    </row>
    <row r="221" spans="1:14" x14ac:dyDescent="0.25">
      <c r="A221" s="1797"/>
      <c r="B221" s="1798"/>
      <c r="C221" s="1799"/>
      <c r="D221" s="1834" t="s">
        <v>1912</v>
      </c>
      <c r="E221" s="1835"/>
      <c r="F221" s="1835"/>
      <c r="G221" s="1835"/>
      <c r="H221" s="1836"/>
      <c r="I221" s="1817" t="s">
        <v>303</v>
      </c>
      <c r="J221" s="1818"/>
      <c r="K221" s="1818"/>
      <c r="L221" s="1853"/>
      <c r="M221" s="811">
        <f t="shared" si="3"/>
        <v>11235.385671428572</v>
      </c>
      <c r="N221" s="789">
        <v>11797.154955000002</v>
      </c>
    </row>
    <row r="222" spans="1:14" x14ac:dyDescent="0.25">
      <c r="A222" s="1800"/>
      <c r="B222" s="1801"/>
      <c r="C222" s="1802"/>
      <c r="D222" s="1837" t="s">
        <v>1913</v>
      </c>
      <c r="E222" s="1838"/>
      <c r="F222" s="1838"/>
      <c r="G222" s="1838"/>
      <c r="H222" s="1839"/>
      <c r="I222" s="1825" t="s">
        <v>303</v>
      </c>
      <c r="J222" s="1826"/>
      <c r="K222" s="1826"/>
      <c r="L222" s="1855"/>
      <c r="M222" s="811">
        <f t="shared" si="3"/>
        <v>12352.513371428573</v>
      </c>
      <c r="N222" s="789">
        <v>12970.139040000002</v>
      </c>
    </row>
    <row r="223" spans="1:14" x14ac:dyDescent="0.25">
      <c r="A223" s="1794" t="s">
        <v>1958</v>
      </c>
      <c r="B223" s="1795"/>
      <c r="C223" s="1796"/>
      <c r="D223" s="1809" t="s">
        <v>1909</v>
      </c>
      <c r="E223" s="1810"/>
      <c r="F223" s="1810"/>
      <c r="G223" s="1810"/>
      <c r="H223" s="1833"/>
      <c r="I223" s="1809" t="s">
        <v>1925</v>
      </c>
      <c r="J223" s="1810"/>
      <c r="K223" s="1810"/>
      <c r="L223" s="1833"/>
      <c r="M223" s="811">
        <f t="shared" si="3"/>
        <v>10261.479471428573</v>
      </c>
      <c r="N223" s="789">
        <v>10774.553445000001</v>
      </c>
    </row>
    <row r="224" spans="1:14" x14ac:dyDescent="0.25">
      <c r="A224" s="1797"/>
      <c r="B224" s="1798"/>
      <c r="C224" s="1799"/>
      <c r="D224" s="1834" t="s">
        <v>1959</v>
      </c>
      <c r="E224" s="1835"/>
      <c r="F224" s="1835"/>
      <c r="G224" s="1835"/>
      <c r="H224" s="1836"/>
      <c r="I224" s="1817" t="s">
        <v>1925</v>
      </c>
      <c r="J224" s="1818"/>
      <c r="K224" s="1818"/>
      <c r="L224" s="1853"/>
      <c r="M224" s="811">
        <f t="shared" si="3"/>
        <v>10801.629128571431</v>
      </c>
      <c r="N224" s="789">
        <v>11341.710585000003</v>
      </c>
    </row>
    <row r="225" spans="1:14" x14ac:dyDescent="0.25">
      <c r="A225" s="1800"/>
      <c r="B225" s="1801"/>
      <c r="C225" s="1802"/>
      <c r="D225" s="1837" t="s">
        <v>1913</v>
      </c>
      <c r="E225" s="1838"/>
      <c r="F225" s="1838"/>
      <c r="G225" s="1838"/>
      <c r="H225" s="1839"/>
      <c r="I225" s="1825" t="s">
        <v>1925</v>
      </c>
      <c r="J225" s="1826"/>
      <c r="K225" s="1826"/>
      <c r="L225" s="1855"/>
      <c r="M225" s="811">
        <f t="shared" si="3"/>
        <v>11946.037114285715</v>
      </c>
      <c r="N225" s="789">
        <v>12543.338970000001</v>
      </c>
    </row>
    <row r="226" spans="1:14" x14ac:dyDescent="0.25">
      <c r="A226" s="1794" t="s">
        <v>1960</v>
      </c>
      <c r="B226" s="1795"/>
      <c r="C226" s="1796"/>
      <c r="D226" s="1809" t="s">
        <v>1909</v>
      </c>
      <c r="E226" s="1810"/>
      <c r="F226" s="1810"/>
      <c r="G226" s="1810"/>
      <c r="H226" s="1833"/>
      <c r="I226" s="1809" t="s">
        <v>303</v>
      </c>
      <c r="J226" s="1810"/>
      <c r="K226" s="1810"/>
      <c r="L226" s="1833"/>
      <c r="M226" s="811">
        <f t="shared" si="3"/>
        <v>11600.941500000001</v>
      </c>
      <c r="N226" s="789">
        <v>12180.988575000001</v>
      </c>
    </row>
    <row r="227" spans="1:14" x14ac:dyDescent="0.25">
      <c r="A227" s="1797"/>
      <c r="B227" s="1798"/>
      <c r="C227" s="1799"/>
      <c r="D227" s="1834" t="s">
        <v>1911</v>
      </c>
      <c r="E227" s="1835"/>
      <c r="F227" s="1835"/>
      <c r="G227" s="1835"/>
      <c r="H227" s="1836"/>
      <c r="I227" s="1817" t="s">
        <v>303</v>
      </c>
      <c r="J227" s="1818"/>
      <c r="K227" s="1818"/>
      <c r="L227" s="1853"/>
      <c r="M227" s="811">
        <f t="shared" si="3"/>
        <v>12180.64757142857</v>
      </c>
      <c r="N227" s="789">
        <v>12789.67995</v>
      </c>
    </row>
    <row r="228" spans="1:14" x14ac:dyDescent="0.25">
      <c r="A228" s="1797"/>
      <c r="B228" s="1798"/>
      <c r="C228" s="1799"/>
      <c r="D228" s="1834" t="s">
        <v>1912</v>
      </c>
      <c r="E228" s="1835"/>
      <c r="F228" s="1835"/>
      <c r="G228" s="1835"/>
      <c r="H228" s="1836"/>
      <c r="I228" s="1817" t="s">
        <v>303</v>
      </c>
      <c r="J228" s="1818"/>
      <c r="K228" s="1818"/>
      <c r="L228" s="1853"/>
      <c r="M228" s="811">
        <f t="shared" si="3"/>
        <v>12180.64757142857</v>
      </c>
      <c r="N228" s="789">
        <v>12789.67995</v>
      </c>
    </row>
    <row r="229" spans="1:14" x14ac:dyDescent="0.25">
      <c r="A229" s="1800"/>
      <c r="B229" s="1801"/>
      <c r="C229" s="1802"/>
      <c r="D229" s="1837" t="s">
        <v>1913</v>
      </c>
      <c r="E229" s="1838"/>
      <c r="F229" s="1838"/>
      <c r="G229" s="1838"/>
      <c r="H229" s="1839"/>
      <c r="I229" s="1825" t="s">
        <v>303</v>
      </c>
      <c r="J229" s="1826"/>
      <c r="K229" s="1826"/>
      <c r="L229" s="1855"/>
      <c r="M229" s="811">
        <f t="shared" si="3"/>
        <v>13341.423728571432</v>
      </c>
      <c r="N229" s="789">
        <v>14008.494915000003</v>
      </c>
    </row>
    <row r="230" spans="1:14" x14ac:dyDescent="0.25">
      <c r="A230" s="1794" t="s">
        <v>1961</v>
      </c>
      <c r="B230" s="1795"/>
      <c r="C230" s="1796"/>
      <c r="D230" s="1809" t="s">
        <v>1909</v>
      </c>
      <c r="E230" s="1810"/>
      <c r="F230" s="1810"/>
      <c r="G230" s="1810"/>
      <c r="H230" s="1833"/>
      <c r="I230" s="1809" t="s">
        <v>1962</v>
      </c>
      <c r="J230" s="1810"/>
      <c r="K230" s="1810"/>
      <c r="L230" s="1833"/>
      <c r="M230" s="811">
        <f t="shared" si="3"/>
        <v>10884.834000000001</v>
      </c>
      <c r="N230" s="789">
        <v>11429.075700000001</v>
      </c>
    </row>
    <row r="231" spans="1:14" x14ac:dyDescent="0.25">
      <c r="A231" s="1797"/>
      <c r="B231" s="1798"/>
      <c r="C231" s="1799"/>
      <c r="D231" s="1834" t="s">
        <v>1959</v>
      </c>
      <c r="E231" s="1835"/>
      <c r="F231" s="1835"/>
      <c r="G231" s="1835"/>
      <c r="H231" s="1836"/>
      <c r="I231" s="1817" t="s">
        <v>1962</v>
      </c>
      <c r="J231" s="1818"/>
      <c r="K231" s="1818"/>
      <c r="L231" s="1853"/>
      <c r="M231" s="811">
        <f t="shared" si="3"/>
        <v>11429.075700000001</v>
      </c>
      <c r="N231" s="789">
        <v>12000.529485000001</v>
      </c>
    </row>
    <row r="232" spans="1:14" x14ac:dyDescent="0.25">
      <c r="A232" s="1800"/>
      <c r="B232" s="1801"/>
      <c r="C232" s="1802"/>
      <c r="D232" s="1837" t="s">
        <v>1913</v>
      </c>
      <c r="E232" s="1838"/>
      <c r="F232" s="1838"/>
      <c r="G232" s="1838"/>
      <c r="H232" s="1839"/>
      <c r="I232" s="1825" t="s">
        <v>1963</v>
      </c>
      <c r="J232" s="1826"/>
      <c r="K232" s="1826"/>
      <c r="L232" s="1855"/>
      <c r="M232" s="811">
        <f t="shared" si="3"/>
        <v>12517.559100000002</v>
      </c>
      <c r="N232" s="789">
        <v>13143.437055000002</v>
      </c>
    </row>
    <row r="233" spans="1:14" x14ac:dyDescent="0.25">
      <c r="A233" s="1794" t="s">
        <v>1964</v>
      </c>
      <c r="B233" s="1795"/>
      <c r="C233" s="1796"/>
      <c r="D233" s="1803" t="s">
        <v>1909</v>
      </c>
      <c r="E233" s="1804"/>
      <c r="F233" s="1804"/>
      <c r="G233" s="1804"/>
      <c r="H233" s="1805"/>
      <c r="I233" s="1809" t="s">
        <v>303</v>
      </c>
      <c r="J233" s="1810"/>
      <c r="K233" s="1810"/>
      <c r="L233" s="1833"/>
      <c r="M233" s="811">
        <f t="shared" si="3"/>
        <v>9025.6825285714276</v>
      </c>
      <c r="N233" s="789">
        <v>9476.9666550000002</v>
      </c>
    </row>
    <row r="234" spans="1:14" x14ac:dyDescent="0.25">
      <c r="A234" s="1797"/>
      <c r="B234" s="1798"/>
      <c r="C234" s="1799"/>
      <c r="D234" s="1806"/>
      <c r="E234" s="1807"/>
      <c r="F234" s="1807"/>
      <c r="G234" s="1807"/>
      <c r="H234" s="1808"/>
      <c r="I234" s="1809" t="s">
        <v>1925</v>
      </c>
      <c r="J234" s="1810"/>
      <c r="K234" s="1810"/>
      <c r="L234" s="1833"/>
      <c r="M234" s="811">
        <f t="shared" si="3"/>
        <v>13299.139285714286</v>
      </c>
      <c r="N234" s="789">
        <v>13964.096250000001</v>
      </c>
    </row>
    <row r="235" spans="1:14" x14ac:dyDescent="0.25">
      <c r="A235" s="1797"/>
      <c r="B235" s="1798"/>
      <c r="C235" s="1799"/>
      <c r="D235" s="1811" t="s">
        <v>1911</v>
      </c>
      <c r="E235" s="1812"/>
      <c r="F235" s="1812"/>
      <c r="G235" s="1812"/>
      <c r="H235" s="1813"/>
      <c r="I235" s="1817" t="s">
        <v>303</v>
      </c>
      <c r="J235" s="1818"/>
      <c r="K235" s="1818"/>
      <c r="L235" s="1853"/>
      <c r="M235" s="811">
        <f t="shared" si="3"/>
        <v>9443.0709000000006</v>
      </c>
      <c r="N235" s="789">
        <v>9915.2244450000017</v>
      </c>
    </row>
    <row r="236" spans="1:14" x14ac:dyDescent="0.25">
      <c r="A236" s="1797"/>
      <c r="B236" s="1798"/>
      <c r="C236" s="1799"/>
      <c r="D236" s="1814"/>
      <c r="E236" s="1815"/>
      <c r="F236" s="1815"/>
      <c r="G236" s="1815"/>
      <c r="H236" s="1816"/>
      <c r="I236" s="1817" t="s">
        <v>1925</v>
      </c>
      <c r="J236" s="1818"/>
      <c r="K236" s="1818"/>
      <c r="L236" s="1853"/>
      <c r="M236" s="811">
        <f t="shared" si="3"/>
        <v>13927.949871428575</v>
      </c>
      <c r="N236" s="789">
        <v>14624.347365000003</v>
      </c>
    </row>
    <row r="237" spans="1:14" x14ac:dyDescent="0.25">
      <c r="A237" s="1797"/>
      <c r="B237" s="1798"/>
      <c r="C237" s="1799"/>
      <c r="D237" s="1811" t="s">
        <v>1912</v>
      </c>
      <c r="E237" s="1812"/>
      <c r="F237" s="1812"/>
      <c r="G237" s="1812"/>
      <c r="H237" s="1813"/>
      <c r="I237" s="1817" t="s">
        <v>303</v>
      </c>
      <c r="J237" s="1818"/>
      <c r="K237" s="1818"/>
      <c r="L237" s="1853"/>
      <c r="M237" s="811">
        <f t="shared" si="3"/>
        <v>9443.0709000000006</v>
      </c>
      <c r="N237" s="789">
        <v>9915.2244450000017</v>
      </c>
    </row>
    <row r="238" spans="1:14" x14ac:dyDescent="0.25">
      <c r="A238" s="1797"/>
      <c r="B238" s="1798"/>
      <c r="C238" s="1799"/>
      <c r="D238" s="1814"/>
      <c r="E238" s="1815"/>
      <c r="F238" s="1815"/>
      <c r="G238" s="1815"/>
      <c r="H238" s="1816"/>
      <c r="I238" s="1817" t="s">
        <v>1925</v>
      </c>
      <c r="J238" s="1818"/>
      <c r="K238" s="1818"/>
      <c r="L238" s="1853"/>
      <c r="M238" s="811">
        <f t="shared" si="3"/>
        <v>13927.949871428575</v>
      </c>
      <c r="N238" s="789">
        <v>14624.347365000003</v>
      </c>
    </row>
    <row r="239" spans="1:14" x14ac:dyDescent="0.25">
      <c r="A239" s="1797"/>
      <c r="B239" s="1798"/>
      <c r="C239" s="1799"/>
      <c r="D239" s="1819" t="s">
        <v>1913</v>
      </c>
      <c r="E239" s="1820"/>
      <c r="F239" s="1820"/>
      <c r="G239" s="1820"/>
      <c r="H239" s="1821"/>
      <c r="I239" s="1825" t="s">
        <v>303</v>
      </c>
      <c r="J239" s="1826"/>
      <c r="K239" s="1826"/>
      <c r="L239" s="1855"/>
      <c r="M239" s="811">
        <f t="shared" si="3"/>
        <v>10271.027571428574</v>
      </c>
      <c r="N239" s="789">
        <v>10784.578950000003</v>
      </c>
    </row>
    <row r="240" spans="1:14" x14ac:dyDescent="0.25">
      <c r="A240" s="1800"/>
      <c r="B240" s="1801"/>
      <c r="C240" s="1802"/>
      <c r="D240" s="1822"/>
      <c r="E240" s="1823"/>
      <c r="F240" s="1823"/>
      <c r="G240" s="1823"/>
      <c r="H240" s="1824"/>
      <c r="I240" s="1825" t="s">
        <v>1925</v>
      </c>
      <c r="J240" s="1826"/>
      <c r="K240" s="1826"/>
      <c r="L240" s="1855"/>
      <c r="M240" s="811">
        <f t="shared" si="3"/>
        <v>15185.571042857144</v>
      </c>
      <c r="N240" s="789">
        <v>15944.849595000002</v>
      </c>
    </row>
    <row r="241" spans="1:14" x14ac:dyDescent="0.25">
      <c r="A241" s="1794" t="s">
        <v>1965</v>
      </c>
      <c r="B241" s="1795"/>
      <c r="C241" s="1796"/>
      <c r="D241" s="1809" t="s">
        <v>1909</v>
      </c>
      <c r="E241" s="1810"/>
      <c r="F241" s="1810"/>
      <c r="G241" s="1810"/>
      <c r="H241" s="1833"/>
      <c r="I241" s="1809" t="s">
        <v>303</v>
      </c>
      <c r="J241" s="1810"/>
      <c r="K241" s="1810"/>
      <c r="L241" s="1833"/>
      <c r="M241" s="811">
        <f t="shared" si="3"/>
        <v>9445.7989285714302</v>
      </c>
      <c r="N241" s="789">
        <v>9918.0888750000013</v>
      </c>
    </row>
    <row r="242" spans="1:14" x14ac:dyDescent="0.25">
      <c r="A242" s="1797"/>
      <c r="B242" s="1798"/>
      <c r="C242" s="1799"/>
      <c r="D242" s="1834" t="s">
        <v>1959</v>
      </c>
      <c r="E242" s="1835"/>
      <c r="F242" s="1835"/>
      <c r="G242" s="1835"/>
      <c r="H242" s="1836"/>
      <c r="I242" s="1817" t="s">
        <v>303</v>
      </c>
      <c r="J242" s="1818"/>
      <c r="K242" s="1818"/>
      <c r="L242" s="1853"/>
      <c r="M242" s="811">
        <f t="shared" si="3"/>
        <v>9880.9194857142866</v>
      </c>
      <c r="N242" s="789">
        <v>10374.965460000001</v>
      </c>
    </row>
    <row r="243" spans="1:14" x14ac:dyDescent="0.25">
      <c r="A243" s="1800"/>
      <c r="B243" s="1801"/>
      <c r="C243" s="1802"/>
      <c r="D243" s="1837" t="s">
        <v>1913</v>
      </c>
      <c r="E243" s="1838"/>
      <c r="F243" s="1838"/>
      <c r="G243" s="1838"/>
      <c r="H243" s="1839"/>
      <c r="I243" s="1825" t="s">
        <v>303</v>
      </c>
      <c r="J243" s="1826"/>
      <c r="K243" s="1826"/>
      <c r="L243" s="1855"/>
      <c r="M243" s="811">
        <f t="shared" si="3"/>
        <v>11785.08342857143</v>
      </c>
      <c r="N243" s="789">
        <v>12374.337600000003</v>
      </c>
    </row>
    <row r="244" spans="1:14" x14ac:dyDescent="0.25">
      <c r="A244" s="1794" t="s">
        <v>1966</v>
      </c>
      <c r="B244" s="1795"/>
      <c r="C244" s="1796"/>
      <c r="D244" s="1809" t="s">
        <v>1909</v>
      </c>
      <c r="E244" s="1810"/>
      <c r="F244" s="1810"/>
      <c r="G244" s="1810"/>
      <c r="H244" s="1833"/>
      <c r="I244" s="1809" t="s">
        <v>303</v>
      </c>
      <c r="J244" s="1810"/>
      <c r="K244" s="1810"/>
      <c r="L244" s="1833"/>
      <c r="M244" s="811">
        <f t="shared" si="3"/>
        <v>9445.7989285714302</v>
      </c>
      <c r="N244" s="789">
        <v>9918.0888750000013</v>
      </c>
    </row>
    <row r="245" spans="1:14" x14ac:dyDescent="0.25">
      <c r="A245" s="1797"/>
      <c r="B245" s="1798"/>
      <c r="C245" s="1799"/>
      <c r="D245" s="1834" t="s">
        <v>1959</v>
      </c>
      <c r="E245" s="1835"/>
      <c r="F245" s="1835"/>
      <c r="G245" s="1835"/>
      <c r="H245" s="1836"/>
      <c r="I245" s="1817" t="s">
        <v>303</v>
      </c>
      <c r="J245" s="1818"/>
      <c r="K245" s="1818"/>
      <c r="L245" s="1853"/>
      <c r="M245" s="811">
        <f t="shared" si="3"/>
        <v>9880.9194857142866</v>
      </c>
      <c r="N245" s="789">
        <v>10374.965460000001</v>
      </c>
    </row>
    <row r="246" spans="1:14" x14ac:dyDescent="0.25">
      <c r="A246" s="1800"/>
      <c r="B246" s="1801"/>
      <c r="C246" s="1802"/>
      <c r="D246" s="1837" t="s">
        <v>1913</v>
      </c>
      <c r="E246" s="1838"/>
      <c r="F246" s="1838"/>
      <c r="G246" s="1838"/>
      <c r="H246" s="1839"/>
      <c r="I246" s="1825" t="s">
        <v>303</v>
      </c>
      <c r="J246" s="1826"/>
      <c r="K246" s="1826"/>
      <c r="L246" s="1855"/>
      <c r="M246" s="811">
        <f t="shared" si="3"/>
        <v>11785.08342857143</v>
      </c>
      <c r="N246" s="789">
        <v>12374.337600000003</v>
      </c>
    </row>
    <row r="247" spans="1:14" x14ac:dyDescent="0.25">
      <c r="A247" s="1794" t="s">
        <v>1967</v>
      </c>
      <c r="B247" s="1795"/>
      <c r="C247" s="1796"/>
      <c r="D247" s="1809" t="s">
        <v>1909</v>
      </c>
      <c r="E247" s="1810"/>
      <c r="F247" s="1810"/>
      <c r="G247" s="1810"/>
      <c r="H247" s="1833"/>
      <c r="I247" s="1809" t="s">
        <v>303</v>
      </c>
      <c r="J247" s="1810"/>
      <c r="K247" s="1810"/>
      <c r="L247" s="1833"/>
      <c r="M247" s="811">
        <f t="shared" si="3"/>
        <v>10878.013928571429</v>
      </c>
      <c r="N247" s="789">
        <v>11421.914625000001</v>
      </c>
    </row>
    <row r="248" spans="1:14" x14ac:dyDescent="0.25">
      <c r="A248" s="1797"/>
      <c r="B248" s="1798"/>
      <c r="C248" s="1799"/>
      <c r="D248" s="1834" t="s">
        <v>1911</v>
      </c>
      <c r="E248" s="1835"/>
      <c r="F248" s="1835"/>
      <c r="G248" s="1835"/>
      <c r="H248" s="1836"/>
      <c r="I248" s="1817" t="s">
        <v>303</v>
      </c>
      <c r="J248" s="1818"/>
      <c r="K248" s="1818"/>
      <c r="L248" s="1853"/>
      <c r="M248" s="811">
        <f t="shared" si="3"/>
        <v>11422.255628571429</v>
      </c>
      <c r="N248" s="789">
        <v>11993.368410000001</v>
      </c>
    </row>
    <row r="249" spans="1:14" x14ac:dyDescent="0.25">
      <c r="A249" s="1797"/>
      <c r="B249" s="1798"/>
      <c r="C249" s="1799"/>
      <c r="D249" s="1834" t="s">
        <v>1912</v>
      </c>
      <c r="E249" s="1835"/>
      <c r="F249" s="1835"/>
      <c r="G249" s="1835"/>
      <c r="H249" s="1836"/>
      <c r="I249" s="1817" t="s">
        <v>303</v>
      </c>
      <c r="J249" s="1818"/>
      <c r="K249" s="1818"/>
      <c r="L249" s="1853"/>
      <c r="M249" s="811">
        <f t="shared" si="3"/>
        <v>11422.255628571429</v>
      </c>
      <c r="N249" s="789">
        <v>11993.368410000001</v>
      </c>
    </row>
    <row r="250" spans="1:14" x14ac:dyDescent="0.25">
      <c r="A250" s="1800"/>
      <c r="B250" s="1801"/>
      <c r="C250" s="1802"/>
      <c r="D250" s="1837" t="s">
        <v>1913</v>
      </c>
      <c r="E250" s="1838"/>
      <c r="F250" s="1838"/>
      <c r="G250" s="1838"/>
      <c r="H250" s="1839"/>
      <c r="I250" s="1825" t="s">
        <v>303</v>
      </c>
      <c r="J250" s="1826"/>
      <c r="K250" s="1826"/>
      <c r="L250" s="1855"/>
      <c r="M250" s="811">
        <f t="shared" si="3"/>
        <v>12509.375014285717</v>
      </c>
      <c r="N250" s="789">
        <v>13134.843765000003</v>
      </c>
    </row>
    <row r="251" spans="1:14" x14ac:dyDescent="0.25">
      <c r="A251" s="1794" t="s">
        <v>1968</v>
      </c>
      <c r="B251" s="1795"/>
      <c r="C251" s="1796"/>
      <c r="D251" s="1809" t="s">
        <v>1909</v>
      </c>
      <c r="E251" s="1810"/>
      <c r="F251" s="1810"/>
      <c r="G251" s="1810"/>
      <c r="H251" s="1833"/>
      <c r="I251" s="1809" t="s">
        <v>303</v>
      </c>
      <c r="J251" s="1810"/>
      <c r="K251" s="1810"/>
      <c r="L251" s="1833"/>
      <c r="M251" s="811">
        <f t="shared" si="3"/>
        <v>8863.3648285714298</v>
      </c>
      <c r="N251" s="789">
        <v>9306.5330700000013</v>
      </c>
    </row>
    <row r="252" spans="1:14" x14ac:dyDescent="0.25">
      <c r="A252" s="1797"/>
      <c r="B252" s="1798"/>
      <c r="C252" s="1799"/>
      <c r="D252" s="1834" t="s">
        <v>1911</v>
      </c>
      <c r="E252" s="1835"/>
      <c r="F252" s="1835"/>
      <c r="G252" s="1835"/>
      <c r="H252" s="1836"/>
      <c r="I252" s="1817" t="s">
        <v>303</v>
      </c>
      <c r="J252" s="1818"/>
      <c r="K252" s="1818"/>
      <c r="L252" s="1853"/>
      <c r="M252" s="811">
        <f t="shared" si="3"/>
        <v>9449.8909714285728</v>
      </c>
      <c r="N252" s="789">
        <v>9922.3855200000016</v>
      </c>
    </row>
    <row r="253" spans="1:14" x14ac:dyDescent="0.25">
      <c r="A253" s="1797"/>
      <c r="B253" s="1798"/>
      <c r="C253" s="1799"/>
      <c r="D253" s="1834" t="s">
        <v>1912</v>
      </c>
      <c r="E253" s="1835"/>
      <c r="F253" s="1835"/>
      <c r="G253" s="1835"/>
      <c r="H253" s="1836"/>
      <c r="I253" s="1817" t="s">
        <v>303</v>
      </c>
      <c r="J253" s="1818"/>
      <c r="K253" s="1818"/>
      <c r="L253" s="1853"/>
      <c r="M253" s="811">
        <f t="shared" si="3"/>
        <v>9449.8909714285728</v>
      </c>
      <c r="N253" s="789">
        <v>9922.3855200000016</v>
      </c>
    </row>
    <row r="254" spans="1:14" x14ac:dyDescent="0.25">
      <c r="A254" s="1800"/>
      <c r="B254" s="1801"/>
      <c r="C254" s="1802"/>
      <c r="D254" s="1837" t="s">
        <v>1913</v>
      </c>
      <c r="E254" s="1838"/>
      <c r="F254" s="1838"/>
      <c r="G254" s="1838"/>
      <c r="H254" s="1839"/>
      <c r="I254" s="1825" t="s">
        <v>303</v>
      </c>
      <c r="J254" s="1826"/>
      <c r="K254" s="1826"/>
      <c r="L254" s="1855"/>
      <c r="M254" s="811">
        <f t="shared" si="3"/>
        <v>10193.278757142858</v>
      </c>
      <c r="N254" s="789">
        <v>10702.942695000002</v>
      </c>
    </row>
    <row r="255" spans="1:14" x14ac:dyDescent="0.25">
      <c r="A255" s="1794" t="s">
        <v>1969</v>
      </c>
      <c r="B255" s="1795"/>
      <c r="C255" s="1796"/>
      <c r="D255" s="1809" t="s">
        <v>1909</v>
      </c>
      <c r="E255" s="1810"/>
      <c r="F255" s="1810"/>
      <c r="G255" s="1810"/>
      <c r="H255" s="1833"/>
      <c r="I255" s="1809" t="s">
        <v>303</v>
      </c>
      <c r="J255" s="1810"/>
      <c r="K255" s="1810"/>
      <c r="L255" s="1833"/>
      <c r="M255" s="811">
        <f t="shared" si="3"/>
        <v>11600.941500000001</v>
      </c>
      <c r="N255" s="789">
        <v>12180.988575000001</v>
      </c>
    </row>
    <row r="256" spans="1:14" x14ac:dyDescent="0.25">
      <c r="A256" s="1797"/>
      <c r="B256" s="1798"/>
      <c r="C256" s="1799"/>
      <c r="D256" s="1834" t="s">
        <v>1911</v>
      </c>
      <c r="E256" s="1835"/>
      <c r="F256" s="1835"/>
      <c r="G256" s="1835"/>
      <c r="H256" s="1836"/>
      <c r="I256" s="1817" t="s">
        <v>303</v>
      </c>
      <c r="J256" s="1818"/>
      <c r="K256" s="1818"/>
      <c r="L256" s="1853"/>
      <c r="M256" s="811">
        <f t="shared" si="3"/>
        <v>12180.64757142857</v>
      </c>
      <c r="N256" s="789">
        <v>12789.67995</v>
      </c>
    </row>
    <row r="257" spans="1:14" x14ac:dyDescent="0.25">
      <c r="A257" s="1797"/>
      <c r="B257" s="1798"/>
      <c r="C257" s="1799"/>
      <c r="D257" s="1834" t="s">
        <v>1912</v>
      </c>
      <c r="E257" s="1835"/>
      <c r="F257" s="1835"/>
      <c r="G257" s="1835"/>
      <c r="H257" s="1836"/>
      <c r="I257" s="1817" t="s">
        <v>303</v>
      </c>
      <c r="J257" s="1818"/>
      <c r="K257" s="1818"/>
      <c r="L257" s="1853"/>
      <c r="M257" s="811">
        <f t="shared" si="3"/>
        <v>12180.64757142857</v>
      </c>
      <c r="N257" s="789">
        <v>12789.67995</v>
      </c>
    </row>
    <row r="258" spans="1:14" x14ac:dyDescent="0.25">
      <c r="A258" s="1800"/>
      <c r="B258" s="1801"/>
      <c r="C258" s="1802"/>
      <c r="D258" s="1837" t="s">
        <v>1913</v>
      </c>
      <c r="E258" s="1838"/>
      <c r="F258" s="1838"/>
      <c r="G258" s="1838"/>
      <c r="H258" s="1839"/>
      <c r="I258" s="1825" t="s">
        <v>303</v>
      </c>
      <c r="J258" s="1826"/>
      <c r="K258" s="1826"/>
      <c r="L258" s="1855"/>
      <c r="M258" s="811">
        <f t="shared" si="3"/>
        <v>13341.423728571432</v>
      </c>
      <c r="N258" s="789">
        <v>14008.494915000003</v>
      </c>
    </row>
    <row r="259" spans="1:14" x14ac:dyDescent="0.25">
      <c r="A259" s="1794" t="s">
        <v>1970</v>
      </c>
      <c r="B259" s="1795"/>
      <c r="C259" s="1796"/>
      <c r="D259" s="1809" t="s">
        <v>1909</v>
      </c>
      <c r="E259" s="1810"/>
      <c r="F259" s="1810"/>
      <c r="G259" s="1810"/>
      <c r="H259" s="1833"/>
      <c r="I259" s="1809" t="s">
        <v>1971</v>
      </c>
      <c r="J259" s="1810"/>
      <c r="K259" s="1810"/>
      <c r="L259" s="1833"/>
      <c r="M259" s="811">
        <f t="shared" si="3"/>
        <v>10161.906428571428</v>
      </c>
      <c r="N259" s="789">
        <v>10670.001750000001</v>
      </c>
    </row>
    <row r="260" spans="1:14" x14ac:dyDescent="0.25">
      <c r="A260" s="1797"/>
      <c r="B260" s="1798"/>
      <c r="C260" s="1799"/>
      <c r="D260" s="1834" t="s">
        <v>1959</v>
      </c>
      <c r="E260" s="1835"/>
      <c r="F260" s="1835"/>
      <c r="G260" s="1835"/>
      <c r="H260" s="1836"/>
      <c r="I260" s="1817" t="s">
        <v>1971</v>
      </c>
      <c r="J260" s="1818"/>
      <c r="K260" s="1818"/>
      <c r="L260" s="1853"/>
      <c r="M260" s="811">
        <f t="shared" si="3"/>
        <v>10597.026985714287</v>
      </c>
      <c r="N260" s="789">
        <v>11126.878335000001</v>
      </c>
    </row>
    <row r="261" spans="1:14" x14ac:dyDescent="0.25">
      <c r="A261" s="1800"/>
      <c r="B261" s="1801"/>
      <c r="C261" s="1802"/>
      <c r="D261" s="1837" t="s">
        <v>1913</v>
      </c>
      <c r="E261" s="1838"/>
      <c r="F261" s="1838"/>
      <c r="G261" s="1838"/>
      <c r="H261" s="1839"/>
      <c r="I261" s="1825" t="s">
        <v>1971</v>
      </c>
      <c r="J261" s="1826"/>
      <c r="K261" s="1826"/>
      <c r="L261" s="1855"/>
      <c r="M261" s="811">
        <f t="shared" si="3"/>
        <v>12501.19092857143</v>
      </c>
      <c r="N261" s="789">
        <v>13126.250475000003</v>
      </c>
    </row>
    <row r="262" spans="1:14" x14ac:dyDescent="0.25">
      <c r="A262" s="1794" t="s">
        <v>1972</v>
      </c>
      <c r="B262" s="1795"/>
      <c r="C262" s="1796"/>
      <c r="D262" s="1809" t="s">
        <v>1909</v>
      </c>
      <c r="E262" s="1810"/>
      <c r="F262" s="1810"/>
      <c r="G262" s="1810"/>
      <c r="H262" s="1833"/>
      <c r="I262" s="1809" t="s">
        <v>303</v>
      </c>
      <c r="J262" s="1810"/>
      <c r="K262" s="1810"/>
      <c r="L262" s="1833"/>
      <c r="M262" s="811">
        <f t="shared" si="3"/>
        <v>9644.9450142857149</v>
      </c>
      <c r="N262" s="789">
        <v>10127.192265000001</v>
      </c>
    </row>
    <row r="263" spans="1:14" x14ac:dyDescent="0.25">
      <c r="A263" s="1797"/>
      <c r="B263" s="1798"/>
      <c r="C263" s="1799"/>
      <c r="D263" s="1834" t="s">
        <v>1959</v>
      </c>
      <c r="E263" s="1835"/>
      <c r="F263" s="1835"/>
      <c r="G263" s="1835"/>
      <c r="H263" s="1836"/>
      <c r="I263" s="1817" t="s">
        <v>303</v>
      </c>
      <c r="J263" s="1818"/>
      <c r="K263" s="1818"/>
      <c r="L263" s="1853"/>
      <c r="M263" s="811">
        <f t="shared" si="3"/>
        <v>10122.350014285714</v>
      </c>
      <c r="N263" s="789">
        <v>10628.467515</v>
      </c>
    </row>
    <row r="264" spans="1:14" x14ac:dyDescent="0.25">
      <c r="A264" s="1800"/>
      <c r="B264" s="1801"/>
      <c r="C264" s="1802"/>
      <c r="D264" s="1837" t="s">
        <v>1913</v>
      </c>
      <c r="E264" s="1838"/>
      <c r="F264" s="1838"/>
      <c r="G264" s="1838"/>
      <c r="H264" s="1839"/>
      <c r="I264" s="1825" t="s">
        <v>303</v>
      </c>
      <c r="J264" s="1826"/>
      <c r="K264" s="1826"/>
      <c r="L264" s="1855"/>
      <c r="M264" s="811">
        <f t="shared" si="3"/>
        <v>11089.436142857143</v>
      </c>
      <c r="N264" s="789">
        <v>11643.907950000001</v>
      </c>
    </row>
    <row r="265" spans="1:14" x14ac:dyDescent="0.25">
      <c r="A265" s="1794" t="s">
        <v>1973</v>
      </c>
      <c r="B265" s="1795"/>
      <c r="C265" s="1796"/>
      <c r="D265" s="1809" t="s">
        <v>1909</v>
      </c>
      <c r="E265" s="1810"/>
      <c r="F265" s="1810"/>
      <c r="G265" s="1810"/>
      <c r="H265" s="1833"/>
      <c r="I265" s="1809" t="s">
        <v>303</v>
      </c>
      <c r="J265" s="1810"/>
      <c r="K265" s="1810"/>
      <c r="L265" s="1833"/>
      <c r="M265" s="811">
        <f t="shared" si="3"/>
        <v>11887.384500000002</v>
      </c>
      <c r="N265" s="789">
        <v>12481.753725000002</v>
      </c>
    </row>
    <row r="266" spans="1:14" x14ac:dyDescent="0.25">
      <c r="A266" s="1797"/>
      <c r="B266" s="1798"/>
      <c r="C266" s="1799"/>
      <c r="D266" s="1834" t="s">
        <v>1911</v>
      </c>
      <c r="E266" s="1835"/>
      <c r="F266" s="1835"/>
      <c r="G266" s="1835"/>
      <c r="H266" s="1836"/>
      <c r="I266" s="1817" t="s">
        <v>303</v>
      </c>
      <c r="J266" s="1818"/>
      <c r="K266" s="1818"/>
      <c r="L266" s="1853"/>
      <c r="M266" s="811">
        <f t="shared" si="3"/>
        <v>12381.157671428571</v>
      </c>
      <c r="N266" s="789">
        <v>13000.215555000001</v>
      </c>
    </row>
    <row r="267" spans="1:14" x14ac:dyDescent="0.25">
      <c r="A267" s="1797"/>
      <c r="B267" s="1798"/>
      <c r="C267" s="1799"/>
      <c r="D267" s="1834" t="s">
        <v>1912</v>
      </c>
      <c r="E267" s="1835"/>
      <c r="F267" s="1835"/>
      <c r="G267" s="1835"/>
      <c r="H267" s="1836"/>
      <c r="I267" s="1817" t="s">
        <v>303</v>
      </c>
      <c r="J267" s="1818"/>
      <c r="K267" s="1818"/>
      <c r="L267" s="1853"/>
      <c r="M267" s="811">
        <f t="shared" si="3"/>
        <v>12381.157671428571</v>
      </c>
      <c r="N267" s="789">
        <v>13000.215555000001</v>
      </c>
    </row>
    <row r="268" spans="1:14" x14ac:dyDescent="0.25">
      <c r="A268" s="1800"/>
      <c r="B268" s="1801"/>
      <c r="C268" s="1802"/>
      <c r="D268" s="1837" t="s">
        <v>1913</v>
      </c>
      <c r="E268" s="1838"/>
      <c r="F268" s="1838"/>
      <c r="G268" s="1838"/>
      <c r="H268" s="1839"/>
      <c r="I268" s="1825" t="s">
        <v>303</v>
      </c>
      <c r="J268" s="1826"/>
      <c r="K268" s="1826"/>
      <c r="L268" s="1855"/>
      <c r="M268" s="811">
        <f t="shared" si="3"/>
        <v>136704.23974285714</v>
      </c>
      <c r="N268" s="789">
        <v>143539.45173</v>
      </c>
    </row>
    <row r="269" spans="1:14" x14ac:dyDescent="0.25">
      <c r="A269" s="1794" t="s">
        <v>1974</v>
      </c>
      <c r="B269" s="1795"/>
      <c r="C269" s="1796"/>
      <c r="D269" s="1809" t="s">
        <v>1909</v>
      </c>
      <c r="E269" s="1810"/>
      <c r="F269" s="1810"/>
      <c r="G269" s="1810"/>
      <c r="H269" s="1833"/>
      <c r="I269" s="1809" t="s">
        <v>303</v>
      </c>
      <c r="J269" s="1810"/>
      <c r="K269" s="1810"/>
      <c r="L269" s="1833"/>
      <c r="M269" s="811">
        <f t="shared" si="3"/>
        <v>11600.941500000001</v>
      </c>
      <c r="N269" s="789">
        <v>12180.988575000001</v>
      </c>
    </row>
    <row r="270" spans="1:14" x14ac:dyDescent="0.25">
      <c r="A270" s="1797"/>
      <c r="B270" s="1798"/>
      <c r="C270" s="1799"/>
      <c r="D270" s="1834" t="s">
        <v>1911</v>
      </c>
      <c r="E270" s="1835"/>
      <c r="F270" s="1835"/>
      <c r="G270" s="1835"/>
      <c r="H270" s="1836"/>
      <c r="I270" s="1817" t="s">
        <v>303</v>
      </c>
      <c r="J270" s="1818"/>
      <c r="K270" s="1818"/>
      <c r="L270" s="1853"/>
      <c r="M270" s="811">
        <f t="shared" si="3"/>
        <v>12180.64757142857</v>
      </c>
      <c r="N270" s="789">
        <v>12789.67995</v>
      </c>
    </row>
    <row r="271" spans="1:14" x14ac:dyDescent="0.25">
      <c r="A271" s="1797"/>
      <c r="B271" s="1798"/>
      <c r="C271" s="1799"/>
      <c r="D271" s="1834" t="s">
        <v>1912</v>
      </c>
      <c r="E271" s="1835"/>
      <c r="F271" s="1835"/>
      <c r="G271" s="1835"/>
      <c r="H271" s="1836"/>
      <c r="I271" s="1817" t="s">
        <v>303</v>
      </c>
      <c r="J271" s="1818"/>
      <c r="K271" s="1818"/>
      <c r="L271" s="1853"/>
      <c r="M271" s="811">
        <f t="shared" si="3"/>
        <v>12180.64757142857</v>
      </c>
      <c r="N271" s="789">
        <v>12789.67995</v>
      </c>
    </row>
    <row r="272" spans="1:14" ht="15.75" thickBot="1" x14ac:dyDescent="0.3">
      <c r="A272" s="1871"/>
      <c r="B272" s="1872"/>
      <c r="C272" s="1873"/>
      <c r="D272" s="1874" t="s">
        <v>1913</v>
      </c>
      <c r="E272" s="1875"/>
      <c r="F272" s="1875"/>
      <c r="G272" s="1875"/>
      <c r="H272" s="1876"/>
      <c r="I272" s="1877" t="s">
        <v>303</v>
      </c>
      <c r="J272" s="1878"/>
      <c r="K272" s="1878"/>
      <c r="L272" s="1879"/>
      <c r="M272" s="811">
        <f t="shared" si="3"/>
        <v>13341.423728571432</v>
      </c>
      <c r="N272" s="805">
        <v>14008.494915000003</v>
      </c>
    </row>
    <row r="273" spans="1:20" ht="15.75" thickBot="1" x14ac:dyDescent="0.3">
      <c r="A273" s="1857" t="s">
        <v>1771</v>
      </c>
      <c r="B273" s="1858"/>
      <c r="C273" s="1858"/>
      <c r="D273" s="1858"/>
      <c r="E273" s="1858"/>
      <c r="F273" s="1858"/>
      <c r="G273" s="1858"/>
      <c r="H273" s="1858"/>
      <c r="I273" s="1858"/>
      <c r="J273" s="1858"/>
      <c r="K273" s="1858"/>
      <c r="L273" s="1859"/>
      <c r="M273" s="812" t="s">
        <v>302</v>
      </c>
      <c r="N273" s="813" t="s">
        <v>17</v>
      </c>
    </row>
    <row r="274" spans="1:20" x14ac:dyDescent="0.25">
      <c r="A274" s="1860" t="s">
        <v>1770</v>
      </c>
      <c r="B274" s="1843"/>
      <c r="C274" s="1843"/>
      <c r="D274" s="1843"/>
      <c r="E274" s="1843"/>
      <c r="F274" s="1843"/>
      <c r="G274" s="1843"/>
      <c r="H274" s="1844"/>
      <c r="I274" s="1862" t="s">
        <v>1909</v>
      </c>
      <c r="J274" s="1863"/>
      <c r="K274" s="1863"/>
      <c r="L274" s="1864"/>
      <c r="M274" s="810">
        <f>N274/1.05</f>
        <v>760.9213285714286</v>
      </c>
      <c r="N274" s="810">
        <v>798.96739500000012</v>
      </c>
    </row>
    <row r="275" spans="1:20" x14ac:dyDescent="0.25">
      <c r="A275" s="1860"/>
      <c r="B275" s="1843"/>
      <c r="C275" s="1843"/>
      <c r="D275" s="1843"/>
      <c r="E275" s="1843"/>
      <c r="F275" s="1843"/>
      <c r="G275" s="1843"/>
      <c r="H275" s="1844"/>
      <c r="I275" s="1834" t="s">
        <v>1911</v>
      </c>
      <c r="J275" s="1835"/>
      <c r="K275" s="1835"/>
      <c r="L275" s="1836"/>
      <c r="M275" s="810">
        <f t="shared" ref="M275:M334" si="4">N275/1.05</f>
        <v>797.76295714285732</v>
      </c>
      <c r="N275" s="802">
        <v>837.65110500000026</v>
      </c>
    </row>
    <row r="276" spans="1:20" s="801" customFormat="1" ht="23.25" customHeight="1" x14ac:dyDescent="0.25">
      <c r="A276" s="1860"/>
      <c r="B276" s="1843"/>
      <c r="C276" s="1843"/>
      <c r="D276" s="1843"/>
      <c r="E276" s="1843"/>
      <c r="F276" s="1843"/>
      <c r="G276" s="1843"/>
      <c r="H276" s="1844"/>
      <c r="I276" s="1865" t="s">
        <v>1912</v>
      </c>
      <c r="J276" s="1866"/>
      <c r="K276" s="1866"/>
      <c r="L276" s="1867"/>
      <c r="M276" s="810">
        <f t="shared" si="4"/>
        <v>797.76295714285732</v>
      </c>
      <c r="N276" s="802">
        <v>837.65110500000026</v>
      </c>
    </row>
    <row r="277" spans="1:20" s="803" customFormat="1" x14ac:dyDescent="0.25">
      <c r="A277" s="1861"/>
      <c r="B277" s="1823"/>
      <c r="C277" s="1823"/>
      <c r="D277" s="1823"/>
      <c r="E277" s="1823"/>
      <c r="F277" s="1823"/>
      <c r="G277" s="1823"/>
      <c r="H277" s="1824"/>
      <c r="I277" s="1868" t="s">
        <v>1913</v>
      </c>
      <c r="J277" s="1869"/>
      <c r="K277" s="1869"/>
      <c r="L277" s="1870"/>
      <c r="M277" s="810">
        <f t="shared" si="4"/>
        <v>1088.2450285714287</v>
      </c>
      <c r="N277" s="802">
        <v>1142.6572800000001</v>
      </c>
    </row>
    <row r="278" spans="1:20" s="803" customFormat="1" x14ac:dyDescent="0.25">
      <c r="A278" s="1880" t="s">
        <v>1757</v>
      </c>
      <c r="B278" s="1820"/>
      <c r="C278" s="1820"/>
      <c r="D278" s="1820"/>
      <c r="E278" s="1820"/>
      <c r="F278" s="1820"/>
      <c r="G278" s="1820"/>
      <c r="H278" s="1821"/>
      <c r="I278" s="1881" t="s">
        <v>1909</v>
      </c>
      <c r="J278" s="1882"/>
      <c r="K278" s="1882"/>
      <c r="L278" s="1883"/>
      <c r="M278" s="810">
        <f t="shared" si="4"/>
        <v>984.80507142857164</v>
      </c>
      <c r="N278" s="802">
        <v>1034.0453250000003</v>
      </c>
    </row>
    <row r="279" spans="1:20" s="803" customFormat="1" x14ac:dyDescent="0.25">
      <c r="A279" s="1860"/>
      <c r="B279" s="1843"/>
      <c r="C279" s="1843"/>
      <c r="D279" s="1843"/>
      <c r="E279" s="1843"/>
      <c r="F279" s="1843"/>
      <c r="G279" s="1843"/>
      <c r="H279" s="1844"/>
      <c r="I279" s="1834" t="s">
        <v>1911</v>
      </c>
      <c r="J279" s="1835"/>
      <c r="K279" s="1835"/>
      <c r="L279" s="1836"/>
      <c r="M279" s="810">
        <f t="shared" si="4"/>
        <v>1035.8165571428574</v>
      </c>
      <c r="N279" s="802">
        <v>1087.6073850000002</v>
      </c>
      <c r="S279" s="788"/>
    </row>
    <row r="280" spans="1:20" s="804" customFormat="1" ht="23.25" customHeight="1" x14ac:dyDescent="0.25">
      <c r="A280" s="1860"/>
      <c r="B280" s="1843"/>
      <c r="C280" s="1843"/>
      <c r="D280" s="1843"/>
      <c r="E280" s="1843"/>
      <c r="F280" s="1843"/>
      <c r="G280" s="1843"/>
      <c r="H280" s="1844"/>
      <c r="I280" s="1865" t="s">
        <v>1912</v>
      </c>
      <c r="J280" s="1866"/>
      <c r="K280" s="1866"/>
      <c r="L280" s="1867"/>
      <c r="M280" s="810">
        <f t="shared" si="4"/>
        <v>1035.8165571428574</v>
      </c>
      <c r="N280" s="802">
        <v>1087.6073850000002</v>
      </c>
    </row>
    <row r="281" spans="1:20" s="803" customFormat="1" x14ac:dyDescent="0.25">
      <c r="A281" s="1861"/>
      <c r="B281" s="1823"/>
      <c r="C281" s="1823"/>
      <c r="D281" s="1823"/>
      <c r="E281" s="1823"/>
      <c r="F281" s="1823"/>
      <c r="G281" s="1823"/>
      <c r="H281" s="1824"/>
      <c r="I281" s="1868" t="s">
        <v>1913</v>
      </c>
      <c r="J281" s="1869"/>
      <c r="K281" s="1869"/>
      <c r="L281" s="1870"/>
      <c r="M281" s="810">
        <f t="shared" si="4"/>
        <v>1239.8625000000002</v>
      </c>
      <c r="N281" s="802">
        <v>1301.8556250000001</v>
      </c>
    </row>
    <row r="282" spans="1:20" s="803" customFormat="1" x14ac:dyDescent="0.25">
      <c r="A282" s="1884" t="s">
        <v>1768</v>
      </c>
      <c r="B282" s="1885"/>
      <c r="C282" s="1885"/>
      <c r="D282" s="1885"/>
      <c r="E282" s="1885"/>
      <c r="F282" s="1885"/>
      <c r="G282" s="1885"/>
      <c r="H282" s="1886"/>
      <c r="I282" s="1881" t="s">
        <v>1909</v>
      </c>
      <c r="J282" s="1882"/>
      <c r="K282" s="1882"/>
      <c r="L282" s="1883"/>
      <c r="M282" s="810">
        <f t="shared" si="4"/>
        <v>439.26557142857155</v>
      </c>
      <c r="N282" s="802">
        <v>461.22885000000014</v>
      </c>
    </row>
    <row r="283" spans="1:20" s="803" customFormat="1" x14ac:dyDescent="0.25">
      <c r="A283" s="1887"/>
      <c r="B283" s="1888"/>
      <c r="C283" s="1888"/>
      <c r="D283" s="1888"/>
      <c r="E283" s="1888"/>
      <c r="F283" s="1888"/>
      <c r="G283" s="1888"/>
      <c r="H283" s="1889"/>
      <c r="I283" s="1834" t="s">
        <v>1911</v>
      </c>
      <c r="J283" s="1835"/>
      <c r="K283" s="1835"/>
      <c r="L283" s="1836"/>
      <c r="M283" s="810">
        <f t="shared" si="4"/>
        <v>461.93734285714288</v>
      </c>
      <c r="N283" s="802">
        <v>485.03421000000003</v>
      </c>
    </row>
    <row r="284" spans="1:20" s="804" customFormat="1" ht="23.25" customHeight="1" x14ac:dyDescent="0.25">
      <c r="A284" s="1887"/>
      <c r="B284" s="1888"/>
      <c r="C284" s="1888"/>
      <c r="D284" s="1888"/>
      <c r="E284" s="1888"/>
      <c r="F284" s="1888"/>
      <c r="G284" s="1888"/>
      <c r="H284" s="1889"/>
      <c r="I284" s="1865" t="s">
        <v>1912</v>
      </c>
      <c r="J284" s="1866"/>
      <c r="K284" s="1866"/>
      <c r="L284" s="1867"/>
      <c r="M284" s="810">
        <f t="shared" si="4"/>
        <v>461.93734285714288</v>
      </c>
      <c r="N284" s="802">
        <v>485.03421000000003</v>
      </c>
    </row>
    <row r="285" spans="1:20" s="803" customFormat="1" x14ac:dyDescent="0.25">
      <c r="A285" s="1890"/>
      <c r="B285" s="1891"/>
      <c r="C285" s="1891"/>
      <c r="D285" s="1891"/>
      <c r="E285" s="1891"/>
      <c r="F285" s="1891"/>
      <c r="G285" s="1891"/>
      <c r="H285" s="1892"/>
      <c r="I285" s="1868" t="s">
        <v>1913</v>
      </c>
      <c r="J285" s="1869"/>
      <c r="K285" s="1869"/>
      <c r="L285" s="1870"/>
      <c r="M285" s="810">
        <f t="shared" si="4"/>
        <v>663.14931428571435</v>
      </c>
      <c r="N285" s="802">
        <v>696.30678000000012</v>
      </c>
    </row>
    <row r="286" spans="1:20" s="803" customFormat="1" x14ac:dyDescent="0.25">
      <c r="A286" s="1880" t="s">
        <v>1767</v>
      </c>
      <c r="B286" s="1820"/>
      <c r="C286" s="1820"/>
      <c r="D286" s="1820"/>
      <c r="E286" s="1820"/>
      <c r="F286" s="1820"/>
      <c r="G286" s="1820"/>
      <c r="H286" s="1821"/>
      <c r="I286" s="1881" t="s">
        <v>1909</v>
      </c>
      <c r="J286" s="1882"/>
      <c r="K286" s="1882"/>
      <c r="L286" s="1883"/>
      <c r="M286" s="810">
        <f t="shared" si="4"/>
        <v>529.95265714285722</v>
      </c>
      <c r="N286" s="802">
        <v>556.45029000000011</v>
      </c>
    </row>
    <row r="287" spans="1:20" s="803" customFormat="1" x14ac:dyDescent="0.25">
      <c r="A287" s="1860"/>
      <c r="B287" s="1843"/>
      <c r="C287" s="1843"/>
      <c r="D287" s="1843"/>
      <c r="E287" s="1843"/>
      <c r="F287" s="1843"/>
      <c r="G287" s="1843"/>
      <c r="H287" s="1844"/>
      <c r="I287" s="1834" t="s">
        <v>1911</v>
      </c>
      <c r="J287" s="1835"/>
      <c r="K287" s="1835"/>
      <c r="L287" s="1836"/>
      <c r="M287" s="810">
        <f t="shared" si="4"/>
        <v>556.87538571428581</v>
      </c>
      <c r="N287" s="802">
        <v>584.71915500000011</v>
      </c>
    </row>
    <row r="288" spans="1:20" s="804" customFormat="1" ht="23.25" customHeight="1" x14ac:dyDescent="0.25">
      <c r="A288" s="1860"/>
      <c r="B288" s="1843"/>
      <c r="C288" s="1843"/>
      <c r="D288" s="1843"/>
      <c r="E288" s="1843"/>
      <c r="F288" s="1843"/>
      <c r="G288" s="1843"/>
      <c r="H288" s="1844"/>
      <c r="I288" s="1865" t="s">
        <v>1912</v>
      </c>
      <c r="J288" s="1866"/>
      <c r="K288" s="1866"/>
      <c r="L288" s="1867"/>
      <c r="M288" s="810">
        <f t="shared" si="4"/>
        <v>556.87538571428581</v>
      </c>
      <c r="N288" s="802">
        <v>584.71915500000011</v>
      </c>
      <c r="T288" s="801"/>
    </row>
    <row r="289" spans="1:14" s="803" customFormat="1" x14ac:dyDescent="0.25">
      <c r="A289" s="1861"/>
      <c r="B289" s="1823"/>
      <c r="C289" s="1823"/>
      <c r="D289" s="1823"/>
      <c r="E289" s="1823"/>
      <c r="F289" s="1823"/>
      <c r="G289" s="1823"/>
      <c r="H289" s="1824"/>
      <c r="I289" s="1868" t="s">
        <v>1913</v>
      </c>
      <c r="J289" s="1869"/>
      <c r="K289" s="1869"/>
      <c r="L289" s="1870"/>
      <c r="M289" s="810">
        <f t="shared" si="4"/>
        <v>729.74764285714298</v>
      </c>
      <c r="N289" s="802">
        <v>766.23502500000018</v>
      </c>
    </row>
    <row r="290" spans="1:14" s="803" customFormat="1" x14ac:dyDescent="0.25">
      <c r="A290" s="1884" t="s">
        <v>1756</v>
      </c>
      <c r="B290" s="1885"/>
      <c r="C290" s="1885"/>
      <c r="D290" s="1885"/>
      <c r="E290" s="1885"/>
      <c r="F290" s="1885"/>
      <c r="G290" s="1885"/>
      <c r="H290" s="1886"/>
      <c r="I290" s="1881" t="s">
        <v>1909</v>
      </c>
      <c r="J290" s="1882"/>
      <c r="K290" s="1882"/>
      <c r="L290" s="1883"/>
      <c r="M290" s="810">
        <f t="shared" si="4"/>
        <v>542.70552857142854</v>
      </c>
      <c r="N290" s="802">
        <v>569.84080500000005</v>
      </c>
    </row>
    <row r="291" spans="1:14" s="803" customFormat="1" x14ac:dyDescent="0.25">
      <c r="A291" s="1887"/>
      <c r="B291" s="1888"/>
      <c r="C291" s="1888"/>
      <c r="D291" s="1888"/>
      <c r="E291" s="1888"/>
      <c r="F291" s="1888"/>
      <c r="G291" s="1888"/>
      <c r="H291" s="1889"/>
      <c r="I291" s="1834" t="s">
        <v>1911</v>
      </c>
      <c r="J291" s="1835"/>
      <c r="K291" s="1835"/>
      <c r="L291" s="1836"/>
      <c r="M291" s="810">
        <f t="shared" si="4"/>
        <v>571.04524285714285</v>
      </c>
      <c r="N291" s="802">
        <v>599.59750500000007</v>
      </c>
    </row>
    <row r="292" spans="1:14" s="804" customFormat="1" ht="23.25" customHeight="1" x14ac:dyDescent="0.25">
      <c r="A292" s="1887"/>
      <c r="B292" s="1888"/>
      <c r="C292" s="1888"/>
      <c r="D292" s="1888"/>
      <c r="E292" s="1888"/>
      <c r="F292" s="1888"/>
      <c r="G292" s="1888"/>
      <c r="H292" s="1889"/>
      <c r="I292" s="1865" t="s">
        <v>1912</v>
      </c>
      <c r="J292" s="1866"/>
      <c r="K292" s="1866"/>
      <c r="L292" s="1867"/>
      <c r="M292" s="810">
        <f t="shared" si="4"/>
        <v>571.04524285714285</v>
      </c>
      <c r="N292" s="802">
        <v>599.59750500000007</v>
      </c>
    </row>
    <row r="293" spans="1:14" s="803" customFormat="1" x14ac:dyDescent="0.25">
      <c r="A293" s="1890"/>
      <c r="B293" s="1891"/>
      <c r="C293" s="1891"/>
      <c r="D293" s="1891"/>
      <c r="E293" s="1891"/>
      <c r="F293" s="1891"/>
      <c r="G293" s="1891"/>
      <c r="H293" s="1892"/>
      <c r="I293" s="1868" t="s">
        <v>1913</v>
      </c>
      <c r="J293" s="1869"/>
      <c r="K293" s="1869"/>
      <c r="L293" s="1870"/>
      <c r="M293" s="810">
        <f t="shared" si="4"/>
        <v>787.84405714285731</v>
      </c>
      <c r="N293" s="802">
        <v>827.23626000000024</v>
      </c>
    </row>
    <row r="294" spans="1:14" s="803" customFormat="1" x14ac:dyDescent="0.25">
      <c r="A294" s="1880" t="s">
        <v>1975</v>
      </c>
      <c r="B294" s="1820"/>
      <c r="C294" s="1820"/>
      <c r="D294" s="1820"/>
      <c r="E294" s="1820"/>
      <c r="F294" s="1820"/>
      <c r="G294" s="1820"/>
      <c r="H294" s="1821"/>
      <c r="I294" s="1881" t="s">
        <v>1909</v>
      </c>
      <c r="J294" s="1882"/>
      <c r="K294" s="1882"/>
      <c r="L294" s="1883"/>
      <c r="M294" s="810">
        <f t="shared" si="4"/>
        <v>661.2600000000001</v>
      </c>
      <c r="N294" s="802">
        <v>694.32300000000009</v>
      </c>
    </row>
    <row r="295" spans="1:14" s="803" customFormat="1" x14ac:dyDescent="0.25">
      <c r="A295" s="1860"/>
      <c r="B295" s="1843"/>
      <c r="C295" s="1843"/>
      <c r="D295" s="1843"/>
      <c r="E295" s="1843"/>
      <c r="F295" s="1843"/>
      <c r="G295" s="1843"/>
      <c r="H295" s="1844"/>
      <c r="I295" s="1834" t="s">
        <v>1911</v>
      </c>
      <c r="J295" s="1835"/>
      <c r="K295" s="1835"/>
      <c r="L295" s="1836"/>
      <c r="M295" s="810">
        <f t="shared" si="4"/>
        <v>695.89742857142858</v>
      </c>
      <c r="N295" s="802">
        <v>730.69230000000005</v>
      </c>
    </row>
    <row r="296" spans="1:14" s="804" customFormat="1" ht="23.25" customHeight="1" x14ac:dyDescent="0.25">
      <c r="A296" s="1860"/>
      <c r="B296" s="1843"/>
      <c r="C296" s="1843"/>
      <c r="D296" s="1843"/>
      <c r="E296" s="1843"/>
      <c r="F296" s="1843"/>
      <c r="G296" s="1843"/>
      <c r="H296" s="1844"/>
      <c r="I296" s="1865" t="s">
        <v>1912</v>
      </c>
      <c r="J296" s="1866"/>
      <c r="K296" s="1866"/>
      <c r="L296" s="1867"/>
      <c r="M296" s="810">
        <f t="shared" si="4"/>
        <v>695.89742857142858</v>
      </c>
      <c r="N296" s="802">
        <v>730.69230000000005</v>
      </c>
    </row>
    <row r="297" spans="1:14" s="803" customFormat="1" x14ac:dyDescent="0.25">
      <c r="A297" s="1861"/>
      <c r="B297" s="1823"/>
      <c r="C297" s="1823"/>
      <c r="D297" s="1823"/>
      <c r="E297" s="1823"/>
      <c r="F297" s="1823"/>
      <c r="G297" s="1823"/>
      <c r="H297" s="1824"/>
      <c r="I297" s="1868" t="s">
        <v>1913</v>
      </c>
      <c r="J297" s="1869"/>
      <c r="K297" s="1869"/>
      <c r="L297" s="1870"/>
      <c r="M297" s="810">
        <f t="shared" si="4"/>
        <v>936.7850000000002</v>
      </c>
      <c r="N297" s="802">
        <v>983.62425000000019</v>
      </c>
    </row>
    <row r="298" spans="1:14" s="803" customFormat="1" x14ac:dyDescent="0.25">
      <c r="A298" s="1884" t="s">
        <v>1766</v>
      </c>
      <c r="B298" s="1885"/>
      <c r="C298" s="1885"/>
      <c r="D298" s="1885"/>
      <c r="E298" s="1885"/>
      <c r="F298" s="1885"/>
      <c r="G298" s="1885"/>
      <c r="H298" s="1886"/>
      <c r="I298" s="1881" t="s">
        <v>1909</v>
      </c>
      <c r="J298" s="1882"/>
      <c r="K298" s="1882"/>
      <c r="L298" s="1883"/>
      <c r="M298" s="810">
        <f t="shared" si="4"/>
        <v>632.9202857142858</v>
      </c>
      <c r="N298" s="802">
        <v>664.56630000000007</v>
      </c>
    </row>
    <row r="299" spans="1:14" s="803" customFormat="1" x14ac:dyDescent="0.25">
      <c r="A299" s="1887"/>
      <c r="B299" s="1888"/>
      <c r="C299" s="1888"/>
      <c r="D299" s="1888"/>
      <c r="E299" s="1888"/>
      <c r="F299" s="1888"/>
      <c r="G299" s="1888"/>
      <c r="H299" s="1889"/>
      <c r="I299" s="1834" t="s">
        <v>1911</v>
      </c>
      <c r="J299" s="1835"/>
      <c r="K299" s="1835"/>
      <c r="L299" s="1836"/>
      <c r="M299" s="810">
        <f t="shared" si="4"/>
        <v>664.40885714285719</v>
      </c>
      <c r="N299" s="802">
        <v>697.62930000000006</v>
      </c>
    </row>
    <row r="300" spans="1:14" s="804" customFormat="1" ht="23.25" customHeight="1" x14ac:dyDescent="0.25">
      <c r="A300" s="1887"/>
      <c r="B300" s="1888"/>
      <c r="C300" s="1888"/>
      <c r="D300" s="1888"/>
      <c r="E300" s="1888"/>
      <c r="F300" s="1888"/>
      <c r="G300" s="1888"/>
      <c r="H300" s="1889"/>
      <c r="I300" s="1865" t="s">
        <v>1912</v>
      </c>
      <c r="J300" s="1866"/>
      <c r="K300" s="1866"/>
      <c r="L300" s="1867"/>
      <c r="M300" s="810">
        <f t="shared" si="4"/>
        <v>664.40885714285719</v>
      </c>
      <c r="N300" s="802">
        <v>697.62930000000006</v>
      </c>
    </row>
    <row r="301" spans="1:14" s="803" customFormat="1" x14ac:dyDescent="0.25">
      <c r="A301" s="1890"/>
      <c r="B301" s="1891"/>
      <c r="C301" s="1891"/>
      <c r="D301" s="1891"/>
      <c r="E301" s="1891"/>
      <c r="F301" s="1891"/>
      <c r="G301" s="1891"/>
      <c r="H301" s="1892"/>
      <c r="I301" s="1868" t="s">
        <v>1913</v>
      </c>
      <c r="J301" s="1869"/>
      <c r="K301" s="1869"/>
      <c r="L301" s="1870"/>
      <c r="M301" s="810">
        <f t="shared" si="4"/>
        <v>958.827</v>
      </c>
      <c r="N301" s="802">
        <v>1006.7683500000001</v>
      </c>
    </row>
    <row r="302" spans="1:14" s="803" customFormat="1" x14ac:dyDescent="0.25">
      <c r="A302" s="1880" t="s">
        <v>1765</v>
      </c>
      <c r="B302" s="1820"/>
      <c r="C302" s="1820"/>
      <c r="D302" s="1820"/>
      <c r="E302" s="1820"/>
      <c r="F302" s="1820"/>
      <c r="G302" s="1820"/>
      <c r="H302" s="1821"/>
      <c r="I302" s="1881" t="s">
        <v>1909</v>
      </c>
      <c r="J302" s="1882"/>
      <c r="K302" s="1882"/>
      <c r="L302" s="1883"/>
      <c r="M302" s="810">
        <f t="shared" si="4"/>
        <v>667.55771428571427</v>
      </c>
      <c r="N302" s="802">
        <v>700.93560000000002</v>
      </c>
    </row>
    <row r="303" spans="1:14" s="803" customFormat="1" x14ac:dyDescent="0.25">
      <c r="A303" s="1860"/>
      <c r="B303" s="1843"/>
      <c r="C303" s="1843"/>
      <c r="D303" s="1843"/>
      <c r="E303" s="1843"/>
      <c r="F303" s="1843"/>
      <c r="G303" s="1843"/>
      <c r="H303" s="1844"/>
      <c r="I303" s="1834" t="s">
        <v>1911</v>
      </c>
      <c r="J303" s="1835"/>
      <c r="K303" s="1835"/>
      <c r="L303" s="1836"/>
      <c r="M303" s="810">
        <f t="shared" si="4"/>
        <v>700.62071428571437</v>
      </c>
      <c r="N303" s="802">
        <v>735.65175000000011</v>
      </c>
    </row>
    <row r="304" spans="1:14" s="804" customFormat="1" ht="23.25" customHeight="1" x14ac:dyDescent="0.25">
      <c r="A304" s="1860"/>
      <c r="B304" s="1843"/>
      <c r="C304" s="1843"/>
      <c r="D304" s="1843"/>
      <c r="E304" s="1843"/>
      <c r="F304" s="1843"/>
      <c r="G304" s="1843"/>
      <c r="H304" s="1844"/>
      <c r="I304" s="1865" t="s">
        <v>1912</v>
      </c>
      <c r="J304" s="1866"/>
      <c r="K304" s="1866"/>
      <c r="L304" s="1867"/>
      <c r="M304" s="810">
        <f t="shared" si="4"/>
        <v>700.62071428571437</v>
      </c>
      <c r="N304" s="802">
        <v>735.65175000000011</v>
      </c>
    </row>
    <row r="305" spans="1:19" s="803" customFormat="1" x14ac:dyDescent="0.25">
      <c r="A305" s="1861"/>
      <c r="B305" s="1823"/>
      <c r="C305" s="1823"/>
      <c r="D305" s="1823"/>
      <c r="E305" s="1823"/>
      <c r="F305" s="1823"/>
      <c r="G305" s="1823"/>
      <c r="H305" s="1824"/>
      <c r="I305" s="1868" t="s">
        <v>1913</v>
      </c>
      <c r="J305" s="1869"/>
      <c r="K305" s="1869"/>
      <c r="L305" s="1870"/>
      <c r="M305" s="810">
        <f t="shared" si="4"/>
        <v>1012.3575714285713</v>
      </c>
      <c r="N305" s="802">
        <v>1062.9754499999999</v>
      </c>
    </row>
    <row r="306" spans="1:19" s="803" customFormat="1" x14ac:dyDescent="0.25">
      <c r="A306" s="1884" t="s">
        <v>1764</v>
      </c>
      <c r="B306" s="1885"/>
      <c r="C306" s="1885"/>
      <c r="D306" s="1885"/>
      <c r="E306" s="1885"/>
      <c r="F306" s="1885"/>
      <c r="G306" s="1885"/>
      <c r="H306" s="1886"/>
      <c r="I306" s="1881" t="s">
        <v>1909</v>
      </c>
      <c r="J306" s="1882"/>
      <c r="K306" s="1882"/>
      <c r="L306" s="1883"/>
      <c r="M306" s="810">
        <f t="shared" si="4"/>
        <v>667.55771428571427</v>
      </c>
      <c r="N306" s="802">
        <v>700.93560000000002</v>
      </c>
    </row>
    <row r="307" spans="1:19" s="803" customFormat="1" x14ac:dyDescent="0.25">
      <c r="A307" s="1887"/>
      <c r="B307" s="1888"/>
      <c r="C307" s="1888"/>
      <c r="D307" s="1888"/>
      <c r="E307" s="1888"/>
      <c r="F307" s="1888"/>
      <c r="G307" s="1888"/>
      <c r="H307" s="1889"/>
      <c r="I307" s="1834" t="s">
        <v>1911</v>
      </c>
      <c r="J307" s="1835"/>
      <c r="K307" s="1835"/>
      <c r="L307" s="1836"/>
      <c r="M307" s="810">
        <f t="shared" si="4"/>
        <v>700.62071428571437</v>
      </c>
      <c r="N307" s="802">
        <v>735.65175000000011</v>
      </c>
    </row>
    <row r="308" spans="1:19" s="804" customFormat="1" ht="23.25" customHeight="1" x14ac:dyDescent="0.25">
      <c r="A308" s="1887"/>
      <c r="B308" s="1888"/>
      <c r="C308" s="1888"/>
      <c r="D308" s="1888"/>
      <c r="E308" s="1888"/>
      <c r="F308" s="1888"/>
      <c r="G308" s="1888"/>
      <c r="H308" s="1889"/>
      <c r="I308" s="1865" t="s">
        <v>1912</v>
      </c>
      <c r="J308" s="1866"/>
      <c r="K308" s="1866"/>
      <c r="L308" s="1867"/>
      <c r="M308" s="810">
        <f t="shared" si="4"/>
        <v>700.62071428571437</v>
      </c>
      <c r="N308" s="802">
        <v>735.65175000000011</v>
      </c>
    </row>
    <row r="309" spans="1:19" s="803" customFormat="1" x14ac:dyDescent="0.25">
      <c r="A309" s="1890"/>
      <c r="B309" s="1891"/>
      <c r="C309" s="1891"/>
      <c r="D309" s="1891"/>
      <c r="E309" s="1891"/>
      <c r="F309" s="1891"/>
      <c r="G309" s="1891"/>
      <c r="H309" s="1892"/>
      <c r="I309" s="1868" t="s">
        <v>1913</v>
      </c>
      <c r="J309" s="1869"/>
      <c r="K309" s="1869"/>
      <c r="L309" s="1870"/>
      <c r="M309" s="810">
        <f t="shared" si="4"/>
        <v>1012.3575714285713</v>
      </c>
      <c r="N309" s="802">
        <v>1062.9754499999999</v>
      </c>
      <c r="S309" s="788"/>
    </row>
    <row r="310" spans="1:19" s="803" customFormat="1" x14ac:dyDescent="0.25">
      <c r="A310" s="1880" t="s">
        <v>1763</v>
      </c>
      <c r="B310" s="1820"/>
      <c r="C310" s="1820"/>
      <c r="D310" s="1820"/>
      <c r="E310" s="1820"/>
      <c r="F310" s="1820"/>
      <c r="G310" s="1820"/>
      <c r="H310" s="1821"/>
      <c r="I310" s="1881" t="s">
        <v>1909</v>
      </c>
      <c r="J310" s="1882"/>
      <c r="K310" s="1882"/>
      <c r="L310" s="1883"/>
      <c r="M310" s="810">
        <f t="shared" si="4"/>
        <v>766.74671428571435</v>
      </c>
      <c r="N310" s="802">
        <v>805.08405000000005</v>
      </c>
    </row>
    <row r="311" spans="1:19" s="803" customFormat="1" x14ac:dyDescent="0.25">
      <c r="A311" s="1860"/>
      <c r="B311" s="1843"/>
      <c r="C311" s="1843"/>
      <c r="D311" s="1843"/>
      <c r="E311" s="1843"/>
      <c r="F311" s="1843"/>
      <c r="G311" s="1843"/>
      <c r="H311" s="1844"/>
      <c r="I311" s="1834" t="s">
        <v>1911</v>
      </c>
      <c r="J311" s="1835"/>
      <c r="K311" s="1835"/>
      <c r="L311" s="1836"/>
      <c r="M311" s="810">
        <f t="shared" si="4"/>
        <v>802.95857142857153</v>
      </c>
      <c r="N311" s="802">
        <v>843.1065000000001</v>
      </c>
    </row>
    <row r="312" spans="1:19" s="804" customFormat="1" ht="23.25" customHeight="1" x14ac:dyDescent="0.25">
      <c r="A312" s="1860"/>
      <c r="B312" s="1843"/>
      <c r="C312" s="1843"/>
      <c r="D312" s="1843"/>
      <c r="E312" s="1843"/>
      <c r="F312" s="1843"/>
      <c r="G312" s="1843"/>
      <c r="H312" s="1844"/>
      <c r="I312" s="1865" t="s">
        <v>1912</v>
      </c>
      <c r="J312" s="1866"/>
      <c r="K312" s="1866"/>
      <c r="L312" s="1867"/>
      <c r="M312" s="810">
        <f t="shared" si="4"/>
        <v>802.95857142857153</v>
      </c>
      <c r="N312" s="802">
        <v>843.1065000000001</v>
      </c>
    </row>
    <row r="313" spans="1:19" s="803" customFormat="1" x14ac:dyDescent="0.25">
      <c r="A313" s="1861"/>
      <c r="B313" s="1823"/>
      <c r="C313" s="1823"/>
      <c r="D313" s="1823"/>
      <c r="E313" s="1823"/>
      <c r="F313" s="1823"/>
      <c r="G313" s="1823"/>
      <c r="H313" s="1824"/>
      <c r="I313" s="1868" t="s">
        <v>1913</v>
      </c>
      <c r="J313" s="1869"/>
      <c r="K313" s="1869"/>
      <c r="L313" s="1870"/>
      <c r="M313" s="810">
        <f t="shared" si="4"/>
        <v>1158.7794285714288</v>
      </c>
      <c r="N313" s="802">
        <v>1216.7184000000002</v>
      </c>
    </row>
    <row r="314" spans="1:19" s="803" customFormat="1" x14ac:dyDescent="0.25">
      <c r="A314" s="1884" t="s">
        <v>1762</v>
      </c>
      <c r="B314" s="1885"/>
      <c r="C314" s="1885"/>
      <c r="D314" s="1885"/>
      <c r="E314" s="1885"/>
      <c r="F314" s="1885"/>
      <c r="G314" s="1885"/>
      <c r="H314" s="1886"/>
      <c r="I314" s="1881" t="s">
        <v>1909</v>
      </c>
      <c r="J314" s="1882"/>
      <c r="K314" s="1882"/>
      <c r="L314" s="1883"/>
      <c r="M314" s="810">
        <f t="shared" si="4"/>
        <v>766.74671428571435</v>
      </c>
      <c r="N314" s="802">
        <v>805.08405000000005</v>
      </c>
    </row>
    <row r="315" spans="1:19" s="803" customFormat="1" x14ac:dyDescent="0.25">
      <c r="A315" s="1887"/>
      <c r="B315" s="1888"/>
      <c r="C315" s="1888"/>
      <c r="D315" s="1888"/>
      <c r="E315" s="1888"/>
      <c r="F315" s="1888"/>
      <c r="G315" s="1888"/>
      <c r="H315" s="1889"/>
      <c r="I315" s="1834" t="s">
        <v>1911</v>
      </c>
      <c r="J315" s="1835"/>
      <c r="K315" s="1835"/>
      <c r="L315" s="1836"/>
      <c r="M315" s="810">
        <f t="shared" si="4"/>
        <v>802.95857142857153</v>
      </c>
      <c r="N315" s="802">
        <v>843.1065000000001</v>
      </c>
      <c r="R315" s="788"/>
    </row>
    <row r="316" spans="1:19" s="804" customFormat="1" ht="23.25" customHeight="1" x14ac:dyDescent="0.25">
      <c r="A316" s="1887"/>
      <c r="B316" s="1888"/>
      <c r="C316" s="1888"/>
      <c r="D316" s="1888"/>
      <c r="E316" s="1888"/>
      <c r="F316" s="1888"/>
      <c r="G316" s="1888"/>
      <c r="H316" s="1889"/>
      <c r="I316" s="1865" t="s">
        <v>1912</v>
      </c>
      <c r="J316" s="1866"/>
      <c r="K316" s="1866"/>
      <c r="L316" s="1867"/>
      <c r="M316" s="810">
        <f t="shared" si="4"/>
        <v>802.95857142857153</v>
      </c>
      <c r="N316" s="802">
        <v>843.1065000000001</v>
      </c>
    </row>
    <row r="317" spans="1:19" s="803" customFormat="1" x14ac:dyDescent="0.25">
      <c r="A317" s="1890"/>
      <c r="B317" s="1891"/>
      <c r="C317" s="1891"/>
      <c r="D317" s="1891"/>
      <c r="E317" s="1891"/>
      <c r="F317" s="1891"/>
      <c r="G317" s="1891"/>
      <c r="H317" s="1892"/>
      <c r="I317" s="1868" t="s">
        <v>1913</v>
      </c>
      <c r="J317" s="1869"/>
      <c r="K317" s="1869"/>
      <c r="L317" s="1870"/>
      <c r="M317" s="810">
        <f t="shared" si="4"/>
        <v>1158.7794285714288</v>
      </c>
      <c r="N317" s="802">
        <v>1216.7184000000002</v>
      </c>
    </row>
    <row r="318" spans="1:19" s="803" customFormat="1" x14ac:dyDescent="0.25">
      <c r="A318" s="1880" t="s">
        <v>1761</v>
      </c>
      <c r="B318" s="1820"/>
      <c r="C318" s="1820"/>
      <c r="D318" s="1820"/>
      <c r="E318" s="1820"/>
      <c r="F318" s="1820"/>
      <c r="G318" s="1820"/>
      <c r="H318" s="1821"/>
      <c r="I318" s="1881" t="s">
        <v>1909</v>
      </c>
      <c r="J318" s="1882"/>
      <c r="K318" s="1882"/>
      <c r="L318" s="1883"/>
      <c r="M318" s="810">
        <f t="shared" si="4"/>
        <v>766.74671428571435</v>
      </c>
      <c r="N318" s="802">
        <v>805.08405000000005</v>
      </c>
    </row>
    <row r="319" spans="1:19" s="803" customFormat="1" x14ac:dyDescent="0.25">
      <c r="A319" s="1860"/>
      <c r="B319" s="1843"/>
      <c r="C319" s="1843"/>
      <c r="D319" s="1843"/>
      <c r="E319" s="1843"/>
      <c r="F319" s="1843"/>
      <c r="G319" s="1843"/>
      <c r="H319" s="1844"/>
      <c r="I319" s="1834" t="s">
        <v>1911</v>
      </c>
      <c r="J319" s="1835"/>
      <c r="K319" s="1835"/>
      <c r="L319" s="1836"/>
      <c r="M319" s="810">
        <f t="shared" si="4"/>
        <v>810.83071428571441</v>
      </c>
      <c r="N319" s="802">
        <v>851.37225000000012</v>
      </c>
    </row>
    <row r="320" spans="1:19" s="804" customFormat="1" ht="23.25" customHeight="1" x14ac:dyDescent="0.25">
      <c r="A320" s="1860"/>
      <c r="B320" s="1843"/>
      <c r="C320" s="1843"/>
      <c r="D320" s="1843"/>
      <c r="E320" s="1843"/>
      <c r="F320" s="1843"/>
      <c r="G320" s="1843"/>
      <c r="H320" s="1844"/>
      <c r="I320" s="1865" t="s">
        <v>1912</v>
      </c>
      <c r="J320" s="1866"/>
      <c r="K320" s="1866"/>
      <c r="L320" s="1867"/>
      <c r="M320" s="810">
        <f t="shared" si="4"/>
        <v>810.83071428571441</v>
      </c>
      <c r="N320" s="802">
        <v>851.37225000000012</v>
      </c>
    </row>
    <row r="321" spans="1:25" s="803" customFormat="1" x14ac:dyDescent="0.25">
      <c r="A321" s="1861"/>
      <c r="B321" s="1823"/>
      <c r="C321" s="1823"/>
      <c r="D321" s="1823"/>
      <c r="E321" s="1823"/>
      <c r="F321" s="1823"/>
      <c r="G321" s="1823"/>
      <c r="H321" s="1824"/>
      <c r="I321" s="1868" t="s">
        <v>1913</v>
      </c>
      <c r="J321" s="1869"/>
      <c r="K321" s="1869"/>
      <c r="L321" s="1870"/>
      <c r="M321" s="810">
        <f t="shared" si="4"/>
        <v>1160.3538571428571</v>
      </c>
      <c r="N321" s="802">
        <v>1218.3715500000001</v>
      </c>
    </row>
    <row r="322" spans="1:25" s="803" customFormat="1" x14ac:dyDescent="0.25">
      <c r="A322" s="1884" t="s">
        <v>1760</v>
      </c>
      <c r="B322" s="1885"/>
      <c r="C322" s="1885"/>
      <c r="D322" s="1885"/>
      <c r="E322" s="1885"/>
      <c r="F322" s="1885"/>
      <c r="G322" s="1885"/>
      <c r="H322" s="1886"/>
      <c r="I322" s="1881" t="s">
        <v>1909</v>
      </c>
      <c r="J322" s="1882"/>
      <c r="K322" s="1882"/>
      <c r="L322" s="1883"/>
      <c r="M322" s="810">
        <f t="shared" si="4"/>
        <v>952.52928571428583</v>
      </c>
      <c r="N322" s="802">
        <v>1000.1557500000001</v>
      </c>
    </row>
    <row r="323" spans="1:25" s="803" customFormat="1" x14ac:dyDescent="0.25">
      <c r="A323" s="1887"/>
      <c r="B323" s="1888"/>
      <c r="C323" s="1888"/>
      <c r="D323" s="1888"/>
      <c r="E323" s="1888"/>
      <c r="F323" s="1888"/>
      <c r="G323" s="1888"/>
      <c r="H323" s="1889"/>
      <c r="I323" s="1834" t="s">
        <v>1911</v>
      </c>
      <c r="J323" s="1835"/>
      <c r="K323" s="1835"/>
      <c r="L323" s="1836"/>
      <c r="M323" s="810">
        <f t="shared" si="4"/>
        <v>999.76214285714286</v>
      </c>
      <c r="N323" s="802">
        <v>1049.7502500000001</v>
      </c>
    </row>
    <row r="324" spans="1:25" s="804" customFormat="1" ht="23.25" customHeight="1" x14ac:dyDescent="0.25">
      <c r="A324" s="1887"/>
      <c r="B324" s="1888"/>
      <c r="C324" s="1888"/>
      <c r="D324" s="1888"/>
      <c r="E324" s="1888"/>
      <c r="F324" s="1888"/>
      <c r="G324" s="1888"/>
      <c r="H324" s="1889"/>
      <c r="I324" s="1865" t="s">
        <v>1912</v>
      </c>
      <c r="J324" s="1866"/>
      <c r="K324" s="1866"/>
      <c r="L324" s="1867"/>
      <c r="M324" s="810">
        <f t="shared" si="4"/>
        <v>999.76214285714286</v>
      </c>
      <c r="N324" s="802">
        <v>1049.7502500000001</v>
      </c>
    </row>
    <row r="325" spans="1:25" s="803" customFormat="1" x14ac:dyDescent="0.25">
      <c r="A325" s="1890"/>
      <c r="B325" s="1891"/>
      <c r="C325" s="1891"/>
      <c r="D325" s="1891"/>
      <c r="E325" s="1891"/>
      <c r="F325" s="1891"/>
      <c r="G325" s="1891"/>
      <c r="H325" s="1892"/>
      <c r="I325" s="1868" t="s">
        <v>1913</v>
      </c>
      <c r="J325" s="1869"/>
      <c r="K325" s="1869"/>
      <c r="L325" s="1870"/>
      <c r="M325" s="810">
        <f t="shared" si="4"/>
        <v>1446.8998571428572</v>
      </c>
      <c r="N325" s="802">
        <v>1519.24485</v>
      </c>
      <c r="Y325" s="788"/>
    </row>
    <row r="326" spans="1:25" s="803" customFormat="1" x14ac:dyDescent="0.25">
      <c r="A326" s="1880" t="s">
        <v>1759</v>
      </c>
      <c r="B326" s="1820"/>
      <c r="C326" s="1820"/>
      <c r="D326" s="1820"/>
      <c r="E326" s="1820"/>
      <c r="F326" s="1820"/>
      <c r="G326" s="1820"/>
      <c r="H326" s="1821"/>
      <c r="I326" s="1881" t="s">
        <v>1909</v>
      </c>
      <c r="J326" s="1882"/>
      <c r="K326" s="1882"/>
      <c r="L326" s="1883"/>
      <c r="M326" s="810">
        <f t="shared" si="4"/>
        <v>1136.7374285714288</v>
      </c>
      <c r="N326" s="802">
        <v>1193.5743000000002</v>
      </c>
    </row>
    <row r="327" spans="1:25" s="803" customFormat="1" x14ac:dyDescent="0.25">
      <c r="A327" s="1860"/>
      <c r="B327" s="1843"/>
      <c r="C327" s="1843"/>
      <c r="D327" s="1843"/>
      <c r="E327" s="1843"/>
      <c r="F327" s="1843"/>
      <c r="G327" s="1843"/>
      <c r="H327" s="1844"/>
      <c r="I327" s="1834" t="s">
        <v>1911</v>
      </c>
      <c r="J327" s="1835"/>
      <c r="K327" s="1835"/>
      <c r="L327" s="1836"/>
      <c r="M327" s="810">
        <f t="shared" si="4"/>
        <v>1190.268</v>
      </c>
      <c r="N327" s="802">
        <v>1249.7814000000001</v>
      </c>
    </row>
    <row r="328" spans="1:25" s="804" customFormat="1" ht="23.25" customHeight="1" x14ac:dyDescent="0.25">
      <c r="A328" s="1860"/>
      <c r="B328" s="1843"/>
      <c r="C328" s="1843"/>
      <c r="D328" s="1843"/>
      <c r="E328" s="1843"/>
      <c r="F328" s="1843"/>
      <c r="G328" s="1843"/>
      <c r="H328" s="1844"/>
      <c r="I328" s="1865" t="s">
        <v>1912</v>
      </c>
      <c r="J328" s="1866"/>
      <c r="K328" s="1866"/>
      <c r="L328" s="1867"/>
      <c r="M328" s="810">
        <f t="shared" si="4"/>
        <v>1190.268</v>
      </c>
      <c r="N328" s="802">
        <v>1249.7814000000001</v>
      </c>
    </row>
    <row r="329" spans="1:25" s="803" customFormat="1" x14ac:dyDescent="0.25">
      <c r="A329" s="1861"/>
      <c r="B329" s="1823"/>
      <c r="C329" s="1823"/>
      <c r="D329" s="1823"/>
      <c r="E329" s="1823"/>
      <c r="F329" s="1823"/>
      <c r="G329" s="1823"/>
      <c r="H329" s="1824"/>
      <c r="I329" s="1868" t="s">
        <v>1913</v>
      </c>
      <c r="J329" s="1869"/>
      <c r="K329" s="1869"/>
      <c r="L329" s="1870"/>
      <c r="M329" s="810">
        <f t="shared" si="4"/>
        <v>1673.6175714285716</v>
      </c>
      <c r="N329" s="802">
        <v>1757.2984500000002</v>
      </c>
    </row>
    <row r="330" spans="1:25" s="803" customFormat="1" x14ac:dyDescent="0.25">
      <c r="A330" s="1884" t="s">
        <v>1976</v>
      </c>
      <c r="B330" s="1885"/>
      <c r="C330" s="1885"/>
      <c r="D330" s="1885"/>
      <c r="E330" s="1885"/>
      <c r="F330" s="1885"/>
      <c r="G330" s="1885"/>
      <c r="H330" s="1886"/>
      <c r="I330" s="1881" t="s">
        <v>1909</v>
      </c>
      <c r="J330" s="1882"/>
      <c r="K330" s="1882"/>
      <c r="L330" s="1883"/>
      <c r="M330" s="810">
        <f t="shared" si="4"/>
        <v>483.34957142857144</v>
      </c>
      <c r="N330" s="802">
        <v>507.51705000000004</v>
      </c>
    </row>
    <row r="331" spans="1:25" s="803" customFormat="1" x14ac:dyDescent="0.25">
      <c r="A331" s="1887"/>
      <c r="B331" s="1888"/>
      <c r="C331" s="1888"/>
      <c r="D331" s="1888"/>
      <c r="E331" s="1888"/>
      <c r="F331" s="1888"/>
      <c r="G331" s="1888"/>
      <c r="H331" s="1889"/>
      <c r="I331" s="1834" t="s">
        <v>1911</v>
      </c>
      <c r="J331" s="1835"/>
      <c r="K331" s="1835"/>
      <c r="L331" s="1836"/>
      <c r="M331" s="810">
        <f t="shared" si="4"/>
        <v>505.39157142857141</v>
      </c>
      <c r="N331" s="802">
        <v>530.66115000000002</v>
      </c>
    </row>
    <row r="332" spans="1:25" s="804" customFormat="1" ht="23.25" customHeight="1" x14ac:dyDescent="0.25">
      <c r="A332" s="1887"/>
      <c r="B332" s="1888"/>
      <c r="C332" s="1888"/>
      <c r="D332" s="1888"/>
      <c r="E332" s="1888"/>
      <c r="F332" s="1888"/>
      <c r="G332" s="1888"/>
      <c r="H332" s="1889"/>
      <c r="I332" s="1865" t="s">
        <v>1912</v>
      </c>
      <c r="J332" s="1866"/>
      <c r="K332" s="1866"/>
      <c r="L332" s="1867"/>
      <c r="M332" s="810">
        <f t="shared" si="4"/>
        <v>505.39157142857141</v>
      </c>
      <c r="N332" s="802">
        <v>530.66115000000002</v>
      </c>
    </row>
    <row r="333" spans="1:25" s="803" customFormat="1" x14ac:dyDescent="0.25">
      <c r="A333" s="1890"/>
      <c r="B333" s="1891"/>
      <c r="C333" s="1891"/>
      <c r="D333" s="1891"/>
      <c r="E333" s="1891"/>
      <c r="F333" s="1891"/>
      <c r="G333" s="1891"/>
      <c r="H333" s="1892"/>
      <c r="I333" s="1868" t="s">
        <v>1913</v>
      </c>
      <c r="J333" s="1869"/>
      <c r="K333" s="1869"/>
      <c r="L333" s="1870"/>
      <c r="M333" s="810">
        <f t="shared" si="4"/>
        <v>584.11300000000006</v>
      </c>
      <c r="N333" s="802">
        <v>613.31865000000005</v>
      </c>
    </row>
    <row r="334" spans="1:25" s="803" customFormat="1" ht="15.75" thickBot="1" x14ac:dyDescent="0.3">
      <c r="A334" s="1909" t="s">
        <v>1977</v>
      </c>
      <c r="B334" s="1910"/>
      <c r="C334" s="1910"/>
      <c r="D334" s="1910"/>
      <c r="E334" s="1910"/>
      <c r="F334" s="1910"/>
      <c r="G334" s="1910"/>
      <c r="H334" s="1911"/>
      <c r="I334" s="1912"/>
      <c r="J334" s="1910"/>
      <c r="K334" s="1910"/>
      <c r="L334" s="1911"/>
      <c r="M334" s="810">
        <f t="shared" si="4"/>
        <v>24.761904761904759</v>
      </c>
      <c r="N334" s="808">
        <v>26</v>
      </c>
    </row>
    <row r="335" spans="1:25" s="803" customFormat="1" ht="15.75" thickBot="1" x14ac:dyDescent="0.3">
      <c r="A335" s="1905" t="s">
        <v>1755</v>
      </c>
      <c r="B335" s="1906"/>
      <c r="C335" s="1906"/>
      <c r="D335" s="1906"/>
      <c r="E335" s="1906"/>
      <c r="F335" s="1906"/>
      <c r="G335" s="1906"/>
      <c r="H335" s="1906"/>
      <c r="I335" s="1906"/>
      <c r="J335" s="1906"/>
      <c r="K335" s="1906"/>
      <c r="L335" s="1906"/>
      <c r="M335" s="812" t="s">
        <v>302</v>
      </c>
      <c r="N335" s="813" t="s">
        <v>17</v>
      </c>
    </row>
    <row r="336" spans="1:25" s="803" customFormat="1" x14ac:dyDescent="0.25">
      <c r="A336" s="1896" t="s">
        <v>1978</v>
      </c>
      <c r="B336" s="1897"/>
      <c r="C336" s="1897"/>
      <c r="D336" s="1897"/>
      <c r="E336" s="1897"/>
      <c r="F336" s="1897"/>
      <c r="G336" s="1897"/>
      <c r="H336" s="1898"/>
      <c r="I336" s="1862" t="s">
        <v>1909</v>
      </c>
      <c r="J336" s="1863"/>
      <c r="K336" s="1863"/>
      <c r="L336" s="1864"/>
      <c r="M336" s="810">
        <f>N336/1.05</f>
        <v>785.6398571428573</v>
      </c>
      <c r="N336" s="810">
        <v>824.92185000000018</v>
      </c>
    </row>
    <row r="337" spans="1:14" s="803" customFormat="1" x14ac:dyDescent="0.25">
      <c r="A337" s="1896"/>
      <c r="B337" s="1897"/>
      <c r="C337" s="1897"/>
      <c r="D337" s="1897"/>
      <c r="E337" s="1897"/>
      <c r="F337" s="1897"/>
      <c r="G337" s="1897"/>
      <c r="H337" s="1898"/>
      <c r="I337" s="1834" t="s">
        <v>1911</v>
      </c>
      <c r="J337" s="1835"/>
      <c r="K337" s="1835"/>
      <c r="L337" s="1836"/>
      <c r="M337" s="810">
        <f t="shared" ref="M337:M343" si="5">N337/1.05</f>
        <v>826.57499999999993</v>
      </c>
      <c r="N337" s="802">
        <v>867.90374999999995</v>
      </c>
    </row>
    <row r="338" spans="1:14" s="804" customFormat="1" ht="23.25" customHeight="1" x14ac:dyDescent="0.25">
      <c r="A338" s="1896"/>
      <c r="B338" s="1897"/>
      <c r="C338" s="1897"/>
      <c r="D338" s="1897"/>
      <c r="E338" s="1897"/>
      <c r="F338" s="1897"/>
      <c r="G338" s="1897"/>
      <c r="H338" s="1898"/>
      <c r="I338" s="1865" t="s">
        <v>1912</v>
      </c>
      <c r="J338" s="1866"/>
      <c r="K338" s="1866"/>
      <c r="L338" s="1867"/>
      <c r="M338" s="810">
        <f t="shared" si="5"/>
        <v>826.57499999999993</v>
      </c>
      <c r="N338" s="802">
        <v>867.90374999999995</v>
      </c>
    </row>
    <row r="339" spans="1:14" s="803" customFormat="1" x14ac:dyDescent="0.25">
      <c r="A339" s="1913"/>
      <c r="B339" s="1914"/>
      <c r="C339" s="1914"/>
      <c r="D339" s="1914"/>
      <c r="E339" s="1914"/>
      <c r="F339" s="1914"/>
      <c r="G339" s="1914"/>
      <c r="H339" s="1915"/>
      <c r="I339" s="1868" t="s">
        <v>1913</v>
      </c>
      <c r="J339" s="1869"/>
      <c r="K339" s="1869"/>
      <c r="L339" s="1870"/>
      <c r="M339" s="810">
        <f t="shared" si="5"/>
        <v>862.78685714285723</v>
      </c>
      <c r="N339" s="802">
        <v>905.92620000000011</v>
      </c>
    </row>
    <row r="340" spans="1:14" s="803" customFormat="1" x14ac:dyDescent="0.25">
      <c r="A340" s="1893" t="s">
        <v>1979</v>
      </c>
      <c r="B340" s="1894"/>
      <c r="C340" s="1894"/>
      <c r="D340" s="1894"/>
      <c r="E340" s="1894"/>
      <c r="F340" s="1894"/>
      <c r="G340" s="1894"/>
      <c r="H340" s="1895"/>
      <c r="I340" s="1881" t="s">
        <v>1909</v>
      </c>
      <c r="J340" s="1882"/>
      <c r="K340" s="1882"/>
      <c r="L340" s="1883"/>
      <c r="M340" s="810">
        <f t="shared" si="5"/>
        <v>1042.2717142857143</v>
      </c>
      <c r="N340" s="802">
        <v>1094.3853000000001</v>
      </c>
    </row>
    <row r="341" spans="1:14" s="803" customFormat="1" x14ac:dyDescent="0.25">
      <c r="A341" s="1896"/>
      <c r="B341" s="1897"/>
      <c r="C341" s="1897"/>
      <c r="D341" s="1897"/>
      <c r="E341" s="1897"/>
      <c r="F341" s="1897"/>
      <c r="G341" s="1897"/>
      <c r="H341" s="1898"/>
      <c r="I341" s="1834" t="s">
        <v>1911</v>
      </c>
      <c r="J341" s="1835"/>
      <c r="K341" s="1835"/>
      <c r="L341" s="1836"/>
      <c r="M341" s="810">
        <f t="shared" si="5"/>
        <v>1094.2278571428574</v>
      </c>
      <c r="N341" s="802">
        <v>1148.9392500000004</v>
      </c>
    </row>
    <row r="342" spans="1:14" s="804" customFormat="1" ht="23.25" customHeight="1" x14ac:dyDescent="0.25">
      <c r="A342" s="1896"/>
      <c r="B342" s="1897"/>
      <c r="C342" s="1897"/>
      <c r="D342" s="1897"/>
      <c r="E342" s="1897"/>
      <c r="F342" s="1897"/>
      <c r="G342" s="1897"/>
      <c r="H342" s="1898"/>
      <c r="I342" s="1865" t="s">
        <v>1912</v>
      </c>
      <c r="J342" s="1866"/>
      <c r="K342" s="1866"/>
      <c r="L342" s="1867"/>
      <c r="M342" s="810">
        <f t="shared" si="5"/>
        <v>1094.2278571428574</v>
      </c>
      <c r="N342" s="802">
        <v>1148.9392500000004</v>
      </c>
    </row>
    <row r="343" spans="1:14" s="803" customFormat="1" ht="15.75" thickBot="1" x14ac:dyDescent="0.3">
      <c r="A343" s="1899"/>
      <c r="B343" s="1900"/>
      <c r="C343" s="1900"/>
      <c r="D343" s="1900"/>
      <c r="E343" s="1900"/>
      <c r="F343" s="1900"/>
      <c r="G343" s="1900"/>
      <c r="H343" s="1901"/>
      <c r="I343" s="1902" t="s">
        <v>1913</v>
      </c>
      <c r="J343" s="1903"/>
      <c r="K343" s="1903"/>
      <c r="L343" s="1904"/>
      <c r="M343" s="810">
        <f t="shared" si="5"/>
        <v>1154.056142857143</v>
      </c>
      <c r="N343" s="809">
        <v>1211.7589500000001</v>
      </c>
    </row>
    <row r="344" spans="1:14" s="803" customFormat="1" ht="15.75" thickBot="1" x14ac:dyDescent="0.3">
      <c r="A344" s="1905" t="s">
        <v>1980</v>
      </c>
      <c r="B344" s="1906"/>
      <c r="C344" s="1906"/>
      <c r="D344" s="1906"/>
      <c r="E344" s="1906"/>
      <c r="F344" s="1906"/>
      <c r="G344" s="1906"/>
      <c r="H344" s="1907"/>
      <c r="I344" s="1908"/>
      <c r="J344" s="1906"/>
      <c r="K344" s="1906"/>
      <c r="L344" s="1907"/>
      <c r="M344" s="812" t="s">
        <v>302</v>
      </c>
      <c r="N344" s="813" t="s">
        <v>17</v>
      </c>
    </row>
    <row r="345" spans="1:14" s="803" customFormat="1" x14ac:dyDescent="0.25">
      <c r="A345" s="1916" t="s">
        <v>1981</v>
      </c>
      <c r="B345" s="1917"/>
      <c r="C345" s="1917"/>
      <c r="D345" s="1917"/>
      <c r="E345" s="1917"/>
      <c r="F345" s="1917"/>
      <c r="G345" s="1917"/>
      <c r="H345" s="1918"/>
      <c r="I345" s="1919" t="s">
        <v>1909</v>
      </c>
      <c r="J345" s="1920"/>
      <c r="K345" s="1920"/>
      <c r="L345" s="1921"/>
      <c r="M345" s="824">
        <f>N345/1.05</f>
        <v>2421.4711428571427</v>
      </c>
      <c r="N345" s="825">
        <v>2542.5446999999999</v>
      </c>
    </row>
    <row r="346" spans="1:14" s="803" customFormat="1" x14ac:dyDescent="0.25">
      <c r="A346" s="1896"/>
      <c r="B346" s="1897"/>
      <c r="C346" s="1897"/>
      <c r="D346" s="1897"/>
      <c r="E346" s="1897"/>
      <c r="F346" s="1897"/>
      <c r="G346" s="1897"/>
      <c r="H346" s="1898"/>
      <c r="I346" s="1834" t="s">
        <v>1911</v>
      </c>
      <c r="J346" s="1835"/>
      <c r="K346" s="1835"/>
      <c r="L346" s="1836"/>
      <c r="M346" s="810">
        <f t="shared" ref="M346:M392" si="6">N346/1.05</f>
        <v>2541.1277142857148</v>
      </c>
      <c r="N346" s="826">
        <v>2668.1841000000004</v>
      </c>
    </row>
    <row r="347" spans="1:14" s="804" customFormat="1" ht="23.25" customHeight="1" x14ac:dyDescent="0.25">
      <c r="A347" s="1896"/>
      <c r="B347" s="1897"/>
      <c r="C347" s="1897"/>
      <c r="D347" s="1897"/>
      <c r="E347" s="1897"/>
      <c r="F347" s="1897"/>
      <c r="G347" s="1897"/>
      <c r="H347" s="1898"/>
      <c r="I347" s="1865" t="s">
        <v>1912</v>
      </c>
      <c r="J347" s="1866"/>
      <c r="K347" s="1866"/>
      <c r="L347" s="1867"/>
      <c r="M347" s="810">
        <f t="shared" si="6"/>
        <v>2541.1277142857148</v>
      </c>
      <c r="N347" s="826">
        <v>2668.1841000000004</v>
      </c>
    </row>
    <row r="348" spans="1:14" s="803" customFormat="1" x14ac:dyDescent="0.25">
      <c r="A348" s="1913"/>
      <c r="B348" s="1914"/>
      <c r="C348" s="1914"/>
      <c r="D348" s="1914"/>
      <c r="E348" s="1914"/>
      <c r="F348" s="1914"/>
      <c r="G348" s="1914"/>
      <c r="H348" s="1915"/>
      <c r="I348" s="1868" t="s">
        <v>1913</v>
      </c>
      <c r="J348" s="1869"/>
      <c r="K348" s="1869"/>
      <c r="L348" s="1870"/>
      <c r="M348" s="810">
        <f t="shared" si="6"/>
        <v>3440.1264285714292</v>
      </c>
      <c r="N348" s="826">
        <v>3612.1327500000007</v>
      </c>
    </row>
    <row r="349" spans="1:14" s="803" customFormat="1" x14ac:dyDescent="0.25">
      <c r="A349" s="1893" t="s">
        <v>1982</v>
      </c>
      <c r="B349" s="1894"/>
      <c r="C349" s="1894"/>
      <c r="D349" s="1894"/>
      <c r="E349" s="1894"/>
      <c r="F349" s="1894"/>
      <c r="G349" s="1894"/>
      <c r="H349" s="1895"/>
      <c r="I349" s="1881" t="s">
        <v>1909</v>
      </c>
      <c r="J349" s="1882"/>
      <c r="K349" s="1882"/>
      <c r="L349" s="1883"/>
      <c r="M349" s="810">
        <f t="shared" si="6"/>
        <v>3696.7582857142861</v>
      </c>
      <c r="N349" s="826">
        <v>3881.5962000000004</v>
      </c>
    </row>
    <row r="350" spans="1:14" s="803" customFormat="1" x14ac:dyDescent="0.25">
      <c r="A350" s="1896"/>
      <c r="B350" s="1897"/>
      <c r="C350" s="1897"/>
      <c r="D350" s="1897"/>
      <c r="E350" s="1897"/>
      <c r="F350" s="1897"/>
      <c r="G350" s="1897"/>
      <c r="H350" s="1898"/>
      <c r="I350" s="1834" t="s">
        <v>1911</v>
      </c>
      <c r="J350" s="1835"/>
      <c r="K350" s="1835"/>
      <c r="L350" s="1836"/>
      <c r="M350" s="810">
        <f t="shared" si="6"/>
        <v>3879.3919999999998</v>
      </c>
      <c r="N350" s="826">
        <v>4073.3616000000002</v>
      </c>
    </row>
    <row r="351" spans="1:14" s="804" customFormat="1" ht="23.25" customHeight="1" x14ac:dyDescent="0.25">
      <c r="A351" s="1896"/>
      <c r="B351" s="1897"/>
      <c r="C351" s="1897"/>
      <c r="D351" s="1897"/>
      <c r="E351" s="1897"/>
      <c r="F351" s="1897"/>
      <c r="G351" s="1897"/>
      <c r="H351" s="1898"/>
      <c r="I351" s="1865" t="s">
        <v>1912</v>
      </c>
      <c r="J351" s="1866"/>
      <c r="K351" s="1866"/>
      <c r="L351" s="1867"/>
      <c r="M351" s="810">
        <f t="shared" si="6"/>
        <v>3879.3919999999998</v>
      </c>
      <c r="N351" s="826">
        <v>4073.3616000000002</v>
      </c>
    </row>
    <row r="352" spans="1:14" s="803" customFormat="1" x14ac:dyDescent="0.25">
      <c r="A352" s="1913"/>
      <c r="B352" s="1914"/>
      <c r="C352" s="1914"/>
      <c r="D352" s="1914"/>
      <c r="E352" s="1914"/>
      <c r="F352" s="1914"/>
      <c r="G352" s="1914"/>
      <c r="H352" s="1915"/>
      <c r="I352" s="1868" t="s">
        <v>1913</v>
      </c>
      <c r="J352" s="1869"/>
      <c r="K352" s="1869"/>
      <c r="L352" s="1870"/>
      <c r="M352" s="810">
        <f t="shared" si="6"/>
        <v>5247.5704285714291</v>
      </c>
      <c r="N352" s="826">
        <v>5509.9489500000009</v>
      </c>
    </row>
    <row r="353" spans="1:14" s="803" customFormat="1" x14ac:dyDescent="0.25">
      <c r="A353" s="1893" t="s">
        <v>1983</v>
      </c>
      <c r="B353" s="1894"/>
      <c r="C353" s="1894"/>
      <c r="D353" s="1894"/>
      <c r="E353" s="1894"/>
      <c r="F353" s="1894"/>
      <c r="G353" s="1894"/>
      <c r="H353" s="1895"/>
      <c r="I353" s="1881" t="s">
        <v>1909</v>
      </c>
      <c r="J353" s="1882"/>
      <c r="K353" s="1882"/>
      <c r="L353" s="1883"/>
      <c r="M353" s="810">
        <f t="shared" si="6"/>
        <v>5445.9484285714288</v>
      </c>
      <c r="N353" s="826">
        <v>5718.2458500000002</v>
      </c>
    </row>
    <row r="354" spans="1:14" s="803" customFormat="1" x14ac:dyDescent="0.25">
      <c r="A354" s="1896"/>
      <c r="B354" s="1897"/>
      <c r="C354" s="1897"/>
      <c r="D354" s="1897"/>
      <c r="E354" s="1897"/>
      <c r="F354" s="1897"/>
      <c r="G354" s="1897"/>
      <c r="H354" s="1898"/>
      <c r="I354" s="1834" t="s">
        <v>1911</v>
      </c>
      <c r="J354" s="1835"/>
      <c r="K354" s="1835"/>
      <c r="L354" s="1836"/>
      <c r="M354" s="810">
        <f t="shared" si="6"/>
        <v>5719.8990000000013</v>
      </c>
      <c r="N354" s="826">
        <v>6005.8939500000015</v>
      </c>
    </row>
    <row r="355" spans="1:14" s="804" customFormat="1" ht="23.25" customHeight="1" x14ac:dyDescent="0.25">
      <c r="A355" s="1896"/>
      <c r="B355" s="1897"/>
      <c r="C355" s="1897"/>
      <c r="D355" s="1897"/>
      <c r="E355" s="1897"/>
      <c r="F355" s="1897"/>
      <c r="G355" s="1897"/>
      <c r="H355" s="1898"/>
      <c r="I355" s="1865" t="s">
        <v>1912</v>
      </c>
      <c r="J355" s="1866"/>
      <c r="K355" s="1866"/>
      <c r="L355" s="1867"/>
      <c r="M355" s="810">
        <f t="shared" si="6"/>
        <v>5719.8990000000013</v>
      </c>
      <c r="N355" s="826">
        <v>6005.8939500000015</v>
      </c>
    </row>
    <row r="356" spans="1:14" s="803" customFormat="1" x14ac:dyDescent="0.25">
      <c r="A356" s="1913"/>
      <c r="B356" s="1914"/>
      <c r="C356" s="1914"/>
      <c r="D356" s="1914"/>
      <c r="E356" s="1914"/>
      <c r="F356" s="1914"/>
      <c r="G356" s="1914"/>
      <c r="H356" s="1915"/>
      <c r="I356" s="1868" t="s">
        <v>1913</v>
      </c>
      <c r="J356" s="1869"/>
      <c r="K356" s="1869"/>
      <c r="L356" s="1870"/>
      <c r="M356" s="810">
        <f t="shared" si="6"/>
        <v>6248.9070000000011</v>
      </c>
      <c r="N356" s="826">
        <v>6561.352350000001</v>
      </c>
    </row>
    <row r="357" spans="1:14" s="803" customFormat="1" x14ac:dyDescent="0.25">
      <c r="A357" s="1893" t="s">
        <v>1984</v>
      </c>
      <c r="B357" s="1894"/>
      <c r="C357" s="1894"/>
      <c r="D357" s="1894"/>
      <c r="E357" s="1894"/>
      <c r="F357" s="1894"/>
      <c r="G357" s="1894"/>
      <c r="H357" s="1895"/>
      <c r="I357" s="1881" t="s">
        <v>1909</v>
      </c>
      <c r="J357" s="1882"/>
      <c r="K357" s="1882"/>
      <c r="L357" s="1883"/>
      <c r="M357" s="810">
        <f t="shared" si="6"/>
        <v>2421.4711428571427</v>
      </c>
      <c r="N357" s="826">
        <v>2542.5446999999999</v>
      </c>
    </row>
    <row r="358" spans="1:14" s="803" customFormat="1" x14ac:dyDescent="0.25">
      <c r="A358" s="1896"/>
      <c r="B358" s="1897"/>
      <c r="C358" s="1897"/>
      <c r="D358" s="1897"/>
      <c r="E358" s="1897"/>
      <c r="F358" s="1897"/>
      <c r="G358" s="1897"/>
      <c r="H358" s="1898"/>
      <c r="I358" s="1834" t="s">
        <v>1911</v>
      </c>
      <c r="J358" s="1835"/>
      <c r="K358" s="1835"/>
      <c r="L358" s="1836"/>
      <c r="M358" s="810">
        <f t="shared" si="6"/>
        <v>2541.1277142857148</v>
      </c>
      <c r="N358" s="826">
        <v>2668.1841000000004</v>
      </c>
    </row>
    <row r="359" spans="1:14" s="804" customFormat="1" ht="23.25" customHeight="1" x14ac:dyDescent="0.25">
      <c r="A359" s="1896"/>
      <c r="B359" s="1897"/>
      <c r="C359" s="1897"/>
      <c r="D359" s="1897"/>
      <c r="E359" s="1897"/>
      <c r="F359" s="1897"/>
      <c r="G359" s="1897"/>
      <c r="H359" s="1898"/>
      <c r="I359" s="1865" t="s">
        <v>1912</v>
      </c>
      <c r="J359" s="1866"/>
      <c r="K359" s="1866"/>
      <c r="L359" s="1867"/>
      <c r="M359" s="810">
        <f t="shared" si="6"/>
        <v>2541.1277142857148</v>
      </c>
      <c r="N359" s="826">
        <v>2668.1841000000004</v>
      </c>
    </row>
    <row r="360" spans="1:14" s="803" customFormat="1" x14ac:dyDescent="0.25">
      <c r="A360" s="1913"/>
      <c r="B360" s="1914"/>
      <c r="C360" s="1914"/>
      <c r="D360" s="1914"/>
      <c r="E360" s="1914"/>
      <c r="F360" s="1914"/>
      <c r="G360" s="1914"/>
      <c r="H360" s="1915"/>
      <c r="I360" s="1868" t="s">
        <v>1913</v>
      </c>
      <c r="J360" s="1869"/>
      <c r="K360" s="1869"/>
      <c r="L360" s="1870"/>
      <c r="M360" s="810">
        <f t="shared" si="6"/>
        <v>3440.1264285714292</v>
      </c>
      <c r="N360" s="826">
        <v>3612.1327500000007</v>
      </c>
    </row>
    <row r="361" spans="1:14" s="803" customFormat="1" x14ac:dyDescent="0.25">
      <c r="A361" s="1893" t="s">
        <v>1985</v>
      </c>
      <c r="B361" s="1894"/>
      <c r="C361" s="1894"/>
      <c r="D361" s="1894"/>
      <c r="E361" s="1894"/>
      <c r="F361" s="1894"/>
      <c r="G361" s="1894"/>
      <c r="H361" s="1895"/>
      <c r="I361" s="1881" t="s">
        <v>1909</v>
      </c>
      <c r="J361" s="1882"/>
      <c r="K361" s="1882"/>
      <c r="L361" s="1883"/>
      <c r="M361" s="810">
        <f t="shared" si="6"/>
        <v>3696.7582857142861</v>
      </c>
      <c r="N361" s="826">
        <v>3881.5962000000004</v>
      </c>
    </row>
    <row r="362" spans="1:14" s="803" customFormat="1" x14ac:dyDescent="0.25">
      <c r="A362" s="1896"/>
      <c r="B362" s="1897"/>
      <c r="C362" s="1897"/>
      <c r="D362" s="1897"/>
      <c r="E362" s="1897"/>
      <c r="F362" s="1897"/>
      <c r="G362" s="1897"/>
      <c r="H362" s="1898"/>
      <c r="I362" s="1834" t="s">
        <v>1911</v>
      </c>
      <c r="J362" s="1835"/>
      <c r="K362" s="1835"/>
      <c r="L362" s="1836"/>
      <c r="M362" s="810">
        <f t="shared" si="6"/>
        <v>3879.3919999999998</v>
      </c>
      <c r="N362" s="826">
        <v>4073.3616000000002</v>
      </c>
    </row>
    <row r="363" spans="1:14" s="804" customFormat="1" ht="23.25" customHeight="1" x14ac:dyDescent="0.25">
      <c r="A363" s="1896"/>
      <c r="B363" s="1897"/>
      <c r="C363" s="1897"/>
      <c r="D363" s="1897"/>
      <c r="E363" s="1897"/>
      <c r="F363" s="1897"/>
      <c r="G363" s="1897"/>
      <c r="H363" s="1898"/>
      <c r="I363" s="1865" t="s">
        <v>1912</v>
      </c>
      <c r="J363" s="1866"/>
      <c r="K363" s="1866"/>
      <c r="L363" s="1867"/>
      <c r="M363" s="810">
        <f t="shared" si="6"/>
        <v>3879.3919999999998</v>
      </c>
      <c r="N363" s="826">
        <v>4073.3616000000002</v>
      </c>
    </row>
    <row r="364" spans="1:14" s="803" customFormat="1" x14ac:dyDescent="0.25">
      <c r="A364" s="1913"/>
      <c r="B364" s="1914"/>
      <c r="C364" s="1914"/>
      <c r="D364" s="1914"/>
      <c r="E364" s="1914"/>
      <c r="F364" s="1914"/>
      <c r="G364" s="1914"/>
      <c r="H364" s="1915"/>
      <c r="I364" s="1868" t="s">
        <v>1913</v>
      </c>
      <c r="J364" s="1869"/>
      <c r="K364" s="1869"/>
      <c r="L364" s="1870"/>
      <c r="M364" s="810">
        <f t="shared" si="6"/>
        <v>5247.5704285714291</v>
      </c>
      <c r="N364" s="826">
        <v>5509.9489500000009</v>
      </c>
    </row>
    <row r="365" spans="1:14" s="803" customFormat="1" x14ac:dyDescent="0.25">
      <c r="A365" s="1893" t="s">
        <v>1986</v>
      </c>
      <c r="B365" s="1894"/>
      <c r="C365" s="1894"/>
      <c r="D365" s="1894"/>
      <c r="E365" s="1894"/>
      <c r="F365" s="1894"/>
      <c r="G365" s="1894"/>
      <c r="H365" s="1895"/>
      <c r="I365" s="1881" t="s">
        <v>1909</v>
      </c>
      <c r="J365" s="1882"/>
      <c r="K365" s="1882"/>
      <c r="L365" s="1883"/>
      <c r="M365" s="810">
        <f t="shared" si="6"/>
        <v>5445.9484285714288</v>
      </c>
      <c r="N365" s="826">
        <v>5718.2458500000002</v>
      </c>
    </row>
    <row r="366" spans="1:14" s="803" customFormat="1" x14ac:dyDescent="0.25">
      <c r="A366" s="1896"/>
      <c r="B366" s="1897"/>
      <c r="C366" s="1897"/>
      <c r="D366" s="1897"/>
      <c r="E366" s="1897"/>
      <c r="F366" s="1897"/>
      <c r="G366" s="1897"/>
      <c r="H366" s="1898"/>
      <c r="I366" s="1834" t="s">
        <v>1911</v>
      </c>
      <c r="J366" s="1835"/>
      <c r="K366" s="1835"/>
      <c r="L366" s="1836"/>
      <c r="M366" s="810">
        <f t="shared" si="6"/>
        <v>5719.8990000000013</v>
      </c>
      <c r="N366" s="826">
        <v>6005.8939500000015</v>
      </c>
    </row>
    <row r="367" spans="1:14" s="804" customFormat="1" ht="23.25" customHeight="1" x14ac:dyDescent="0.25">
      <c r="A367" s="1896"/>
      <c r="B367" s="1897"/>
      <c r="C367" s="1897"/>
      <c r="D367" s="1897"/>
      <c r="E367" s="1897"/>
      <c r="F367" s="1897"/>
      <c r="G367" s="1897"/>
      <c r="H367" s="1898"/>
      <c r="I367" s="1865" t="s">
        <v>1912</v>
      </c>
      <c r="J367" s="1866"/>
      <c r="K367" s="1866"/>
      <c r="L367" s="1867"/>
      <c r="M367" s="810">
        <f t="shared" si="6"/>
        <v>5719.8990000000013</v>
      </c>
      <c r="N367" s="826">
        <v>6005.8939500000015</v>
      </c>
    </row>
    <row r="368" spans="1:14" s="803" customFormat="1" x14ac:dyDescent="0.25">
      <c r="A368" s="1913"/>
      <c r="B368" s="1914"/>
      <c r="C368" s="1914"/>
      <c r="D368" s="1914"/>
      <c r="E368" s="1914"/>
      <c r="F368" s="1914"/>
      <c r="G368" s="1914"/>
      <c r="H368" s="1915"/>
      <c r="I368" s="1868" t="s">
        <v>1913</v>
      </c>
      <c r="J368" s="1869"/>
      <c r="K368" s="1869"/>
      <c r="L368" s="1870"/>
      <c r="M368" s="810">
        <f t="shared" si="6"/>
        <v>6248.9070000000011</v>
      </c>
      <c r="N368" s="826">
        <v>6561.352350000001</v>
      </c>
    </row>
    <row r="369" spans="1:14" s="803" customFormat="1" x14ac:dyDescent="0.25">
      <c r="A369" s="1893" t="s">
        <v>1987</v>
      </c>
      <c r="B369" s="1894"/>
      <c r="C369" s="1894"/>
      <c r="D369" s="1894"/>
      <c r="E369" s="1894"/>
      <c r="F369" s="1894"/>
      <c r="G369" s="1894"/>
      <c r="H369" s="1895"/>
      <c r="I369" s="1881" t="s">
        <v>1909</v>
      </c>
      <c r="J369" s="1882"/>
      <c r="K369" s="1882"/>
      <c r="L369" s="1883"/>
      <c r="M369" s="810">
        <f t="shared" si="6"/>
        <v>344.79985714285715</v>
      </c>
      <c r="N369" s="826">
        <v>362.03985</v>
      </c>
    </row>
    <row r="370" spans="1:14" s="803" customFormat="1" x14ac:dyDescent="0.25">
      <c r="A370" s="1896"/>
      <c r="B370" s="1897"/>
      <c r="C370" s="1897"/>
      <c r="D370" s="1897"/>
      <c r="E370" s="1897"/>
      <c r="F370" s="1897"/>
      <c r="G370" s="1897"/>
      <c r="H370" s="1898"/>
      <c r="I370" s="1834" t="s">
        <v>1911</v>
      </c>
      <c r="J370" s="1835"/>
      <c r="K370" s="1835"/>
      <c r="L370" s="1836"/>
      <c r="M370" s="810">
        <f t="shared" si="6"/>
        <v>363.69299999999998</v>
      </c>
      <c r="N370" s="826">
        <v>381.87765000000002</v>
      </c>
    </row>
    <row r="371" spans="1:14" s="804" customFormat="1" ht="23.25" customHeight="1" x14ac:dyDescent="0.25">
      <c r="A371" s="1896"/>
      <c r="B371" s="1897"/>
      <c r="C371" s="1897"/>
      <c r="D371" s="1897"/>
      <c r="E371" s="1897"/>
      <c r="F371" s="1897"/>
      <c r="G371" s="1897"/>
      <c r="H371" s="1898"/>
      <c r="I371" s="1865" t="s">
        <v>1912</v>
      </c>
      <c r="J371" s="1866"/>
      <c r="K371" s="1866"/>
      <c r="L371" s="1867"/>
      <c r="M371" s="810">
        <f t="shared" si="6"/>
        <v>363.69299999999998</v>
      </c>
      <c r="N371" s="826">
        <v>381.87765000000002</v>
      </c>
    </row>
    <row r="372" spans="1:14" s="803" customFormat="1" x14ac:dyDescent="0.25">
      <c r="A372" s="1913"/>
      <c r="B372" s="1914"/>
      <c r="C372" s="1914"/>
      <c r="D372" s="1914"/>
      <c r="E372" s="1914"/>
      <c r="F372" s="1914"/>
      <c r="G372" s="1914"/>
      <c r="H372" s="1915"/>
      <c r="I372" s="1868" t="s">
        <v>1913</v>
      </c>
      <c r="J372" s="1869"/>
      <c r="K372" s="1869"/>
      <c r="L372" s="1870"/>
      <c r="M372" s="810">
        <f t="shared" si="6"/>
        <v>489.64728571428577</v>
      </c>
      <c r="N372" s="826">
        <v>514.12965000000008</v>
      </c>
    </row>
    <row r="373" spans="1:14" s="803" customFormat="1" x14ac:dyDescent="0.25">
      <c r="A373" s="1893" t="s">
        <v>1988</v>
      </c>
      <c r="B373" s="1894"/>
      <c r="C373" s="1894"/>
      <c r="D373" s="1894"/>
      <c r="E373" s="1894"/>
      <c r="F373" s="1894"/>
      <c r="G373" s="1894"/>
      <c r="H373" s="1895"/>
      <c r="I373" s="1881" t="s">
        <v>1909</v>
      </c>
      <c r="J373" s="1882"/>
      <c r="K373" s="1882"/>
      <c r="L373" s="1883"/>
      <c r="M373" s="810">
        <f t="shared" si="6"/>
        <v>310.16242857142862</v>
      </c>
      <c r="N373" s="826">
        <v>325.67055000000005</v>
      </c>
    </row>
    <row r="374" spans="1:14" s="803" customFormat="1" x14ac:dyDescent="0.25">
      <c r="A374" s="1896"/>
      <c r="B374" s="1897"/>
      <c r="C374" s="1897"/>
      <c r="D374" s="1897"/>
      <c r="E374" s="1897"/>
      <c r="F374" s="1897"/>
      <c r="G374" s="1897"/>
      <c r="H374" s="1898"/>
      <c r="I374" s="1834" t="s">
        <v>1911</v>
      </c>
      <c r="J374" s="1835"/>
      <c r="K374" s="1835"/>
      <c r="L374" s="1836"/>
      <c r="M374" s="810">
        <f t="shared" si="6"/>
        <v>325.90671428571426</v>
      </c>
      <c r="N374" s="826">
        <v>342.20204999999999</v>
      </c>
    </row>
    <row r="375" spans="1:14" s="804" customFormat="1" ht="23.25" customHeight="1" x14ac:dyDescent="0.25">
      <c r="A375" s="1896"/>
      <c r="B375" s="1897"/>
      <c r="C375" s="1897"/>
      <c r="D375" s="1897"/>
      <c r="E375" s="1897"/>
      <c r="F375" s="1897"/>
      <c r="G375" s="1897"/>
      <c r="H375" s="1898"/>
      <c r="I375" s="1865" t="s">
        <v>1912</v>
      </c>
      <c r="J375" s="1866"/>
      <c r="K375" s="1866"/>
      <c r="L375" s="1867"/>
      <c r="M375" s="810">
        <f t="shared" si="6"/>
        <v>325.90671428571426</v>
      </c>
      <c r="N375" s="826">
        <v>342.20204999999999</v>
      </c>
    </row>
    <row r="376" spans="1:14" s="803" customFormat="1" x14ac:dyDescent="0.25">
      <c r="A376" s="1913"/>
      <c r="B376" s="1914"/>
      <c r="C376" s="1914"/>
      <c r="D376" s="1914"/>
      <c r="E376" s="1914"/>
      <c r="F376" s="1914"/>
      <c r="G376" s="1914"/>
      <c r="H376" s="1915"/>
      <c r="I376" s="1868" t="s">
        <v>1913</v>
      </c>
      <c r="J376" s="1869"/>
      <c r="K376" s="1869"/>
      <c r="L376" s="1870"/>
      <c r="M376" s="810">
        <f t="shared" si="6"/>
        <v>440.84000000000003</v>
      </c>
      <c r="N376" s="826">
        <v>462.88200000000006</v>
      </c>
    </row>
    <row r="377" spans="1:14" s="803" customFormat="1" x14ac:dyDescent="0.25">
      <c r="A377" s="1893" t="s">
        <v>1989</v>
      </c>
      <c r="B377" s="1894"/>
      <c r="C377" s="1894"/>
      <c r="D377" s="1894"/>
      <c r="E377" s="1894"/>
      <c r="F377" s="1894"/>
      <c r="G377" s="1894"/>
      <c r="H377" s="1895"/>
      <c r="I377" s="1881" t="s">
        <v>1909</v>
      </c>
      <c r="J377" s="1882"/>
      <c r="K377" s="1882"/>
      <c r="L377" s="1883"/>
      <c r="M377" s="810">
        <f t="shared" si="6"/>
        <v>381.01171428571422</v>
      </c>
      <c r="N377" s="826">
        <v>400.06229999999994</v>
      </c>
    </row>
    <row r="378" spans="1:14" s="803" customFormat="1" x14ac:dyDescent="0.25">
      <c r="A378" s="1896"/>
      <c r="B378" s="1897"/>
      <c r="C378" s="1897"/>
      <c r="D378" s="1897"/>
      <c r="E378" s="1897"/>
      <c r="F378" s="1897"/>
      <c r="G378" s="1897"/>
      <c r="H378" s="1898"/>
      <c r="I378" s="1834" t="s">
        <v>1911</v>
      </c>
      <c r="J378" s="1835"/>
      <c r="K378" s="1835"/>
      <c r="L378" s="1836"/>
      <c r="M378" s="810">
        <f t="shared" si="6"/>
        <v>399.90485714285717</v>
      </c>
      <c r="N378" s="826">
        <v>419.90010000000007</v>
      </c>
    </row>
    <row r="379" spans="1:14" s="804" customFormat="1" ht="23.25" customHeight="1" x14ac:dyDescent="0.25">
      <c r="A379" s="1896"/>
      <c r="B379" s="1897"/>
      <c r="C379" s="1897"/>
      <c r="D379" s="1897"/>
      <c r="E379" s="1897"/>
      <c r="F379" s="1897"/>
      <c r="G379" s="1897"/>
      <c r="H379" s="1898"/>
      <c r="I379" s="1865" t="s">
        <v>1912</v>
      </c>
      <c r="J379" s="1866"/>
      <c r="K379" s="1866"/>
      <c r="L379" s="1867"/>
      <c r="M379" s="810">
        <f t="shared" si="6"/>
        <v>399.90485714285717</v>
      </c>
      <c r="N379" s="826">
        <v>419.90010000000007</v>
      </c>
    </row>
    <row r="380" spans="1:14" s="803" customFormat="1" x14ac:dyDescent="0.25">
      <c r="A380" s="1913"/>
      <c r="B380" s="1914"/>
      <c r="C380" s="1914"/>
      <c r="D380" s="1914"/>
      <c r="E380" s="1914"/>
      <c r="F380" s="1914"/>
      <c r="G380" s="1914"/>
      <c r="H380" s="1915"/>
      <c r="I380" s="1868" t="s">
        <v>1913</v>
      </c>
      <c r="J380" s="1869"/>
      <c r="K380" s="1869"/>
      <c r="L380" s="1870"/>
      <c r="M380" s="810">
        <f t="shared" si="6"/>
        <v>540.02900000000011</v>
      </c>
      <c r="N380" s="826">
        <v>567.03045000000009</v>
      </c>
    </row>
    <row r="381" spans="1:14" s="803" customFormat="1" x14ac:dyDescent="0.25">
      <c r="A381" s="1893" t="s">
        <v>1990</v>
      </c>
      <c r="B381" s="1894"/>
      <c r="C381" s="1894"/>
      <c r="D381" s="1894"/>
      <c r="E381" s="1894"/>
      <c r="F381" s="1894"/>
      <c r="G381" s="1894"/>
      <c r="H381" s="1895"/>
      <c r="I381" s="1881" t="s">
        <v>1909</v>
      </c>
      <c r="J381" s="1882"/>
      <c r="K381" s="1882"/>
      <c r="L381" s="1883"/>
      <c r="M381" s="810">
        <f t="shared" si="6"/>
        <v>267.65285714285716</v>
      </c>
      <c r="N381" s="826">
        <v>281.03550000000001</v>
      </c>
    </row>
    <row r="382" spans="1:14" s="803" customFormat="1" x14ac:dyDescent="0.25">
      <c r="A382" s="1896"/>
      <c r="B382" s="1897"/>
      <c r="C382" s="1897"/>
      <c r="D382" s="1897"/>
      <c r="E382" s="1897"/>
      <c r="F382" s="1897"/>
      <c r="G382" s="1897"/>
      <c r="H382" s="1898"/>
      <c r="I382" s="1834" t="s">
        <v>1911</v>
      </c>
      <c r="J382" s="1835"/>
      <c r="K382" s="1835"/>
      <c r="L382" s="1836"/>
      <c r="M382" s="810">
        <f t="shared" si="6"/>
        <v>278.67385714285717</v>
      </c>
      <c r="N382" s="826">
        <v>292.60755000000006</v>
      </c>
    </row>
    <row r="383" spans="1:14" s="804" customFormat="1" ht="23.25" customHeight="1" x14ac:dyDescent="0.25">
      <c r="A383" s="1896"/>
      <c r="B383" s="1897"/>
      <c r="C383" s="1897"/>
      <c r="D383" s="1897"/>
      <c r="E383" s="1897"/>
      <c r="F383" s="1897"/>
      <c r="G383" s="1897"/>
      <c r="H383" s="1898"/>
      <c r="I383" s="1865" t="s">
        <v>1912</v>
      </c>
      <c r="J383" s="1866"/>
      <c r="K383" s="1866"/>
      <c r="L383" s="1867"/>
      <c r="M383" s="810">
        <f t="shared" si="6"/>
        <v>278.67385714285717</v>
      </c>
      <c r="N383" s="826">
        <v>292.60755000000006</v>
      </c>
    </row>
    <row r="384" spans="1:14" s="803" customFormat="1" x14ac:dyDescent="0.25">
      <c r="A384" s="1913"/>
      <c r="B384" s="1914"/>
      <c r="C384" s="1914"/>
      <c r="D384" s="1914"/>
      <c r="E384" s="1914"/>
      <c r="F384" s="1914"/>
      <c r="G384" s="1914"/>
      <c r="H384" s="1915"/>
      <c r="I384" s="1868" t="s">
        <v>1913</v>
      </c>
      <c r="J384" s="1869"/>
      <c r="K384" s="1869"/>
      <c r="L384" s="1870"/>
      <c r="M384" s="810">
        <f t="shared" si="6"/>
        <v>381.01171428571422</v>
      </c>
      <c r="N384" s="826">
        <v>400.06229999999994</v>
      </c>
    </row>
    <row r="385" spans="1:14" s="803" customFormat="1" x14ac:dyDescent="0.25">
      <c r="A385" s="1893" t="s">
        <v>1991</v>
      </c>
      <c r="B385" s="1894"/>
      <c r="C385" s="1894"/>
      <c r="D385" s="1894"/>
      <c r="E385" s="1894"/>
      <c r="F385" s="1894"/>
      <c r="G385" s="1894"/>
      <c r="H385" s="1895"/>
      <c r="I385" s="1881" t="s">
        <v>1909</v>
      </c>
      <c r="J385" s="1882"/>
      <c r="K385" s="1882"/>
      <c r="L385" s="1883"/>
      <c r="M385" s="810">
        <f t="shared" si="6"/>
        <v>233.01542857142857</v>
      </c>
      <c r="N385" s="826">
        <v>244.6662</v>
      </c>
    </row>
    <row r="386" spans="1:14" s="803" customFormat="1" x14ac:dyDescent="0.25">
      <c r="A386" s="1896"/>
      <c r="B386" s="1897"/>
      <c r="C386" s="1897"/>
      <c r="D386" s="1897"/>
      <c r="E386" s="1897"/>
      <c r="F386" s="1897"/>
      <c r="G386" s="1897"/>
      <c r="H386" s="1898"/>
      <c r="I386" s="1834" t="s">
        <v>1911</v>
      </c>
      <c r="J386" s="1835"/>
      <c r="K386" s="1835"/>
      <c r="L386" s="1836"/>
      <c r="M386" s="810">
        <f t="shared" si="6"/>
        <v>245.61085714285716</v>
      </c>
      <c r="N386" s="826">
        <v>257.89140000000003</v>
      </c>
    </row>
    <row r="387" spans="1:14" s="804" customFormat="1" ht="23.25" customHeight="1" x14ac:dyDescent="0.25">
      <c r="A387" s="1896"/>
      <c r="B387" s="1897"/>
      <c r="C387" s="1897"/>
      <c r="D387" s="1897"/>
      <c r="E387" s="1897"/>
      <c r="F387" s="1897"/>
      <c r="G387" s="1897"/>
      <c r="H387" s="1898"/>
      <c r="I387" s="1865" t="s">
        <v>1912</v>
      </c>
      <c r="J387" s="1866"/>
      <c r="K387" s="1866"/>
      <c r="L387" s="1867"/>
      <c r="M387" s="810">
        <f t="shared" si="6"/>
        <v>245.61085714285716</v>
      </c>
      <c r="N387" s="826">
        <v>257.89140000000003</v>
      </c>
    </row>
    <row r="388" spans="1:14" s="803" customFormat="1" x14ac:dyDescent="0.25">
      <c r="A388" s="1913"/>
      <c r="B388" s="1914"/>
      <c r="C388" s="1914"/>
      <c r="D388" s="1914"/>
      <c r="E388" s="1914"/>
      <c r="F388" s="1914"/>
      <c r="G388" s="1914"/>
      <c r="H388" s="1915"/>
      <c r="I388" s="1868" t="s">
        <v>1913</v>
      </c>
      <c r="J388" s="1869"/>
      <c r="K388" s="1869"/>
      <c r="L388" s="1870"/>
      <c r="M388" s="810">
        <f t="shared" si="6"/>
        <v>330.63000000000005</v>
      </c>
      <c r="N388" s="826">
        <v>347.16150000000005</v>
      </c>
    </row>
    <row r="389" spans="1:14" s="803" customFormat="1" x14ac:dyDescent="0.25">
      <c r="A389" s="1893" t="s">
        <v>1992</v>
      </c>
      <c r="B389" s="1894"/>
      <c r="C389" s="1894"/>
      <c r="D389" s="1894"/>
      <c r="E389" s="1894"/>
      <c r="F389" s="1894"/>
      <c r="G389" s="1894"/>
      <c r="H389" s="1895"/>
      <c r="I389" s="1881" t="s">
        <v>1909</v>
      </c>
      <c r="J389" s="1882"/>
      <c r="K389" s="1882"/>
      <c r="L389" s="1883"/>
      <c r="M389" s="810">
        <f t="shared" si="6"/>
        <v>273.95057142857144</v>
      </c>
      <c r="N389" s="826">
        <v>287.6481</v>
      </c>
    </row>
    <row r="390" spans="1:14" s="803" customFormat="1" x14ac:dyDescent="0.25">
      <c r="A390" s="1896"/>
      <c r="B390" s="1897"/>
      <c r="C390" s="1897"/>
      <c r="D390" s="1897"/>
      <c r="E390" s="1897"/>
      <c r="F390" s="1897"/>
      <c r="G390" s="1897"/>
      <c r="H390" s="1898"/>
      <c r="I390" s="1834" t="s">
        <v>1911</v>
      </c>
      <c r="J390" s="1835"/>
      <c r="K390" s="1835"/>
      <c r="L390" s="1836"/>
      <c r="M390" s="810">
        <f t="shared" si="6"/>
        <v>288.12042857142859</v>
      </c>
      <c r="N390" s="826">
        <v>302.52645000000001</v>
      </c>
    </row>
    <row r="391" spans="1:14" s="804" customFormat="1" ht="23.25" customHeight="1" x14ac:dyDescent="0.25">
      <c r="A391" s="1896"/>
      <c r="B391" s="1897"/>
      <c r="C391" s="1897"/>
      <c r="D391" s="1897"/>
      <c r="E391" s="1897"/>
      <c r="F391" s="1897"/>
      <c r="G391" s="1897"/>
      <c r="H391" s="1898"/>
      <c r="I391" s="1865" t="s">
        <v>1912</v>
      </c>
      <c r="J391" s="1866"/>
      <c r="K391" s="1866"/>
      <c r="L391" s="1867"/>
      <c r="M391" s="810">
        <f t="shared" si="6"/>
        <v>288.12042857142859</v>
      </c>
      <c r="N391" s="826">
        <v>302.52645000000001</v>
      </c>
    </row>
    <row r="392" spans="1:14" s="803" customFormat="1" ht="15.75" thickBot="1" x14ac:dyDescent="0.3">
      <c r="A392" s="1899"/>
      <c r="B392" s="1900"/>
      <c r="C392" s="1900"/>
      <c r="D392" s="1900"/>
      <c r="E392" s="1900"/>
      <c r="F392" s="1900"/>
      <c r="G392" s="1900"/>
      <c r="H392" s="1901"/>
      <c r="I392" s="1902" t="s">
        <v>1913</v>
      </c>
      <c r="J392" s="1903"/>
      <c r="K392" s="1903"/>
      <c r="L392" s="1904"/>
      <c r="M392" s="827">
        <f t="shared" si="6"/>
        <v>388.88385714285715</v>
      </c>
      <c r="N392" s="828">
        <v>408.32805000000002</v>
      </c>
    </row>
  </sheetData>
  <mergeCells count="612">
    <mergeCell ref="A377:H380"/>
    <mergeCell ref="I377:L377"/>
    <mergeCell ref="I378:L378"/>
    <mergeCell ref="I379:L379"/>
    <mergeCell ref="I380:L380"/>
    <mergeCell ref="A381:H384"/>
    <mergeCell ref="I381:L381"/>
    <mergeCell ref="I382:L382"/>
    <mergeCell ref="I383:L383"/>
    <mergeCell ref="I384:L384"/>
    <mergeCell ref="A385:H388"/>
    <mergeCell ref="I385:L385"/>
    <mergeCell ref="I386:L386"/>
    <mergeCell ref="I387:L387"/>
    <mergeCell ref="I388:L388"/>
    <mergeCell ref="A389:H392"/>
    <mergeCell ref="I389:L389"/>
    <mergeCell ref="I390:L390"/>
    <mergeCell ref="I391:L391"/>
    <mergeCell ref="I392:L392"/>
    <mergeCell ref="I371:L371"/>
    <mergeCell ref="I372:L372"/>
    <mergeCell ref="A373:H376"/>
    <mergeCell ref="I373:L373"/>
    <mergeCell ref="I374:L374"/>
    <mergeCell ref="I375:L375"/>
    <mergeCell ref="I376:L376"/>
    <mergeCell ref="A361:H364"/>
    <mergeCell ref="I361:L361"/>
    <mergeCell ref="I362:L362"/>
    <mergeCell ref="I363:L363"/>
    <mergeCell ref="I364:L364"/>
    <mergeCell ref="A365:H368"/>
    <mergeCell ref="I365:L365"/>
    <mergeCell ref="I366:L366"/>
    <mergeCell ref="I367:L367"/>
    <mergeCell ref="I368:L368"/>
    <mergeCell ref="A369:H372"/>
    <mergeCell ref="I369:L369"/>
    <mergeCell ref="I370:L370"/>
    <mergeCell ref="A353:H356"/>
    <mergeCell ref="I353:L353"/>
    <mergeCell ref="I354:L354"/>
    <mergeCell ref="I355:L355"/>
    <mergeCell ref="I356:L356"/>
    <mergeCell ref="A357:H360"/>
    <mergeCell ref="I357:L357"/>
    <mergeCell ref="I358:L358"/>
    <mergeCell ref="I359:L359"/>
    <mergeCell ref="I360:L360"/>
    <mergeCell ref="A345:H348"/>
    <mergeCell ref="I345:L345"/>
    <mergeCell ref="I346:L346"/>
    <mergeCell ref="I347:L347"/>
    <mergeCell ref="I348:L348"/>
    <mergeCell ref="A349:H352"/>
    <mergeCell ref="I349:L349"/>
    <mergeCell ref="I350:L350"/>
    <mergeCell ref="I351:L351"/>
    <mergeCell ref="I352:L352"/>
    <mergeCell ref="A340:H343"/>
    <mergeCell ref="I340:L340"/>
    <mergeCell ref="I341:L341"/>
    <mergeCell ref="I342:L342"/>
    <mergeCell ref="I343:L343"/>
    <mergeCell ref="A344:H344"/>
    <mergeCell ref="I344:L344"/>
    <mergeCell ref="A334:H334"/>
    <mergeCell ref="I334:L334"/>
    <mergeCell ref="A335:I335"/>
    <mergeCell ref="J335:L335"/>
    <mergeCell ref="A336:H339"/>
    <mergeCell ref="I336:L336"/>
    <mergeCell ref="I337:L337"/>
    <mergeCell ref="I338:L338"/>
    <mergeCell ref="I339:L339"/>
    <mergeCell ref="A326:H329"/>
    <mergeCell ref="I326:L326"/>
    <mergeCell ref="I327:L327"/>
    <mergeCell ref="I328:L328"/>
    <mergeCell ref="I329:L329"/>
    <mergeCell ref="A330:H333"/>
    <mergeCell ref="I330:L330"/>
    <mergeCell ref="I331:L331"/>
    <mergeCell ref="I332:L332"/>
    <mergeCell ref="I333:L333"/>
    <mergeCell ref="A318:H321"/>
    <mergeCell ref="I318:L318"/>
    <mergeCell ref="I319:L319"/>
    <mergeCell ref="I320:L320"/>
    <mergeCell ref="I321:L321"/>
    <mergeCell ref="A322:H325"/>
    <mergeCell ref="I322:L322"/>
    <mergeCell ref="I323:L323"/>
    <mergeCell ref="I324:L324"/>
    <mergeCell ref="I325:L325"/>
    <mergeCell ref="A310:H313"/>
    <mergeCell ref="I310:L310"/>
    <mergeCell ref="I311:L311"/>
    <mergeCell ref="I312:L312"/>
    <mergeCell ref="I313:L313"/>
    <mergeCell ref="A314:H317"/>
    <mergeCell ref="I314:L314"/>
    <mergeCell ref="I315:L315"/>
    <mergeCell ref="I316:L316"/>
    <mergeCell ref="I317:L317"/>
    <mergeCell ref="A302:H305"/>
    <mergeCell ref="I302:L302"/>
    <mergeCell ref="I303:L303"/>
    <mergeCell ref="I304:L304"/>
    <mergeCell ref="I305:L305"/>
    <mergeCell ref="A306:H309"/>
    <mergeCell ref="I306:L306"/>
    <mergeCell ref="I307:L307"/>
    <mergeCell ref="I308:L308"/>
    <mergeCell ref="I309:L309"/>
    <mergeCell ref="A294:H297"/>
    <mergeCell ref="I294:L294"/>
    <mergeCell ref="I295:L295"/>
    <mergeCell ref="I296:L296"/>
    <mergeCell ref="I297:L297"/>
    <mergeCell ref="A298:H301"/>
    <mergeCell ref="I298:L298"/>
    <mergeCell ref="I299:L299"/>
    <mergeCell ref="I300:L300"/>
    <mergeCell ref="I301:L301"/>
    <mergeCell ref="A286:H289"/>
    <mergeCell ref="I286:L286"/>
    <mergeCell ref="I287:L287"/>
    <mergeCell ref="I288:L288"/>
    <mergeCell ref="I289:L289"/>
    <mergeCell ref="A290:H293"/>
    <mergeCell ref="I290:L290"/>
    <mergeCell ref="I291:L291"/>
    <mergeCell ref="I292:L292"/>
    <mergeCell ref="I293:L293"/>
    <mergeCell ref="A278:H281"/>
    <mergeCell ref="I278:L278"/>
    <mergeCell ref="I279:L279"/>
    <mergeCell ref="I280:L280"/>
    <mergeCell ref="I281:L281"/>
    <mergeCell ref="A282:H285"/>
    <mergeCell ref="I282:L282"/>
    <mergeCell ref="I283:L283"/>
    <mergeCell ref="I284:L284"/>
    <mergeCell ref="I285:L285"/>
    <mergeCell ref="A273:L273"/>
    <mergeCell ref="A274:H277"/>
    <mergeCell ref="I274:L274"/>
    <mergeCell ref="I275:L275"/>
    <mergeCell ref="I276:L276"/>
    <mergeCell ref="I277:L277"/>
    <mergeCell ref="A269:C272"/>
    <mergeCell ref="D269:H269"/>
    <mergeCell ref="I269:L269"/>
    <mergeCell ref="D270:H270"/>
    <mergeCell ref="I270:L270"/>
    <mergeCell ref="D271:H271"/>
    <mergeCell ref="I271:L271"/>
    <mergeCell ref="D272:H272"/>
    <mergeCell ref="I272:L272"/>
    <mergeCell ref="A265:C268"/>
    <mergeCell ref="D265:H265"/>
    <mergeCell ref="I265:L265"/>
    <mergeCell ref="D266:H266"/>
    <mergeCell ref="I266:L266"/>
    <mergeCell ref="D267:H267"/>
    <mergeCell ref="I267:L267"/>
    <mergeCell ref="D268:H268"/>
    <mergeCell ref="I268:L268"/>
    <mergeCell ref="A262:C264"/>
    <mergeCell ref="D262:H262"/>
    <mergeCell ref="I262:L262"/>
    <mergeCell ref="D263:H263"/>
    <mergeCell ref="I263:L263"/>
    <mergeCell ref="D264:H264"/>
    <mergeCell ref="I264:L264"/>
    <mergeCell ref="A259:C261"/>
    <mergeCell ref="D259:H259"/>
    <mergeCell ref="I259:L259"/>
    <mergeCell ref="D260:H260"/>
    <mergeCell ref="I260:L260"/>
    <mergeCell ref="D261:H261"/>
    <mergeCell ref="I261:L261"/>
    <mergeCell ref="A255:C258"/>
    <mergeCell ref="D255:H255"/>
    <mergeCell ref="I255:L255"/>
    <mergeCell ref="D256:H256"/>
    <mergeCell ref="I256:L256"/>
    <mergeCell ref="D257:H257"/>
    <mergeCell ref="I257:L257"/>
    <mergeCell ref="D258:H258"/>
    <mergeCell ref="I258:L258"/>
    <mergeCell ref="A251:C254"/>
    <mergeCell ref="D251:H251"/>
    <mergeCell ref="I251:L251"/>
    <mergeCell ref="D252:H252"/>
    <mergeCell ref="I252:L252"/>
    <mergeCell ref="D253:H253"/>
    <mergeCell ref="I253:L253"/>
    <mergeCell ref="D254:H254"/>
    <mergeCell ref="I254:L254"/>
    <mergeCell ref="A247:C250"/>
    <mergeCell ref="D247:H247"/>
    <mergeCell ref="I247:L247"/>
    <mergeCell ref="D248:H248"/>
    <mergeCell ref="I248:L248"/>
    <mergeCell ref="D249:H249"/>
    <mergeCell ref="I249:L249"/>
    <mergeCell ref="D250:H250"/>
    <mergeCell ref="I250:L250"/>
    <mergeCell ref="A244:C246"/>
    <mergeCell ref="D244:H244"/>
    <mergeCell ref="I244:L244"/>
    <mergeCell ref="D245:H245"/>
    <mergeCell ref="I245:L245"/>
    <mergeCell ref="D246:H246"/>
    <mergeCell ref="I246:L246"/>
    <mergeCell ref="D239:H240"/>
    <mergeCell ref="I239:L239"/>
    <mergeCell ref="I240:L240"/>
    <mergeCell ref="A241:C243"/>
    <mergeCell ref="D241:H241"/>
    <mergeCell ref="I241:L241"/>
    <mergeCell ref="D242:H242"/>
    <mergeCell ref="I242:L242"/>
    <mergeCell ref="D243:H243"/>
    <mergeCell ref="I243:L243"/>
    <mergeCell ref="A233:C240"/>
    <mergeCell ref="D233:H234"/>
    <mergeCell ref="I233:L233"/>
    <mergeCell ref="I234:L234"/>
    <mergeCell ref="D235:H236"/>
    <mergeCell ref="I235:L235"/>
    <mergeCell ref="I236:L236"/>
    <mergeCell ref="D237:H238"/>
    <mergeCell ref="I237:L237"/>
    <mergeCell ref="I238:L238"/>
    <mergeCell ref="A230:C232"/>
    <mergeCell ref="D230:H230"/>
    <mergeCell ref="I230:L230"/>
    <mergeCell ref="D231:H231"/>
    <mergeCell ref="I231:L231"/>
    <mergeCell ref="D232:H232"/>
    <mergeCell ref="I232:L232"/>
    <mergeCell ref="A226:C229"/>
    <mergeCell ref="D226:H226"/>
    <mergeCell ref="I226:L226"/>
    <mergeCell ref="D227:H227"/>
    <mergeCell ref="I227:L227"/>
    <mergeCell ref="D228:H228"/>
    <mergeCell ref="I228:L228"/>
    <mergeCell ref="D229:H229"/>
    <mergeCell ref="I229:L229"/>
    <mergeCell ref="I222:L222"/>
    <mergeCell ref="A223:C225"/>
    <mergeCell ref="D223:H223"/>
    <mergeCell ref="I223:L223"/>
    <mergeCell ref="D224:H224"/>
    <mergeCell ref="I224:L224"/>
    <mergeCell ref="D225:H225"/>
    <mergeCell ref="I225:L225"/>
    <mergeCell ref="D218:H218"/>
    <mergeCell ref="I218:L218"/>
    <mergeCell ref="A219:C222"/>
    <mergeCell ref="D219:H219"/>
    <mergeCell ref="I219:L219"/>
    <mergeCell ref="D220:H220"/>
    <mergeCell ref="I220:L220"/>
    <mergeCell ref="D221:H221"/>
    <mergeCell ref="I221:L221"/>
    <mergeCell ref="D222:H222"/>
    <mergeCell ref="D213:H214"/>
    <mergeCell ref="I213:L213"/>
    <mergeCell ref="I214:L214"/>
    <mergeCell ref="A215:C218"/>
    <mergeCell ref="D215:H215"/>
    <mergeCell ref="I215:L215"/>
    <mergeCell ref="D216:H216"/>
    <mergeCell ref="I216:L216"/>
    <mergeCell ref="D217:H217"/>
    <mergeCell ref="I217:L217"/>
    <mergeCell ref="A207:C214"/>
    <mergeCell ref="D207:H208"/>
    <mergeCell ref="I207:L207"/>
    <mergeCell ref="I208:L208"/>
    <mergeCell ref="D209:H210"/>
    <mergeCell ref="I209:L209"/>
    <mergeCell ref="I210:L210"/>
    <mergeCell ref="D211:H212"/>
    <mergeCell ref="I211:L211"/>
    <mergeCell ref="I212:L212"/>
    <mergeCell ref="A195:C202"/>
    <mergeCell ref="D195:H196"/>
    <mergeCell ref="I195:L195"/>
    <mergeCell ref="I196:L196"/>
    <mergeCell ref="D197:H198"/>
    <mergeCell ref="I197:L197"/>
    <mergeCell ref="I198:L198"/>
    <mergeCell ref="D199:H200"/>
    <mergeCell ref="I199:L199"/>
    <mergeCell ref="I200:L200"/>
    <mergeCell ref="D201:H202"/>
    <mergeCell ref="I201:L201"/>
    <mergeCell ref="I202:L202"/>
    <mergeCell ref="A203:C206"/>
    <mergeCell ref="D203:H203"/>
    <mergeCell ref="I203:L203"/>
    <mergeCell ref="D204:H204"/>
    <mergeCell ref="I204:L204"/>
    <mergeCell ref="D205:H205"/>
    <mergeCell ref="I205:L205"/>
    <mergeCell ref="D206:H206"/>
    <mergeCell ref="I206:L206"/>
    <mergeCell ref="A187:C194"/>
    <mergeCell ref="D187:H188"/>
    <mergeCell ref="I187:L187"/>
    <mergeCell ref="I188:L188"/>
    <mergeCell ref="D189:H190"/>
    <mergeCell ref="I189:L189"/>
    <mergeCell ref="I190:L190"/>
    <mergeCell ref="D191:H192"/>
    <mergeCell ref="I192:L192"/>
    <mergeCell ref="D193:H194"/>
    <mergeCell ref="I193:L193"/>
    <mergeCell ref="I194:L194"/>
    <mergeCell ref="I191:L191"/>
    <mergeCell ref="D181:H182"/>
    <mergeCell ref="I181:L181"/>
    <mergeCell ref="I182:L182"/>
    <mergeCell ref="A183:C186"/>
    <mergeCell ref="D183:H183"/>
    <mergeCell ref="I183:L183"/>
    <mergeCell ref="D184:H184"/>
    <mergeCell ref="I184:L184"/>
    <mergeCell ref="D185:H185"/>
    <mergeCell ref="I185:L185"/>
    <mergeCell ref="A175:C182"/>
    <mergeCell ref="D175:H176"/>
    <mergeCell ref="I175:L175"/>
    <mergeCell ref="I176:L176"/>
    <mergeCell ref="D177:H178"/>
    <mergeCell ref="I177:L177"/>
    <mergeCell ref="I178:L178"/>
    <mergeCell ref="D179:H180"/>
    <mergeCell ref="I179:L179"/>
    <mergeCell ref="I180:L180"/>
    <mergeCell ref="D186:H186"/>
    <mergeCell ref="I186:L186"/>
    <mergeCell ref="A172:C174"/>
    <mergeCell ref="D172:H172"/>
    <mergeCell ref="I172:L172"/>
    <mergeCell ref="D173:H173"/>
    <mergeCell ref="I173:L173"/>
    <mergeCell ref="D174:H174"/>
    <mergeCell ref="I174:L174"/>
    <mergeCell ref="A169:C171"/>
    <mergeCell ref="D169:H169"/>
    <mergeCell ref="I169:L169"/>
    <mergeCell ref="D170:H170"/>
    <mergeCell ref="I170:L170"/>
    <mergeCell ref="D171:H171"/>
    <mergeCell ref="I171:L171"/>
    <mergeCell ref="A163:C168"/>
    <mergeCell ref="D163:H164"/>
    <mergeCell ref="I163:L163"/>
    <mergeCell ref="I164:L164"/>
    <mergeCell ref="D165:H166"/>
    <mergeCell ref="I165:L165"/>
    <mergeCell ref="I166:L166"/>
    <mergeCell ref="D167:H168"/>
    <mergeCell ref="I167:L167"/>
    <mergeCell ref="I168:L168"/>
    <mergeCell ref="A127:C134"/>
    <mergeCell ref="D127:H128"/>
    <mergeCell ref="A155:C162"/>
    <mergeCell ref="D155:H156"/>
    <mergeCell ref="I155:L155"/>
    <mergeCell ref="I156:L156"/>
    <mergeCell ref="D157:H158"/>
    <mergeCell ref="I157:L157"/>
    <mergeCell ref="I147:L147"/>
    <mergeCell ref="I148:L148"/>
    <mergeCell ref="D149:H151"/>
    <mergeCell ref="I149:L149"/>
    <mergeCell ref="I150:L150"/>
    <mergeCell ref="I151:L151"/>
    <mergeCell ref="I158:L158"/>
    <mergeCell ref="D159:H160"/>
    <mergeCell ref="I159:L159"/>
    <mergeCell ref="I160:L160"/>
    <mergeCell ref="D161:H162"/>
    <mergeCell ref="I161:L161"/>
    <mergeCell ref="I162:L162"/>
    <mergeCell ref="D152:H154"/>
    <mergeCell ref="I152:L152"/>
    <mergeCell ref="I153:L153"/>
    <mergeCell ref="D141:H142"/>
    <mergeCell ref="I141:L141"/>
    <mergeCell ref="I142:L142"/>
    <mergeCell ref="A143:C154"/>
    <mergeCell ref="D143:H145"/>
    <mergeCell ref="I143:L143"/>
    <mergeCell ref="I144:L144"/>
    <mergeCell ref="I145:L145"/>
    <mergeCell ref="D146:H148"/>
    <mergeCell ref="I146:L146"/>
    <mergeCell ref="A135:C142"/>
    <mergeCell ref="D135:H136"/>
    <mergeCell ref="I135:L135"/>
    <mergeCell ref="I136:L136"/>
    <mergeCell ref="D137:H138"/>
    <mergeCell ref="I137:L137"/>
    <mergeCell ref="I138:L138"/>
    <mergeCell ref="D139:H140"/>
    <mergeCell ref="I139:L139"/>
    <mergeCell ref="I140:L140"/>
    <mergeCell ref="I154:L154"/>
    <mergeCell ref="A119:C126"/>
    <mergeCell ref="D119:H120"/>
    <mergeCell ref="I119:L119"/>
    <mergeCell ref="I120:L120"/>
    <mergeCell ref="D121:H122"/>
    <mergeCell ref="I121:L121"/>
    <mergeCell ref="I122:L122"/>
    <mergeCell ref="D123:H124"/>
    <mergeCell ref="I123:L123"/>
    <mergeCell ref="I124:L124"/>
    <mergeCell ref="I125:L125"/>
    <mergeCell ref="I126:L126"/>
    <mergeCell ref="D131:H132"/>
    <mergeCell ref="I131:L131"/>
    <mergeCell ref="I132:L132"/>
    <mergeCell ref="D133:H134"/>
    <mergeCell ref="I133:L133"/>
    <mergeCell ref="I134:L134"/>
    <mergeCell ref="D125:H126"/>
    <mergeCell ref="I112:L112"/>
    <mergeCell ref="I113:L113"/>
    <mergeCell ref="D114:H115"/>
    <mergeCell ref="I114:L114"/>
    <mergeCell ref="I115:L115"/>
    <mergeCell ref="D116:H118"/>
    <mergeCell ref="I116:L116"/>
    <mergeCell ref="I117:L117"/>
    <mergeCell ref="I118:L118"/>
    <mergeCell ref="I127:L127"/>
    <mergeCell ref="I128:L128"/>
    <mergeCell ref="D129:H130"/>
    <mergeCell ref="I129:L129"/>
    <mergeCell ref="I130:L130"/>
    <mergeCell ref="I99:L99"/>
    <mergeCell ref="D90:H91"/>
    <mergeCell ref="I90:L90"/>
    <mergeCell ref="I91:L91"/>
    <mergeCell ref="D106:H107"/>
    <mergeCell ref="I106:L106"/>
    <mergeCell ref="I107:L107"/>
    <mergeCell ref="A108:C118"/>
    <mergeCell ref="D108:H110"/>
    <mergeCell ref="I108:L108"/>
    <mergeCell ref="I109:L109"/>
    <mergeCell ref="I110:L110"/>
    <mergeCell ref="D111:H113"/>
    <mergeCell ref="I111:L111"/>
    <mergeCell ref="A100:C107"/>
    <mergeCell ref="D100:H101"/>
    <mergeCell ref="I100:L100"/>
    <mergeCell ref="I101:L101"/>
    <mergeCell ref="D102:H103"/>
    <mergeCell ref="I102:L102"/>
    <mergeCell ref="I103:L103"/>
    <mergeCell ref="D104:H105"/>
    <mergeCell ref="I104:L104"/>
    <mergeCell ref="I105:L105"/>
    <mergeCell ref="I74:L74"/>
    <mergeCell ref="I75:L75"/>
    <mergeCell ref="A92:C99"/>
    <mergeCell ref="D92:H93"/>
    <mergeCell ref="I92:L92"/>
    <mergeCell ref="I93:L93"/>
    <mergeCell ref="D94:H95"/>
    <mergeCell ref="I94:L94"/>
    <mergeCell ref="I95:L95"/>
    <mergeCell ref="A84:C91"/>
    <mergeCell ref="D84:H85"/>
    <mergeCell ref="I84:L84"/>
    <mergeCell ref="I85:L85"/>
    <mergeCell ref="D86:H87"/>
    <mergeCell ref="I86:L86"/>
    <mergeCell ref="I87:L87"/>
    <mergeCell ref="D88:H89"/>
    <mergeCell ref="I88:L88"/>
    <mergeCell ref="I89:L89"/>
    <mergeCell ref="D96:H97"/>
    <mergeCell ref="I96:L96"/>
    <mergeCell ref="I97:L97"/>
    <mergeCell ref="D98:H99"/>
    <mergeCell ref="I98:L98"/>
    <mergeCell ref="A76:C83"/>
    <mergeCell ref="D76:H77"/>
    <mergeCell ref="I76:L76"/>
    <mergeCell ref="I77:L77"/>
    <mergeCell ref="D78:H79"/>
    <mergeCell ref="I78:L78"/>
    <mergeCell ref="I79:L79"/>
    <mergeCell ref="A68:C75"/>
    <mergeCell ref="D68:H69"/>
    <mergeCell ref="I68:L68"/>
    <mergeCell ref="I69:L69"/>
    <mergeCell ref="D70:H71"/>
    <mergeCell ref="I70:L70"/>
    <mergeCell ref="I71:L71"/>
    <mergeCell ref="D72:H73"/>
    <mergeCell ref="I72:L72"/>
    <mergeCell ref="I73:L73"/>
    <mergeCell ref="D80:H81"/>
    <mergeCell ref="I80:L80"/>
    <mergeCell ref="I81:L81"/>
    <mergeCell ref="D82:H83"/>
    <mergeCell ref="I82:L82"/>
    <mergeCell ref="I83:L83"/>
    <mergeCell ref="D74:H75"/>
    <mergeCell ref="I62:L62"/>
    <mergeCell ref="I63:L63"/>
    <mergeCell ref="I64:L64"/>
    <mergeCell ref="D65:H67"/>
    <mergeCell ref="I65:L65"/>
    <mergeCell ref="I66:L66"/>
    <mergeCell ref="I67:L67"/>
    <mergeCell ref="A56:C67"/>
    <mergeCell ref="D56:H58"/>
    <mergeCell ref="I56:L56"/>
    <mergeCell ref="I57:L57"/>
    <mergeCell ref="I58:L58"/>
    <mergeCell ref="D59:H61"/>
    <mergeCell ref="I59:L59"/>
    <mergeCell ref="I60:L60"/>
    <mergeCell ref="I61:L61"/>
    <mergeCell ref="D62:H64"/>
    <mergeCell ref="A44:C51"/>
    <mergeCell ref="D44:H45"/>
    <mergeCell ref="I44:L44"/>
    <mergeCell ref="I45:L45"/>
    <mergeCell ref="D46:H47"/>
    <mergeCell ref="I46:L46"/>
    <mergeCell ref="I47:L47"/>
    <mergeCell ref="A36:C43"/>
    <mergeCell ref="D36:H37"/>
    <mergeCell ref="I36:L36"/>
    <mergeCell ref="I37:L37"/>
    <mergeCell ref="D38:H39"/>
    <mergeCell ref="I38:L38"/>
    <mergeCell ref="I39:L39"/>
    <mergeCell ref="D40:H41"/>
    <mergeCell ref="I40:L40"/>
    <mergeCell ref="I41:L41"/>
    <mergeCell ref="D48:H49"/>
    <mergeCell ref="I48:L48"/>
    <mergeCell ref="I49:L49"/>
    <mergeCell ref="D50:H51"/>
    <mergeCell ref="I50:L50"/>
    <mergeCell ref="I51:L51"/>
    <mergeCell ref="D42:H43"/>
    <mergeCell ref="A52:C55"/>
    <mergeCell ref="D52:H52"/>
    <mergeCell ref="I52:L52"/>
    <mergeCell ref="D53:H53"/>
    <mergeCell ref="I53:L53"/>
    <mergeCell ref="D54:H54"/>
    <mergeCell ref="I54:L54"/>
    <mergeCell ref="D55:H55"/>
    <mergeCell ref="I55:L55"/>
    <mergeCell ref="I42:L42"/>
    <mergeCell ref="I43:L43"/>
    <mergeCell ref="T19:T21"/>
    <mergeCell ref="U19:U21"/>
    <mergeCell ref="A20:C27"/>
    <mergeCell ref="D20:H21"/>
    <mergeCell ref="I20:L20"/>
    <mergeCell ref="I21:L21"/>
    <mergeCell ref="D22:H23"/>
    <mergeCell ref="I22:L22"/>
    <mergeCell ref="I23:L23"/>
    <mergeCell ref="D24:H25"/>
    <mergeCell ref="I24:L24"/>
    <mergeCell ref="I25:L25"/>
    <mergeCell ref="D26:H27"/>
    <mergeCell ref="I26:L26"/>
    <mergeCell ref="I27:L27"/>
    <mergeCell ref="A1:N1"/>
    <mergeCell ref="A19:L19"/>
    <mergeCell ref="P19:P21"/>
    <mergeCell ref="Q19:Q21"/>
    <mergeCell ref="R19:R21"/>
    <mergeCell ref="S19:S21"/>
    <mergeCell ref="A2:N2"/>
    <mergeCell ref="A3:N3"/>
    <mergeCell ref="A28:C35"/>
    <mergeCell ref="D28:H29"/>
    <mergeCell ref="I28:L28"/>
    <mergeCell ref="I29:L29"/>
    <mergeCell ref="D30:H31"/>
    <mergeCell ref="I30:L30"/>
    <mergeCell ref="I31:L31"/>
    <mergeCell ref="D32:H33"/>
    <mergeCell ref="I32:L32"/>
    <mergeCell ref="I33:L33"/>
    <mergeCell ref="D34:H35"/>
    <mergeCell ref="I34:L34"/>
    <mergeCell ref="I35:L35"/>
    <mergeCell ref="A4:N4"/>
  </mergeCells>
  <hyperlinks>
    <hyperlink ref="A2:N2" location="СОДЕРЖАНИЕ!R1C1" display="СОДЕРЖАНИЕ!R1C1" xr:uid="{68FACBBB-5A88-447C-9A3C-C260062004DE}"/>
  </hyperlinks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39E12B-ACD5-4577-903F-4CDCD452A0D0}">
  <sheetPr>
    <tabColor theme="0"/>
  </sheetPr>
  <dimension ref="A1:H30"/>
  <sheetViews>
    <sheetView zoomScaleNormal="100" workbookViewId="0">
      <selection activeCell="A5" sqref="A5:H5"/>
    </sheetView>
  </sheetViews>
  <sheetFormatPr defaultColWidth="10.140625" defaultRowHeight="16.5" x14ac:dyDescent="0.3"/>
  <cols>
    <col min="1" max="1" width="18.140625" style="688" customWidth="1"/>
    <col min="2" max="2" width="17" style="688" customWidth="1"/>
    <col min="3" max="3" width="18.42578125" style="688" bestFit="1" customWidth="1"/>
    <col min="4" max="5" width="19.85546875" style="688" customWidth="1"/>
    <col min="6" max="6" width="30.140625" style="688" customWidth="1"/>
    <col min="7" max="8" width="17.85546875" style="688" customWidth="1"/>
    <col min="9" max="16384" width="10.140625" style="688"/>
  </cols>
  <sheetData>
    <row r="1" spans="1:8" x14ac:dyDescent="0.3">
      <c r="A1" s="1922"/>
      <c r="B1" s="1923"/>
      <c r="C1" s="1923"/>
      <c r="D1" s="1923"/>
      <c r="E1" s="1923"/>
      <c r="F1" s="1923"/>
      <c r="G1" s="1923"/>
      <c r="H1" s="1923"/>
    </row>
    <row r="2" spans="1:8" x14ac:dyDescent="0.3">
      <c r="A2" s="1922"/>
      <c r="B2" s="1923"/>
      <c r="C2" s="1923"/>
      <c r="D2" s="1923"/>
      <c r="E2" s="1923"/>
      <c r="F2" s="1923"/>
      <c r="G2" s="1923"/>
      <c r="H2" s="1923"/>
    </row>
    <row r="3" spans="1:8" x14ac:dyDescent="0.3">
      <c r="A3" s="1922"/>
      <c r="B3" s="1923"/>
      <c r="C3" s="1923"/>
      <c r="D3" s="1923"/>
      <c r="E3" s="1923"/>
      <c r="F3" s="1923"/>
      <c r="G3" s="1923"/>
      <c r="H3" s="1923"/>
    </row>
    <row r="4" spans="1:8" ht="24.75" customHeight="1" x14ac:dyDescent="0.3">
      <c r="A4" s="1922"/>
      <c r="B4" s="1923"/>
      <c r="C4" s="1923"/>
      <c r="D4" s="1923"/>
      <c r="E4" s="1923"/>
      <c r="F4" s="1923"/>
      <c r="G4" s="1923"/>
      <c r="H4" s="1923"/>
    </row>
    <row r="5" spans="1:8" ht="17.25" thickBot="1" x14ac:dyDescent="0.35">
      <c r="A5" s="1048" t="s">
        <v>427</v>
      </c>
      <c r="B5" s="1048"/>
      <c r="C5" s="1048"/>
      <c r="D5" s="1048"/>
      <c r="E5" s="1048"/>
      <c r="F5" s="1048"/>
      <c r="G5" s="1048"/>
      <c r="H5" s="1048"/>
    </row>
    <row r="6" spans="1:8" ht="17.25" thickBot="1" x14ac:dyDescent="0.35">
      <c r="A6" s="1924" t="s">
        <v>1671</v>
      </c>
      <c r="B6" s="1925"/>
      <c r="C6" s="1925"/>
      <c r="D6" s="1925"/>
      <c r="E6" s="1925"/>
      <c r="F6" s="1925"/>
      <c r="G6" s="1925"/>
      <c r="H6" s="1926"/>
    </row>
    <row r="7" spans="1:8" ht="5.25" customHeight="1" x14ac:dyDescent="0.3">
      <c r="A7" s="689"/>
      <c r="B7" s="689"/>
      <c r="C7" s="689"/>
      <c r="D7" s="689"/>
      <c r="E7" s="689"/>
      <c r="F7" s="689"/>
      <c r="G7" s="689"/>
    </row>
    <row r="8" spans="1:8" x14ac:dyDescent="0.3">
      <c r="A8" s="690"/>
      <c r="B8" s="690"/>
      <c r="C8" s="691"/>
      <c r="D8" s="690" t="s">
        <v>1672</v>
      </c>
      <c r="E8" s="692"/>
      <c r="F8" s="690" t="s">
        <v>2015</v>
      </c>
      <c r="G8" s="691"/>
      <c r="H8" s="693"/>
    </row>
    <row r="9" spans="1:8" ht="6.75" customHeight="1" x14ac:dyDescent="0.3">
      <c r="A9" s="691"/>
      <c r="B9" s="691"/>
      <c r="C9" s="691"/>
      <c r="D9" s="691"/>
      <c r="E9" s="691"/>
      <c r="F9" s="691"/>
      <c r="G9" s="691"/>
      <c r="H9" s="693"/>
    </row>
    <row r="10" spans="1:8" x14ac:dyDescent="0.3">
      <c r="A10" s="694"/>
      <c r="B10" s="694"/>
      <c r="C10" s="694"/>
      <c r="D10" s="694"/>
      <c r="E10" s="694"/>
      <c r="F10" s="694"/>
      <c r="G10" s="694"/>
      <c r="H10" s="693"/>
    </row>
    <row r="11" spans="1:8" x14ac:dyDescent="0.3">
      <c r="A11" s="694"/>
      <c r="B11" s="694"/>
      <c r="C11" s="694"/>
      <c r="D11" s="694"/>
      <c r="E11" s="694"/>
      <c r="F11" s="694"/>
      <c r="G11" s="694"/>
      <c r="H11" s="693"/>
    </row>
    <row r="12" spans="1:8" x14ac:dyDescent="0.3">
      <c r="A12" s="694"/>
      <c r="B12" s="694"/>
      <c r="C12" s="694"/>
      <c r="D12" s="694"/>
      <c r="E12" s="694"/>
      <c r="F12" s="695"/>
      <c r="G12" s="695"/>
      <c r="H12" s="693"/>
    </row>
    <row r="13" spans="1:8" x14ac:dyDescent="0.3">
      <c r="A13" s="694"/>
      <c r="B13" s="694"/>
      <c r="C13" s="694"/>
      <c r="D13" s="694"/>
      <c r="E13" s="694"/>
      <c r="F13" s="694"/>
      <c r="G13" s="694"/>
      <c r="H13" s="693"/>
    </row>
    <row r="14" spans="1:8" x14ac:dyDescent="0.3">
      <c r="A14" s="694"/>
      <c r="B14" s="694"/>
      <c r="C14" s="694"/>
      <c r="D14" s="694"/>
      <c r="E14" s="694"/>
      <c r="F14" s="694"/>
      <c r="G14" s="694"/>
      <c r="H14" s="693"/>
    </row>
    <row r="15" spans="1:8" x14ac:dyDescent="0.3">
      <c r="A15" s="694"/>
      <c r="B15" s="694"/>
      <c r="C15" s="694"/>
      <c r="D15" s="694"/>
      <c r="E15" s="694"/>
      <c r="F15" s="694"/>
      <c r="G15" s="694"/>
      <c r="H15" s="693"/>
    </row>
    <row r="16" spans="1:8" x14ac:dyDescent="0.3">
      <c r="A16" s="694"/>
      <c r="B16" s="694"/>
      <c r="C16" s="694"/>
      <c r="D16" s="694"/>
      <c r="E16" s="694"/>
      <c r="F16" s="694"/>
      <c r="G16" s="694"/>
      <c r="H16" s="693"/>
    </row>
    <row r="17" spans="1:8" x14ac:dyDescent="0.3">
      <c r="A17" s="694"/>
      <c r="B17" s="694"/>
      <c r="C17" s="694"/>
      <c r="D17" s="694"/>
      <c r="E17" s="694"/>
      <c r="F17" s="694"/>
      <c r="G17" s="694"/>
      <c r="H17" s="693"/>
    </row>
    <row r="18" spans="1:8" ht="18" customHeight="1" thickBot="1" x14ac:dyDescent="0.35">
      <c r="A18" s="689"/>
      <c r="B18" s="694"/>
      <c r="C18" s="694"/>
      <c r="D18" s="694"/>
      <c r="E18" s="694"/>
      <c r="F18" s="696"/>
      <c r="G18" s="694"/>
    </row>
    <row r="19" spans="1:8" ht="17.25" thickBot="1" x14ac:dyDescent="0.35">
      <c r="A19" s="1703" t="s">
        <v>349</v>
      </c>
      <c r="B19" s="1704"/>
      <c r="C19" s="1704"/>
      <c r="D19" s="1704"/>
      <c r="E19" s="1704"/>
      <c r="F19" s="1704"/>
      <c r="G19" s="1704"/>
      <c r="H19" s="1705"/>
    </row>
    <row r="20" spans="1:8" ht="13.5" customHeight="1" x14ac:dyDescent="0.3">
      <c r="A20" s="1757" t="s">
        <v>12</v>
      </c>
      <c r="B20" s="1758"/>
      <c r="C20" s="1758" t="s">
        <v>177</v>
      </c>
      <c r="D20" s="1758" t="s">
        <v>13</v>
      </c>
      <c r="E20" s="1758" t="s">
        <v>14</v>
      </c>
      <c r="F20" s="1758" t="s">
        <v>15</v>
      </c>
      <c r="G20" s="1927" t="s">
        <v>302</v>
      </c>
      <c r="H20" s="1929" t="s">
        <v>17</v>
      </c>
    </row>
    <row r="21" spans="1:8" ht="14.25" customHeight="1" x14ac:dyDescent="0.3">
      <c r="A21" s="1759"/>
      <c r="B21" s="1760"/>
      <c r="C21" s="1760"/>
      <c r="D21" s="1760"/>
      <c r="E21" s="1760"/>
      <c r="F21" s="1760"/>
      <c r="G21" s="1928"/>
      <c r="H21" s="1930"/>
    </row>
    <row r="22" spans="1:8" x14ac:dyDescent="0.3">
      <c r="A22" s="1931" t="s">
        <v>1672</v>
      </c>
      <c r="B22" s="1932"/>
      <c r="C22" s="249" t="s">
        <v>1673</v>
      </c>
      <c r="D22" s="280" t="s">
        <v>204</v>
      </c>
      <c r="E22" s="280" t="s">
        <v>204</v>
      </c>
      <c r="F22" s="280" t="s">
        <v>394</v>
      </c>
      <c r="G22" s="709">
        <v>4895</v>
      </c>
      <c r="H22" s="710">
        <v>4895</v>
      </c>
    </row>
    <row r="23" spans="1:8" ht="17.25" thickBot="1" x14ac:dyDescent="0.35">
      <c r="A23" s="1933" t="s">
        <v>2015</v>
      </c>
      <c r="B23" s="1934"/>
      <c r="C23" s="706" t="s">
        <v>1673</v>
      </c>
      <c r="D23" s="304" t="s">
        <v>204</v>
      </c>
      <c r="E23" s="304" t="s">
        <v>204</v>
      </c>
      <c r="F23" s="304" t="s">
        <v>394</v>
      </c>
      <c r="G23" s="707">
        <v>4895</v>
      </c>
      <c r="H23" s="708">
        <v>4895</v>
      </c>
    </row>
    <row r="24" spans="1:8" ht="17.25" thickBot="1" x14ac:dyDescent="0.35">
      <c r="A24" s="1935" t="s">
        <v>32</v>
      </c>
      <c r="B24" s="1936"/>
      <c r="C24" s="1936"/>
      <c r="D24" s="1936"/>
      <c r="E24" s="1936"/>
      <c r="F24" s="1936"/>
      <c r="G24" s="1936"/>
      <c r="H24" s="1937"/>
    </row>
    <row r="25" spans="1:8" ht="13.5" customHeight="1" x14ac:dyDescent="0.3">
      <c r="A25" s="1586" t="s">
        <v>33</v>
      </c>
      <c r="B25" s="1587"/>
      <c r="C25" s="1587" t="s">
        <v>177</v>
      </c>
      <c r="D25" s="1587" t="s">
        <v>34</v>
      </c>
      <c r="E25" s="1587" t="s">
        <v>15</v>
      </c>
      <c r="F25" s="1587"/>
      <c r="G25" s="1938" t="s">
        <v>302</v>
      </c>
      <c r="H25" s="1940" t="s">
        <v>17</v>
      </c>
    </row>
    <row r="26" spans="1:8" ht="17.25" thickBot="1" x14ac:dyDescent="0.35">
      <c r="A26" s="1691"/>
      <c r="B26" s="1681"/>
      <c r="C26" s="1681"/>
      <c r="D26" s="1681"/>
      <c r="E26" s="1681"/>
      <c r="F26" s="1681"/>
      <c r="G26" s="1939"/>
      <c r="H26" s="1941"/>
    </row>
    <row r="27" spans="1:8" x14ac:dyDescent="0.3">
      <c r="A27" s="1944" t="s">
        <v>35</v>
      </c>
      <c r="B27" s="1945"/>
      <c r="C27" s="700" t="s">
        <v>1673</v>
      </c>
      <c r="D27" s="88" t="s">
        <v>36</v>
      </c>
      <c r="E27" s="1945" t="s">
        <v>1674</v>
      </c>
      <c r="F27" s="1945"/>
      <c r="G27" s="701">
        <v>477</v>
      </c>
      <c r="H27" s="702">
        <v>477</v>
      </c>
    </row>
    <row r="28" spans="1:8" x14ac:dyDescent="0.3">
      <c r="A28" s="1946" t="s">
        <v>42</v>
      </c>
      <c r="B28" s="1947"/>
      <c r="C28" s="697" t="s">
        <v>1673</v>
      </c>
      <c r="D28" s="43" t="s">
        <v>36</v>
      </c>
      <c r="E28" s="1947" t="s">
        <v>1675</v>
      </c>
      <c r="F28" s="1947"/>
      <c r="G28" s="698">
        <v>230</v>
      </c>
      <c r="H28" s="699">
        <v>230</v>
      </c>
    </row>
    <row r="29" spans="1:8" x14ac:dyDescent="0.3">
      <c r="A29" s="1946" t="s">
        <v>51</v>
      </c>
      <c r="B29" s="1947"/>
      <c r="C29" s="697" t="s">
        <v>1673</v>
      </c>
      <c r="D29" s="43" t="s">
        <v>36</v>
      </c>
      <c r="E29" s="1947" t="s">
        <v>1676</v>
      </c>
      <c r="F29" s="1947"/>
      <c r="G29" s="698">
        <v>327</v>
      </c>
      <c r="H29" s="699">
        <v>327</v>
      </c>
    </row>
    <row r="30" spans="1:8" ht="17.25" thickBot="1" x14ac:dyDescent="0.35">
      <c r="A30" s="1942" t="s">
        <v>54</v>
      </c>
      <c r="B30" s="1943"/>
      <c r="C30" s="703" t="s">
        <v>1673</v>
      </c>
      <c r="D30" s="94" t="s">
        <v>36</v>
      </c>
      <c r="E30" s="1943" t="s">
        <v>1677</v>
      </c>
      <c r="F30" s="1943"/>
      <c r="G30" s="704">
        <v>471</v>
      </c>
      <c r="H30" s="705">
        <v>471</v>
      </c>
    </row>
  </sheetData>
  <protectedRanges>
    <protectedRange sqref="A27:A28" name="Диапазон1_2_1_1_1_1_1_1"/>
  </protectedRanges>
  <mergeCells count="28">
    <mergeCell ref="A30:B30"/>
    <mergeCell ref="E30:F30"/>
    <mergeCell ref="A27:B27"/>
    <mergeCell ref="E27:F27"/>
    <mergeCell ref="A28:B28"/>
    <mergeCell ref="E28:F28"/>
    <mergeCell ref="A29:B29"/>
    <mergeCell ref="E29:F29"/>
    <mergeCell ref="A22:B22"/>
    <mergeCell ref="A23:B23"/>
    <mergeCell ref="A24:H24"/>
    <mergeCell ref="A25:B26"/>
    <mergeCell ref="C25:C26"/>
    <mergeCell ref="D25:D26"/>
    <mergeCell ref="E25:F26"/>
    <mergeCell ref="G25:G26"/>
    <mergeCell ref="H25:H26"/>
    <mergeCell ref="A1:H4"/>
    <mergeCell ref="A5:H5"/>
    <mergeCell ref="A6:H6"/>
    <mergeCell ref="A19:H19"/>
    <mergeCell ref="A20:B21"/>
    <mergeCell ref="C20:C21"/>
    <mergeCell ref="D20:D21"/>
    <mergeCell ref="E20:E21"/>
    <mergeCell ref="F20:F21"/>
    <mergeCell ref="G20:G21"/>
    <mergeCell ref="H20:H21"/>
  </mergeCells>
  <hyperlinks>
    <hyperlink ref="A5:H5" location="СОДЕРЖАНИЕ!A1" display="СОДЕРЖАНИЕ!A1" xr:uid="{6D86B280-2ED4-422C-8800-E4476E0158EA}"/>
  </hyperlinks>
  <pageMargins left="0.43307086614173229" right="0.11811023622047245" top="0.27559055118110237" bottom="0.78740157480314954" header="0.31496062992125984" footer="0.31496062992125984"/>
  <pageSetup paperSize="9" fitToHeight="0" orientation="portrait" r:id="rId1"/>
  <headerFooter>
    <oddFooter>&amp;C&amp;"-,курсив"&amp;8* цена с НДС в рублях РФ, отгрузка со склада фабрики в г. Рязань при 100% предоплате.
Страница  &amp;P из &amp;N&amp;R&amp;"-,полужирный"&amp;KFF0000portika.ru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0"/>
  </sheetPr>
  <dimension ref="A1:K77"/>
  <sheetViews>
    <sheetView topLeftCell="A12" zoomScale="115" zoomScaleNormal="115" workbookViewId="0">
      <selection activeCell="A40" sqref="A40:I40"/>
    </sheetView>
  </sheetViews>
  <sheetFormatPr defaultColWidth="8.85546875" defaultRowHeight="16.5" x14ac:dyDescent="0.3"/>
  <cols>
    <col min="1" max="2" width="16" style="1" customWidth="1"/>
    <col min="3" max="3" width="21.28515625" style="1" customWidth="1"/>
    <col min="4" max="5" width="19" style="1" customWidth="1"/>
    <col min="6" max="7" width="16.5703125" style="1" customWidth="1"/>
    <col min="8" max="8" width="18.5703125" style="1" bestFit="1" customWidth="1"/>
    <col min="9" max="9" width="14.42578125" style="1" customWidth="1"/>
    <col min="10" max="16384" width="8.85546875" style="1"/>
  </cols>
  <sheetData>
    <row r="1" spans="1:9" x14ac:dyDescent="0.3">
      <c r="A1" s="1990"/>
      <c r="B1" s="1990"/>
      <c r="C1" s="1990"/>
      <c r="D1" s="1990"/>
      <c r="E1" s="1990"/>
      <c r="F1" s="1990"/>
      <c r="G1" s="1990"/>
      <c r="H1" s="1990"/>
      <c r="I1" s="1990"/>
    </row>
    <row r="2" spans="1:9" x14ac:dyDescent="0.3">
      <c r="A2" s="1990"/>
      <c r="B2" s="1990"/>
      <c r="C2" s="1990"/>
      <c r="D2" s="1990"/>
      <c r="E2" s="1990"/>
      <c r="F2" s="1990"/>
      <c r="G2" s="1990"/>
      <c r="H2" s="1990"/>
      <c r="I2" s="1990"/>
    </row>
    <row r="3" spans="1:9" x14ac:dyDescent="0.3">
      <c r="A3" s="1990"/>
      <c r="B3" s="1990"/>
      <c r="C3" s="1990"/>
      <c r="D3" s="1990"/>
      <c r="E3" s="1990"/>
      <c r="F3" s="1990"/>
      <c r="G3" s="1990"/>
      <c r="H3" s="1990"/>
      <c r="I3" s="1990"/>
    </row>
    <row r="4" spans="1:9" x14ac:dyDescent="0.3">
      <c r="A4" s="1990"/>
      <c r="B4" s="1990"/>
      <c r="C4" s="1990"/>
      <c r="D4" s="1990"/>
      <c r="E4" s="1990"/>
      <c r="F4" s="1990"/>
      <c r="G4" s="1990"/>
      <c r="H4" s="1990"/>
      <c r="I4" s="1990"/>
    </row>
    <row r="5" spans="1:9" ht="21" customHeight="1" x14ac:dyDescent="0.3">
      <c r="A5" s="1990"/>
      <c r="B5" s="1990"/>
      <c r="C5" s="1990"/>
      <c r="D5" s="1990"/>
      <c r="E5" s="1990"/>
      <c r="F5" s="1990"/>
      <c r="G5" s="1990"/>
      <c r="H5" s="1990"/>
      <c r="I5" s="1990"/>
    </row>
    <row r="6" spans="1:9" x14ac:dyDescent="0.3">
      <c r="A6" s="2021" t="s">
        <v>333</v>
      </c>
      <c r="B6" s="2022"/>
      <c r="C6" s="2022"/>
      <c r="D6" s="2022"/>
      <c r="E6" s="2022"/>
      <c r="F6" s="2022"/>
      <c r="G6" s="2022"/>
      <c r="H6" s="2022"/>
      <c r="I6" s="2023"/>
    </row>
    <row r="7" spans="1:9" x14ac:dyDescent="0.3">
      <c r="A7" s="2003" t="s">
        <v>0</v>
      </c>
      <c r="B7" s="2000" t="s">
        <v>123</v>
      </c>
      <c r="C7" s="2000"/>
      <c r="D7" s="2000"/>
      <c r="E7" s="2000"/>
      <c r="F7" s="2000"/>
      <c r="G7" s="2000"/>
      <c r="H7" s="2000"/>
      <c r="I7" s="2000"/>
    </row>
    <row r="8" spans="1:9" x14ac:dyDescent="0.3">
      <c r="A8" s="2003"/>
      <c r="B8" s="2000"/>
      <c r="C8" s="2000"/>
      <c r="D8" s="2000"/>
      <c r="E8" s="2000"/>
      <c r="F8" s="2000"/>
      <c r="G8" s="2000"/>
      <c r="H8" s="2000"/>
      <c r="I8" s="2000"/>
    </row>
    <row r="9" spans="1:9" ht="42.75" customHeight="1" x14ac:dyDescent="0.3">
      <c r="A9" s="68" t="s">
        <v>2</v>
      </c>
      <c r="B9" s="2001" t="s">
        <v>124</v>
      </c>
      <c r="C9" s="2000"/>
      <c r="D9" s="2000"/>
      <c r="E9" s="2000"/>
      <c r="F9" s="2000"/>
      <c r="G9" s="2000"/>
      <c r="H9" s="2000"/>
      <c r="I9" s="2000"/>
    </row>
    <row r="10" spans="1:9" x14ac:dyDescent="0.3">
      <c r="A10" s="2003" t="s">
        <v>4</v>
      </c>
      <c r="B10" s="2000" t="s">
        <v>223</v>
      </c>
      <c r="C10" s="2000"/>
      <c r="D10" s="2000"/>
      <c r="E10" s="2000"/>
      <c r="F10" s="2000"/>
      <c r="G10" s="2000"/>
      <c r="H10" s="2000"/>
      <c r="I10" s="2000"/>
    </row>
    <row r="11" spans="1:9" x14ac:dyDescent="0.3">
      <c r="A11" s="2003"/>
      <c r="B11" s="2000"/>
      <c r="C11" s="2000"/>
      <c r="D11" s="2000"/>
      <c r="E11" s="2000"/>
      <c r="F11" s="2000"/>
      <c r="G11" s="2000"/>
      <c r="H11" s="2000"/>
      <c r="I11" s="2000"/>
    </row>
    <row r="12" spans="1:9" ht="26.25" customHeight="1" x14ac:dyDescent="0.3">
      <c r="A12" s="68" t="s">
        <v>6</v>
      </c>
      <c r="B12" s="2000" t="s">
        <v>1181</v>
      </c>
      <c r="C12" s="2000"/>
      <c r="D12" s="2000"/>
      <c r="E12" s="2000"/>
      <c r="F12" s="2000"/>
      <c r="G12" s="2000"/>
      <c r="H12" s="2000"/>
      <c r="I12" s="2000"/>
    </row>
    <row r="13" spans="1:9" ht="16.5" customHeight="1" x14ac:dyDescent="0.3">
      <c r="A13" s="2010" t="s">
        <v>1104</v>
      </c>
      <c r="B13" s="2010"/>
      <c r="C13" s="2010"/>
      <c r="D13" s="2010"/>
      <c r="E13" s="2010"/>
      <c r="F13" s="2010"/>
      <c r="G13" s="2010"/>
      <c r="H13" s="2010"/>
      <c r="I13" s="2010"/>
    </row>
    <row r="14" spans="1:9" ht="16.5" customHeight="1" x14ac:dyDescent="0.3">
      <c r="A14" s="2002" t="s">
        <v>1726</v>
      </c>
      <c r="B14" s="2002"/>
      <c r="C14" s="2002"/>
      <c r="D14" s="2002"/>
      <c r="E14" s="2002"/>
      <c r="F14" s="2002"/>
      <c r="G14" s="2002"/>
      <c r="H14" s="2002"/>
      <c r="I14" s="2002"/>
    </row>
    <row r="15" spans="1:9" x14ac:dyDescent="0.3">
      <c r="A15" s="8" t="s">
        <v>209</v>
      </c>
      <c r="B15" s="9" t="s">
        <v>210</v>
      </c>
      <c r="C15" s="7" t="s">
        <v>211</v>
      </c>
      <c r="D15" s="8" t="s">
        <v>212</v>
      </c>
      <c r="E15" s="9" t="s">
        <v>213</v>
      </c>
      <c r="F15" s="9" t="s">
        <v>214</v>
      </c>
      <c r="G15" s="9"/>
      <c r="H15" s="19"/>
      <c r="I15" s="65"/>
    </row>
    <row r="16" spans="1:9" x14ac:dyDescent="0.3">
      <c r="A16" s="5"/>
      <c r="B16" s="5"/>
      <c r="C16" s="5"/>
      <c r="D16" s="5"/>
      <c r="E16" s="5"/>
      <c r="F16" s="5"/>
      <c r="G16" s="5"/>
      <c r="H16" s="5"/>
      <c r="I16" s="56"/>
    </row>
    <row r="17" spans="1:10" x14ac:dyDescent="0.3">
      <c r="A17" s="5"/>
      <c r="B17" s="5"/>
      <c r="C17" s="5"/>
      <c r="D17" s="5"/>
      <c r="E17" s="5"/>
      <c r="F17" s="5"/>
      <c r="G17" s="5"/>
      <c r="H17" s="5"/>
      <c r="I17" s="56"/>
    </row>
    <row r="18" spans="1:10" x14ac:dyDescent="0.3">
      <c r="A18" s="5"/>
      <c r="B18" s="5"/>
      <c r="C18" s="5"/>
      <c r="D18" s="5"/>
      <c r="E18" s="5"/>
      <c r="F18" s="5"/>
      <c r="G18" s="5"/>
      <c r="H18" s="5"/>
      <c r="I18" s="56"/>
    </row>
    <row r="19" spans="1:10" x14ac:dyDescent="0.3">
      <c r="A19" s="5"/>
      <c r="B19" s="5"/>
      <c r="C19" s="5"/>
      <c r="D19" s="5"/>
      <c r="E19" s="5"/>
      <c r="F19" s="5"/>
      <c r="G19" s="5"/>
      <c r="H19" s="5"/>
      <c r="I19" s="56"/>
    </row>
    <row r="20" spans="1:10" x14ac:dyDescent="0.3">
      <c r="A20" s="5"/>
      <c r="B20" s="5"/>
      <c r="C20" s="5"/>
      <c r="D20" s="5"/>
      <c r="E20" s="5"/>
      <c r="F20" s="5"/>
      <c r="G20" s="5"/>
      <c r="H20" s="5"/>
      <c r="I20" s="56"/>
    </row>
    <row r="21" spans="1:10" x14ac:dyDescent="0.3">
      <c r="A21" s="5"/>
      <c r="B21" s="5"/>
      <c r="C21" s="5"/>
      <c r="D21" s="5"/>
      <c r="E21" s="5"/>
      <c r="F21" s="5"/>
      <c r="G21" s="5"/>
      <c r="H21" s="5"/>
      <c r="I21" s="56"/>
    </row>
    <row r="22" spans="1:10" x14ac:dyDescent="0.3">
      <c r="A22" s="5"/>
      <c r="B22" s="5"/>
      <c r="C22" s="5"/>
      <c r="D22" s="5"/>
      <c r="E22" s="5"/>
      <c r="F22" s="5"/>
      <c r="G22" s="5"/>
      <c r="H22" s="5"/>
      <c r="I22" s="56"/>
    </row>
    <row r="23" spans="1:10" x14ac:dyDescent="0.3">
      <c r="A23" s="5"/>
      <c r="B23" s="5"/>
      <c r="C23" s="5"/>
      <c r="D23" s="5"/>
      <c r="E23" s="5"/>
      <c r="F23" s="5"/>
      <c r="G23" s="5"/>
      <c r="H23" s="5"/>
      <c r="I23" s="56"/>
    </row>
    <row r="24" spans="1:10" x14ac:dyDescent="0.3">
      <c r="A24" s="5"/>
      <c r="B24" s="5"/>
      <c r="C24" s="5"/>
      <c r="D24" s="5"/>
      <c r="E24" s="5"/>
      <c r="F24" s="5"/>
      <c r="G24" s="5"/>
      <c r="H24" s="5"/>
      <c r="I24" s="56"/>
    </row>
    <row r="25" spans="1:10" x14ac:dyDescent="0.3">
      <c r="A25" s="5"/>
      <c r="B25" s="10"/>
      <c r="C25" s="19"/>
      <c r="D25" s="10"/>
      <c r="E25" s="10"/>
      <c r="F25" s="10"/>
      <c r="G25" s="10"/>
      <c r="H25" s="5"/>
      <c r="I25" s="56"/>
    </row>
    <row r="26" spans="1:10" ht="17.25" thickBot="1" x14ac:dyDescent="0.35">
      <c r="A26" s="1713" t="s">
        <v>9</v>
      </c>
      <c r="B26" s="1584"/>
      <c r="C26" s="1584"/>
      <c r="D26" s="1584"/>
      <c r="E26" s="1584"/>
      <c r="F26" s="1584"/>
      <c r="G26" s="1584"/>
      <c r="H26" s="1584"/>
      <c r="I26" s="1584"/>
    </row>
    <row r="27" spans="1:10" ht="15" customHeight="1" x14ac:dyDescent="0.3">
      <c r="A27" s="1656" t="s">
        <v>12</v>
      </c>
      <c r="B27" s="1657"/>
      <c r="C27" s="1604" t="s">
        <v>13</v>
      </c>
      <c r="D27" s="1604" t="s">
        <v>14</v>
      </c>
      <c r="E27" s="1604" t="s">
        <v>15</v>
      </c>
      <c r="F27" s="1659" t="s">
        <v>16</v>
      </c>
      <c r="G27" s="1660"/>
      <c r="H27" s="2011" t="s">
        <v>302</v>
      </c>
      <c r="I27" s="2013" t="s">
        <v>17</v>
      </c>
    </row>
    <row r="28" spans="1:10" ht="15" customHeight="1" x14ac:dyDescent="0.3">
      <c r="A28" s="1644"/>
      <c r="B28" s="1645"/>
      <c r="C28" s="1605"/>
      <c r="D28" s="1605"/>
      <c r="E28" s="1605"/>
      <c r="F28" s="40" t="s">
        <v>18</v>
      </c>
      <c r="G28" s="42" t="s">
        <v>19</v>
      </c>
      <c r="H28" s="2012"/>
      <c r="I28" s="2014"/>
    </row>
    <row r="29" spans="1:10" x14ac:dyDescent="0.3">
      <c r="A29" s="1984" t="s">
        <v>215</v>
      </c>
      <c r="B29" s="1985"/>
      <c r="C29" s="104" t="s">
        <v>22</v>
      </c>
      <c r="D29" s="104" t="s">
        <v>204</v>
      </c>
      <c r="E29" s="105" t="s">
        <v>173</v>
      </c>
      <c r="F29" s="44" t="s">
        <v>25</v>
      </c>
      <c r="G29" s="48" t="s">
        <v>25</v>
      </c>
      <c r="H29" s="82">
        <f>I29/1.05</f>
        <v>5533.7528571428566</v>
      </c>
      <c r="I29" s="106">
        <v>5810.4404999999997</v>
      </c>
      <c r="J29" s="721"/>
    </row>
    <row r="30" spans="1:10" x14ac:dyDescent="0.3">
      <c r="A30" s="1984" t="s">
        <v>210</v>
      </c>
      <c r="B30" s="1985"/>
      <c r="C30" s="104" t="s">
        <v>22</v>
      </c>
      <c r="D30" s="104" t="s">
        <v>204</v>
      </c>
      <c r="E30" s="105" t="s">
        <v>173</v>
      </c>
      <c r="F30" s="44" t="s">
        <v>25</v>
      </c>
      <c r="G30" s="48" t="s">
        <v>25</v>
      </c>
      <c r="H30" s="82">
        <f t="shared" ref="H30:H39" si="0">I30/1.05</f>
        <v>5533.7528571428566</v>
      </c>
      <c r="I30" s="106">
        <v>5810.4404999999997</v>
      </c>
      <c r="J30" s="721"/>
    </row>
    <row r="31" spans="1:10" x14ac:dyDescent="0.3">
      <c r="A31" s="1991" t="s">
        <v>216</v>
      </c>
      <c r="B31" s="1992"/>
      <c r="C31" s="1997" t="s">
        <v>22</v>
      </c>
      <c r="D31" s="1997" t="s">
        <v>204</v>
      </c>
      <c r="E31" s="104" t="s">
        <v>24</v>
      </c>
      <c r="F31" s="48" t="s">
        <v>25</v>
      </c>
      <c r="G31" s="48" t="s">
        <v>25</v>
      </c>
      <c r="H31" s="82">
        <f t="shared" si="0"/>
        <v>6348.0811428571424</v>
      </c>
      <c r="I31" s="99">
        <v>6665.4852000000001</v>
      </c>
      <c r="J31" s="721"/>
    </row>
    <row r="32" spans="1:10" ht="22.5" x14ac:dyDescent="0.3">
      <c r="A32" s="1993"/>
      <c r="B32" s="1994"/>
      <c r="C32" s="1998"/>
      <c r="D32" s="1998"/>
      <c r="E32" s="107" t="s">
        <v>179</v>
      </c>
      <c r="F32" s="1986" t="s">
        <v>26</v>
      </c>
      <c r="G32" s="1987"/>
      <c r="H32" s="82">
        <f t="shared" si="0"/>
        <v>6984.2448571428567</v>
      </c>
      <c r="I32" s="99">
        <v>7333.4570999999996</v>
      </c>
      <c r="J32" s="721"/>
    </row>
    <row r="33" spans="1:11" ht="22.5" x14ac:dyDescent="0.3">
      <c r="A33" s="1995"/>
      <c r="B33" s="1996"/>
      <c r="C33" s="1999"/>
      <c r="D33" s="1999"/>
      <c r="E33" s="107" t="s">
        <v>180</v>
      </c>
      <c r="F33" s="1986" t="s">
        <v>26</v>
      </c>
      <c r="G33" s="1987"/>
      <c r="H33" s="82">
        <f t="shared" si="0"/>
        <v>7617.5037142857136</v>
      </c>
      <c r="I33" s="99">
        <v>7998.3788999999997</v>
      </c>
      <c r="J33" s="721"/>
      <c r="K33" s="77"/>
    </row>
    <row r="34" spans="1:11" x14ac:dyDescent="0.3">
      <c r="A34" s="1991" t="s">
        <v>217</v>
      </c>
      <c r="B34" s="1992"/>
      <c r="C34" s="1997" t="s">
        <v>22</v>
      </c>
      <c r="D34" s="1997" t="s">
        <v>204</v>
      </c>
      <c r="E34" s="105" t="s">
        <v>169</v>
      </c>
      <c r="F34" s="48" t="s">
        <v>25</v>
      </c>
      <c r="G34" s="48" t="s">
        <v>25</v>
      </c>
      <c r="H34" s="82">
        <f t="shared" si="0"/>
        <v>6348.0811428571424</v>
      </c>
      <c r="I34" s="99">
        <v>6665.4852000000001</v>
      </c>
      <c r="J34" s="721"/>
    </row>
    <row r="35" spans="1:11" ht="22.5" x14ac:dyDescent="0.3">
      <c r="A35" s="1993"/>
      <c r="B35" s="1994"/>
      <c r="C35" s="1998"/>
      <c r="D35" s="1998"/>
      <c r="E35" s="107" t="s">
        <v>179</v>
      </c>
      <c r="F35" s="1986" t="s">
        <v>26</v>
      </c>
      <c r="G35" s="1987"/>
      <c r="H35" s="82">
        <f t="shared" si="0"/>
        <v>6984.2448571428567</v>
      </c>
      <c r="I35" s="99">
        <v>7333.4570999999996</v>
      </c>
      <c r="J35" s="721"/>
    </row>
    <row r="36" spans="1:11" ht="22.5" x14ac:dyDescent="0.3">
      <c r="A36" s="1995"/>
      <c r="B36" s="1996"/>
      <c r="C36" s="1999"/>
      <c r="D36" s="1999"/>
      <c r="E36" s="107" t="s">
        <v>180</v>
      </c>
      <c r="F36" s="1986" t="s">
        <v>26</v>
      </c>
      <c r="G36" s="1987"/>
      <c r="H36" s="82">
        <f t="shared" si="0"/>
        <v>7617.5037142857136</v>
      </c>
      <c r="I36" s="99">
        <v>7998.3788999999997</v>
      </c>
      <c r="J36" s="721"/>
    </row>
    <row r="37" spans="1:11" x14ac:dyDescent="0.3">
      <c r="A37" s="2005" t="s">
        <v>218</v>
      </c>
      <c r="B37" s="2006"/>
      <c r="C37" s="104" t="s">
        <v>22</v>
      </c>
      <c r="D37" s="104" t="s">
        <v>204</v>
      </c>
      <c r="E37" s="105" t="s">
        <v>169</v>
      </c>
      <c r="F37" s="48" t="s">
        <v>25</v>
      </c>
      <c r="G37" s="108" t="s">
        <v>30</v>
      </c>
      <c r="H37" s="82">
        <f t="shared" si="0"/>
        <v>8210.4761904761908</v>
      </c>
      <c r="I37" s="99">
        <v>8621</v>
      </c>
      <c r="J37" s="721"/>
    </row>
    <row r="38" spans="1:11" x14ac:dyDescent="0.3">
      <c r="A38" s="2005" t="s">
        <v>219</v>
      </c>
      <c r="B38" s="2006"/>
      <c r="C38" s="104" t="s">
        <v>22</v>
      </c>
      <c r="D38" s="104" t="s">
        <v>204</v>
      </c>
      <c r="E38" s="105" t="s">
        <v>169</v>
      </c>
      <c r="F38" s="48" t="s">
        <v>25</v>
      </c>
      <c r="G38" s="108" t="s">
        <v>30</v>
      </c>
      <c r="H38" s="82">
        <f t="shared" si="0"/>
        <v>8210.4761904761908</v>
      </c>
      <c r="I38" s="99">
        <v>8621</v>
      </c>
      <c r="J38" s="721"/>
    </row>
    <row r="39" spans="1:11" ht="17.25" thickBot="1" x14ac:dyDescent="0.35">
      <c r="A39" s="2015" t="s">
        <v>220</v>
      </c>
      <c r="B39" s="2016"/>
      <c r="C39" s="109" t="s">
        <v>127</v>
      </c>
      <c r="D39" s="109" t="s">
        <v>204</v>
      </c>
      <c r="E39" s="110" t="s">
        <v>173</v>
      </c>
      <c r="F39" s="126" t="s">
        <v>26</v>
      </c>
      <c r="G39" s="111" t="s">
        <v>30</v>
      </c>
      <c r="H39" s="113">
        <f t="shared" si="0"/>
        <v>8872.3809523809523</v>
      </c>
      <c r="I39" s="221">
        <v>9316</v>
      </c>
      <c r="J39" s="721"/>
    </row>
    <row r="40" spans="1:11" x14ac:dyDescent="0.3">
      <c r="A40" s="2004" t="s">
        <v>32</v>
      </c>
      <c r="B40" s="2004"/>
      <c r="C40" s="2004"/>
      <c r="D40" s="2004"/>
      <c r="E40" s="2004"/>
      <c r="F40" s="2004"/>
      <c r="G40" s="2004"/>
      <c r="H40" s="2004"/>
      <c r="I40" s="2004"/>
      <c r="J40" s="721"/>
    </row>
    <row r="41" spans="1:11" ht="17.25" thickBot="1" x14ac:dyDescent="0.35">
      <c r="A41" s="1713" t="s">
        <v>9</v>
      </c>
      <c r="B41" s="1584"/>
      <c r="C41" s="1584"/>
      <c r="D41" s="1584"/>
      <c r="E41" s="1584"/>
      <c r="F41" s="1584"/>
      <c r="G41" s="1584"/>
      <c r="H41" s="1584"/>
      <c r="I41" s="1584"/>
      <c r="J41" s="721"/>
    </row>
    <row r="42" spans="1:11" ht="13.5" customHeight="1" x14ac:dyDescent="0.3">
      <c r="A42" s="1656" t="s">
        <v>33</v>
      </c>
      <c r="B42" s="1657"/>
      <c r="C42" s="1604" t="s">
        <v>34</v>
      </c>
      <c r="D42" s="1604" t="s">
        <v>15</v>
      </c>
      <c r="E42" s="1658"/>
      <c r="F42" s="1659" t="s">
        <v>16</v>
      </c>
      <c r="G42" s="1660"/>
      <c r="H42" s="1948" t="s">
        <v>302</v>
      </c>
      <c r="I42" s="1950" t="s">
        <v>17</v>
      </c>
      <c r="J42" s="721"/>
    </row>
    <row r="43" spans="1:11" ht="13.5" customHeight="1" x14ac:dyDescent="0.3">
      <c r="A43" s="1644"/>
      <c r="B43" s="1645"/>
      <c r="C43" s="1605"/>
      <c r="D43" s="1605"/>
      <c r="E43" s="1649"/>
      <c r="F43" s="40" t="s">
        <v>18</v>
      </c>
      <c r="G43" s="42" t="s">
        <v>19</v>
      </c>
      <c r="H43" s="1949"/>
      <c r="I43" s="1951"/>
      <c r="J43" s="721"/>
    </row>
    <row r="44" spans="1:11" ht="15" customHeight="1" x14ac:dyDescent="0.3">
      <c r="A44" s="1973" t="s">
        <v>35</v>
      </c>
      <c r="B44" s="1974"/>
      <c r="C44" s="43" t="s">
        <v>36</v>
      </c>
      <c r="D44" s="1970" t="s">
        <v>37</v>
      </c>
      <c r="E44" s="1972"/>
      <c r="F44" s="44" t="s">
        <v>25</v>
      </c>
      <c r="G44" s="44" t="s">
        <v>25</v>
      </c>
      <c r="H44" s="80">
        <f>I44/1.05</f>
        <v>669.08542857142857</v>
      </c>
      <c r="I44" s="99">
        <v>702.53970000000004</v>
      </c>
      <c r="J44" s="721"/>
    </row>
    <row r="45" spans="1:11" ht="15" customHeight="1" x14ac:dyDescent="0.3">
      <c r="A45" s="1975"/>
      <c r="B45" s="1976"/>
      <c r="C45" s="43" t="s">
        <v>36</v>
      </c>
      <c r="D45" s="1970" t="s">
        <v>38</v>
      </c>
      <c r="E45" s="1972"/>
      <c r="F45" s="44" t="s">
        <v>25</v>
      </c>
      <c r="G45" s="47" t="s">
        <v>26</v>
      </c>
      <c r="H45" s="80">
        <f t="shared" ref="H45:H64" si="1">I45/1.05</f>
        <v>871.4571428571428</v>
      </c>
      <c r="I45" s="99">
        <v>915.03</v>
      </c>
      <c r="J45" s="721"/>
    </row>
    <row r="46" spans="1:11" ht="15" customHeight="1" x14ac:dyDescent="0.3">
      <c r="A46" s="1952" t="s">
        <v>39</v>
      </c>
      <c r="B46" s="1953"/>
      <c r="C46" s="43" t="s">
        <v>36</v>
      </c>
      <c r="D46" s="1966" t="s">
        <v>40</v>
      </c>
      <c r="E46" s="1967"/>
      <c r="F46" s="44" t="s">
        <v>25</v>
      </c>
      <c r="G46" s="44" t="s">
        <v>25</v>
      </c>
      <c r="H46" s="80">
        <f t="shared" si="1"/>
        <v>669.08542857142857</v>
      </c>
      <c r="I46" s="99">
        <v>702.53970000000004</v>
      </c>
      <c r="J46" s="721"/>
    </row>
    <row r="47" spans="1:11" ht="15" customHeight="1" x14ac:dyDescent="0.3">
      <c r="A47" s="1954"/>
      <c r="B47" s="1955"/>
      <c r="C47" s="43" t="s">
        <v>36</v>
      </c>
      <c r="D47" s="1966" t="s">
        <v>41</v>
      </c>
      <c r="E47" s="1967"/>
      <c r="F47" s="45" t="s">
        <v>26</v>
      </c>
      <c r="G47" s="47" t="s">
        <v>26</v>
      </c>
      <c r="H47" s="80">
        <f t="shared" si="1"/>
        <v>871.4571428571428</v>
      </c>
      <c r="I47" s="99">
        <v>915.03</v>
      </c>
      <c r="J47" s="721"/>
    </row>
    <row r="48" spans="1:11" ht="15" customHeight="1" x14ac:dyDescent="0.3">
      <c r="A48" s="1973" t="s">
        <v>42</v>
      </c>
      <c r="B48" s="1974"/>
      <c r="C48" s="43" t="s">
        <v>36</v>
      </c>
      <c r="D48" s="1970" t="s">
        <v>43</v>
      </c>
      <c r="E48" s="1972"/>
      <c r="F48" s="44" t="s">
        <v>25</v>
      </c>
      <c r="G48" s="44" t="s">
        <v>25</v>
      </c>
      <c r="H48" s="80">
        <f t="shared" si="1"/>
        <v>398.9337142857143</v>
      </c>
      <c r="I48" s="99">
        <v>418.88040000000001</v>
      </c>
      <c r="J48" s="721"/>
    </row>
    <row r="49" spans="1:10" ht="15" customHeight="1" x14ac:dyDescent="0.3">
      <c r="A49" s="1975"/>
      <c r="B49" s="1976"/>
      <c r="C49" s="43" t="s">
        <v>36</v>
      </c>
      <c r="D49" s="1970" t="s">
        <v>44</v>
      </c>
      <c r="E49" s="1972"/>
      <c r="F49" s="44" t="s">
        <v>25</v>
      </c>
      <c r="G49" s="47" t="s">
        <v>26</v>
      </c>
      <c r="H49" s="80">
        <f t="shared" si="1"/>
        <v>518.0328571428571</v>
      </c>
      <c r="I49" s="99">
        <v>543.93449999999996</v>
      </c>
      <c r="J49" s="721"/>
    </row>
    <row r="50" spans="1:10" ht="15" customHeight="1" x14ac:dyDescent="0.3">
      <c r="A50" s="1973" t="s">
        <v>45</v>
      </c>
      <c r="B50" s="1974"/>
      <c r="C50" s="43" t="s">
        <v>36</v>
      </c>
      <c r="D50" s="1970" t="s">
        <v>46</v>
      </c>
      <c r="E50" s="1972"/>
      <c r="F50" s="44" t="s">
        <v>25</v>
      </c>
      <c r="G50" s="44" t="s">
        <v>25</v>
      </c>
      <c r="H50" s="80">
        <f t="shared" si="1"/>
        <v>591.6225714285714</v>
      </c>
      <c r="I50" s="100">
        <v>621.20370000000003</v>
      </c>
      <c r="J50" s="721"/>
    </row>
    <row r="51" spans="1:10" ht="15" customHeight="1" x14ac:dyDescent="0.3">
      <c r="A51" s="1975"/>
      <c r="B51" s="1976"/>
      <c r="C51" s="43" t="s">
        <v>36</v>
      </c>
      <c r="D51" s="1970" t="s">
        <v>47</v>
      </c>
      <c r="E51" s="1972"/>
      <c r="F51" s="45" t="s">
        <v>26</v>
      </c>
      <c r="G51" s="47" t="s">
        <v>26</v>
      </c>
      <c r="H51" s="80">
        <f t="shared" si="1"/>
        <v>768.81885714285715</v>
      </c>
      <c r="I51" s="100">
        <v>807.25980000000004</v>
      </c>
      <c r="J51" s="721"/>
    </row>
    <row r="52" spans="1:10" ht="15" customHeight="1" x14ac:dyDescent="0.3">
      <c r="A52" s="1952" t="s">
        <v>48</v>
      </c>
      <c r="B52" s="1953"/>
      <c r="C52" s="43" t="s">
        <v>36</v>
      </c>
      <c r="D52" s="1966" t="s">
        <v>49</v>
      </c>
      <c r="E52" s="1967"/>
      <c r="F52" s="44" t="s">
        <v>25</v>
      </c>
      <c r="G52" s="44" t="s">
        <v>25</v>
      </c>
      <c r="H52" s="80">
        <f t="shared" si="1"/>
        <v>398.9337142857143</v>
      </c>
      <c r="I52" s="99">
        <v>418.88040000000001</v>
      </c>
      <c r="J52" s="721"/>
    </row>
    <row r="53" spans="1:10" ht="15" customHeight="1" x14ac:dyDescent="0.3">
      <c r="A53" s="1954"/>
      <c r="B53" s="1955"/>
      <c r="C53" s="43" t="s">
        <v>36</v>
      </c>
      <c r="D53" s="1966" t="s">
        <v>50</v>
      </c>
      <c r="E53" s="1967"/>
      <c r="F53" s="45" t="s">
        <v>26</v>
      </c>
      <c r="G53" s="47" t="s">
        <v>26</v>
      </c>
      <c r="H53" s="80">
        <f t="shared" si="1"/>
        <v>518.0328571428571</v>
      </c>
      <c r="I53" s="99">
        <v>543.93449999999996</v>
      </c>
      <c r="J53" s="721"/>
    </row>
    <row r="54" spans="1:10" ht="15" customHeight="1" x14ac:dyDescent="0.3">
      <c r="A54" s="1962" t="s">
        <v>128</v>
      </c>
      <c r="B54" s="1979"/>
      <c r="C54" s="43" t="s">
        <v>36</v>
      </c>
      <c r="D54" s="1970" t="s">
        <v>129</v>
      </c>
      <c r="E54" s="1972"/>
      <c r="F54" s="44" t="s">
        <v>25</v>
      </c>
      <c r="G54" s="47" t="s">
        <v>26</v>
      </c>
      <c r="H54" s="80">
        <f t="shared" si="1"/>
        <v>561.60571428571427</v>
      </c>
      <c r="I54" s="93">
        <v>589.68600000000004</v>
      </c>
      <c r="J54" s="721"/>
    </row>
    <row r="55" spans="1:10" ht="15" customHeight="1" x14ac:dyDescent="0.3">
      <c r="A55" s="1962" t="s">
        <v>51</v>
      </c>
      <c r="B55" s="1963"/>
      <c r="C55" s="43" t="s">
        <v>36</v>
      </c>
      <c r="D55" s="1970" t="s">
        <v>52</v>
      </c>
      <c r="E55" s="1972"/>
      <c r="F55" s="44" t="s">
        <v>25</v>
      </c>
      <c r="G55" s="44" t="s">
        <v>25</v>
      </c>
      <c r="H55" s="80">
        <f t="shared" si="1"/>
        <v>520.93771428571426</v>
      </c>
      <c r="I55" s="99">
        <v>546.9846</v>
      </c>
      <c r="J55" s="721"/>
    </row>
    <row r="56" spans="1:10" ht="15" customHeight="1" x14ac:dyDescent="0.3">
      <c r="A56" s="1962" t="s">
        <v>54</v>
      </c>
      <c r="B56" s="1963"/>
      <c r="C56" s="43" t="s">
        <v>36</v>
      </c>
      <c r="D56" s="1970" t="s">
        <v>55</v>
      </c>
      <c r="E56" s="1972"/>
      <c r="F56" s="44" t="s">
        <v>25</v>
      </c>
      <c r="G56" s="44" t="s">
        <v>25</v>
      </c>
      <c r="H56" s="80">
        <f t="shared" si="1"/>
        <v>780.43828571428571</v>
      </c>
      <c r="I56" s="93">
        <v>819.46019999999999</v>
      </c>
      <c r="J56" s="721"/>
    </row>
    <row r="57" spans="1:10" ht="15" customHeight="1" x14ac:dyDescent="0.3">
      <c r="A57" s="1962" t="s">
        <v>57</v>
      </c>
      <c r="B57" s="1963"/>
      <c r="C57" s="43" t="s">
        <v>36</v>
      </c>
      <c r="D57" s="1970" t="s">
        <v>58</v>
      </c>
      <c r="E57" s="1972"/>
      <c r="F57" s="44" t="s">
        <v>25</v>
      </c>
      <c r="G57" s="44" t="s">
        <v>25</v>
      </c>
      <c r="H57" s="80">
        <f t="shared" si="1"/>
        <v>1029.2877142857142</v>
      </c>
      <c r="I57" s="93">
        <v>1080.7520999999999</v>
      </c>
      <c r="J57" s="721"/>
    </row>
    <row r="58" spans="1:10" ht="15" customHeight="1" x14ac:dyDescent="0.3">
      <c r="A58" s="1962" t="s">
        <v>130</v>
      </c>
      <c r="B58" s="1979"/>
      <c r="C58" s="43" t="s">
        <v>36</v>
      </c>
      <c r="D58" s="1970" t="s">
        <v>131</v>
      </c>
      <c r="E58" s="1971"/>
      <c r="F58" s="44" t="s">
        <v>25</v>
      </c>
      <c r="G58" s="47" t="s">
        <v>26</v>
      </c>
      <c r="H58" s="80">
        <f t="shared" si="1"/>
        <v>373.75828571428565</v>
      </c>
      <c r="I58" s="93">
        <v>392.44619999999998</v>
      </c>
      <c r="J58" s="721"/>
    </row>
    <row r="59" spans="1:10" ht="15" customHeight="1" x14ac:dyDescent="0.3">
      <c r="A59" s="1980" t="s">
        <v>132</v>
      </c>
      <c r="B59" s="1981"/>
      <c r="C59" s="43" t="s">
        <v>36</v>
      </c>
      <c r="D59" s="1970" t="s">
        <v>133</v>
      </c>
      <c r="E59" s="1971"/>
      <c r="F59" s="44" t="s">
        <v>25</v>
      </c>
      <c r="G59" s="47" t="s">
        <v>26</v>
      </c>
      <c r="H59" s="80">
        <f t="shared" si="1"/>
        <v>1717.7388571428571</v>
      </c>
      <c r="I59" s="93">
        <v>1803.6258</v>
      </c>
      <c r="J59" s="721"/>
    </row>
    <row r="60" spans="1:10" ht="15" customHeight="1" x14ac:dyDescent="0.3">
      <c r="A60" s="1980" t="s">
        <v>134</v>
      </c>
      <c r="B60" s="1981"/>
      <c r="C60" s="43" t="s">
        <v>36</v>
      </c>
      <c r="D60" s="1970" t="s">
        <v>135</v>
      </c>
      <c r="E60" s="1971"/>
      <c r="F60" s="44" t="s">
        <v>25</v>
      </c>
      <c r="G60" s="47" t="s">
        <v>26</v>
      </c>
      <c r="H60" s="80">
        <f t="shared" si="1"/>
        <v>702.00714285714275</v>
      </c>
      <c r="I60" s="93">
        <v>737.10749999999996</v>
      </c>
      <c r="J60" s="721"/>
    </row>
    <row r="61" spans="1:10" ht="15" customHeight="1" x14ac:dyDescent="0.3">
      <c r="A61" s="101" t="s">
        <v>60</v>
      </c>
      <c r="B61" s="50"/>
      <c r="C61" s="43" t="s">
        <v>36</v>
      </c>
      <c r="D61" s="1988" t="s">
        <v>61</v>
      </c>
      <c r="E61" s="1989"/>
      <c r="F61" s="44" t="s">
        <v>25</v>
      </c>
      <c r="G61" s="44" t="s">
        <v>25</v>
      </c>
      <c r="H61" s="80">
        <f t="shared" si="1"/>
        <v>512.22314285714288</v>
      </c>
      <c r="I61" s="99">
        <v>537.83429999999998</v>
      </c>
      <c r="J61" s="721"/>
    </row>
    <row r="62" spans="1:10" ht="15" customHeight="1" x14ac:dyDescent="0.3">
      <c r="A62" s="101" t="s">
        <v>62</v>
      </c>
      <c r="B62" s="50"/>
      <c r="C62" s="43" t="s">
        <v>36</v>
      </c>
      <c r="D62" s="1970" t="s">
        <v>63</v>
      </c>
      <c r="E62" s="1971"/>
      <c r="F62" s="45" t="s">
        <v>26</v>
      </c>
      <c r="G62" s="47" t="s">
        <v>26</v>
      </c>
      <c r="H62" s="80">
        <f t="shared" si="1"/>
        <v>423.14085714285716</v>
      </c>
      <c r="I62" s="99">
        <v>444.29790000000003</v>
      </c>
      <c r="J62" s="721"/>
    </row>
    <row r="63" spans="1:10" ht="15" customHeight="1" x14ac:dyDescent="0.3">
      <c r="A63" s="101" t="s">
        <v>64</v>
      </c>
      <c r="B63" s="50"/>
      <c r="C63" s="43" t="s">
        <v>36</v>
      </c>
      <c r="D63" s="1970" t="s">
        <v>65</v>
      </c>
      <c r="E63" s="1971"/>
      <c r="F63" s="45" t="s">
        <v>26</v>
      </c>
      <c r="G63" s="47" t="s">
        <v>26</v>
      </c>
      <c r="H63" s="80">
        <f t="shared" si="1"/>
        <v>704.91199999999992</v>
      </c>
      <c r="I63" s="99">
        <v>740.1576</v>
      </c>
      <c r="J63" s="721"/>
    </row>
    <row r="64" spans="1:10" ht="15" customHeight="1" thickBot="1" x14ac:dyDescent="0.35">
      <c r="A64" s="1982" t="s">
        <v>66</v>
      </c>
      <c r="B64" s="1983"/>
      <c r="C64" s="94" t="s">
        <v>36</v>
      </c>
      <c r="D64" s="1958" t="s">
        <v>67</v>
      </c>
      <c r="E64" s="1959"/>
      <c r="F64" s="1977" t="s">
        <v>90</v>
      </c>
      <c r="G64" s="1978"/>
      <c r="H64" s="102">
        <f t="shared" si="1"/>
        <v>107.47971428571428</v>
      </c>
      <c r="I64" s="103">
        <v>112.8537</v>
      </c>
      <c r="J64" s="721"/>
    </row>
    <row r="65" spans="1:10" ht="15" customHeight="1" thickBot="1" x14ac:dyDescent="0.35">
      <c r="A65" s="1968" t="s">
        <v>136</v>
      </c>
      <c r="B65" s="1969"/>
      <c r="C65" s="1969"/>
      <c r="D65" s="1969"/>
      <c r="E65" s="1969"/>
      <c r="F65" s="1969"/>
      <c r="G65" s="1969"/>
      <c r="H65" s="1969"/>
      <c r="I65" s="1969"/>
      <c r="J65" s="721"/>
    </row>
    <row r="66" spans="1:10" ht="90.75" customHeight="1" x14ac:dyDescent="0.3">
      <c r="A66" s="1964" t="s">
        <v>69</v>
      </c>
      <c r="B66" s="1965"/>
      <c r="C66" s="88" t="s">
        <v>70</v>
      </c>
      <c r="D66" s="89" t="s">
        <v>71</v>
      </c>
      <c r="E66" s="90"/>
      <c r="F66" s="1960" t="s">
        <v>25</v>
      </c>
      <c r="G66" s="1960"/>
      <c r="H66" s="91">
        <f>I66/1.05</f>
        <v>780.43828571428571</v>
      </c>
      <c r="I66" s="92">
        <v>819.46019999999999</v>
      </c>
      <c r="J66" s="721"/>
    </row>
    <row r="67" spans="1:10" ht="90.75" customHeight="1" x14ac:dyDescent="0.3">
      <c r="A67" s="1962" t="s">
        <v>72</v>
      </c>
      <c r="B67" s="1963"/>
      <c r="C67" s="43" t="s">
        <v>70</v>
      </c>
      <c r="D67" s="51" t="s">
        <v>73</v>
      </c>
      <c r="F67" s="1961" t="s">
        <v>25</v>
      </c>
      <c r="G67" s="1961"/>
      <c r="H67" s="79">
        <f t="shared" ref="H67:H71" si="2">I67/1.05</f>
        <v>780.43828571428571</v>
      </c>
      <c r="I67" s="93">
        <v>819.46019999999999</v>
      </c>
      <c r="J67" s="721"/>
    </row>
    <row r="68" spans="1:10" ht="90.75" customHeight="1" x14ac:dyDescent="0.3">
      <c r="A68" s="1962" t="s">
        <v>74</v>
      </c>
      <c r="B68" s="1963"/>
      <c r="C68" s="43" t="s">
        <v>70</v>
      </c>
      <c r="D68" s="51" t="s">
        <v>75</v>
      </c>
      <c r="E68" s="52"/>
      <c r="F68" s="1961" t="s">
        <v>25</v>
      </c>
      <c r="G68" s="1961"/>
      <c r="H68" s="79">
        <f t="shared" si="2"/>
        <v>780.43828571428571</v>
      </c>
      <c r="I68" s="93">
        <v>819.46019999999999</v>
      </c>
      <c r="J68" s="721"/>
    </row>
    <row r="69" spans="1:10" ht="90.75" customHeight="1" x14ac:dyDescent="0.3">
      <c r="A69" s="1956" t="s">
        <v>137</v>
      </c>
      <c r="B69" s="1957"/>
      <c r="C69" s="43" t="s">
        <v>70</v>
      </c>
      <c r="D69" s="51" t="s">
        <v>71</v>
      </c>
      <c r="E69" s="52"/>
      <c r="F69" s="1961" t="s">
        <v>25</v>
      </c>
      <c r="G69" s="1961"/>
      <c r="H69" s="224">
        <f t="shared" si="2"/>
        <v>553.85942857142857</v>
      </c>
      <c r="I69" s="93">
        <v>581.55240000000003</v>
      </c>
      <c r="J69" s="721"/>
    </row>
    <row r="70" spans="1:10" ht="90.75" customHeight="1" x14ac:dyDescent="0.3">
      <c r="A70" s="1956" t="s">
        <v>137</v>
      </c>
      <c r="B70" s="1957"/>
      <c r="C70" s="43" t="s">
        <v>70</v>
      </c>
      <c r="D70" s="51" t="s">
        <v>73</v>
      </c>
      <c r="E70" s="52"/>
      <c r="F70" s="1961" t="s">
        <v>25</v>
      </c>
      <c r="G70" s="1961"/>
      <c r="H70" s="224">
        <f t="shared" si="2"/>
        <v>553.85942857142857</v>
      </c>
      <c r="I70" s="93">
        <v>581.55240000000003</v>
      </c>
      <c r="J70" s="721"/>
    </row>
    <row r="71" spans="1:10" ht="90.75" customHeight="1" x14ac:dyDescent="0.3">
      <c r="A71" s="1956" t="s">
        <v>137</v>
      </c>
      <c r="B71" s="1957"/>
      <c r="C71" s="43" t="s">
        <v>70</v>
      </c>
      <c r="D71" s="51" t="s">
        <v>138</v>
      </c>
      <c r="E71" s="52"/>
      <c r="F71" s="1961" t="s">
        <v>25</v>
      </c>
      <c r="G71" s="1961"/>
      <c r="H71" s="224">
        <f t="shared" si="2"/>
        <v>553.85942857142857</v>
      </c>
      <c r="I71" s="93">
        <v>581.55240000000003</v>
      </c>
      <c r="J71" s="721"/>
    </row>
    <row r="72" spans="1:10" ht="90.75" customHeight="1" thickBot="1" x14ac:dyDescent="0.35">
      <c r="A72" s="2017" t="s">
        <v>137</v>
      </c>
      <c r="B72" s="2018"/>
      <c r="C72" s="218" t="s">
        <v>70</v>
      </c>
      <c r="D72" s="225" t="s">
        <v>306</v>
      </c>
      <c r="E72" s="226"/>
      <c r="F72" s="2019" t="s">
        <v>25</v>
      </c>
      <c r="G72" s="2020"/>
      <c r="H72" s="227">
        <f t="shared" ref="H72" si="3">I72/1.05</f>
        <v>553.85942857142857</v>
      </c>
      <c r="I72" s="228">
        <v>581.55240000000003</v>
      </c>
      <c r="J72" s="721"/>
    </row>
    <row r="73" spans="1:10" x14ac:dyDescent="0.3">
      <c r="A73" s="11" t="s">
        <v>25</v>
      </c>
      <c r="B73" s="2007" t="s">
        <v>76</v>
      </c>
      <c r="C73" s="2008"/>
      <c r="D73" s="2008"/>
    </row>
    <row r="74" spans="1:10" x14ac:dyDescent="0.3">
      <c r="A74" s="12" t="s">
        <v>30</v>
      </c>
      <c r="B74" s="2007" t="s">
        <v>77</v>
      </c>
      <c r="C74" s="2008"/>
      <c r="D74" s="2008"/>
    </row>
    <row r="75" spans="1:10" x14ac:dyDescent="0.3">
      <c r="A75" s="13" t="s">
        <v>26</v>
      </c>
      <c r="B75" s="2007" t="s">
        <v>301</v>
      </c>
      <c r="C75" s="2008"/>
      <c r="D75" s="2008"/>
    </row>
    <row r="76" spans="1:10" x14ac:dyDescent="0.3">
      <c r="A76" s="14" t="s">
        <v>78</v>
      </c>
      <c r="B76" s="2007" t="s">
        <v>79</v>
      </c>
      <c r="C76" s="2008"/>
      <c r="D76" s="2008"/>
    </row>
    <row r="77" spans="1:10" x14ac:dyDescent="0.3">
      <c r="A77" s="62">
        <v>900</v>
      </c>
      <c r="B77" s="2009" t="s">
        <v>170</v>
      </c>
      <c r="C77" s="2009"/>
      <c r="D77" s="2009"/>
    </row>
  </sheetData>
  <protectedRanges>
    <protectedRange sqref="A44" name="Диапазон1_2_1_1_1_1"/>
  </protectedRanges>
  <mergeCells count="96">
    <mergeCell ref="A72:B72"/>
    <mergeCell ref="F72:G72"/>
    <mergeCell ref="A6:I6"/>
    <mergeCell ref="B73:D73"/>
    <mergeCell ref="B74:D74"/>
    <mergeCell ref="D48:E48"/>
    <mergeCell ref="A44:B45"/>
    <mergeCell ref="D45:E45"/>
    <mergeCell ref="C42:C43"/>
    <mergeCell ref="D47:E47"/>
    <mergeCell ref="A48:B49"/>
    <mergeCell ref="A46:B47"/>
    <mergeCell ref="D46:E46"/>
    <mergeCell ref="A38:B38"/>
    <mergeCell ref="A27:B28"/>
    <mergeCell ref="E27:E28"/>
    <mergeCell ref="B75:D75"/>
    <mergeCell ref="B76:D76"/>
    <mergeCell ref="B77:D77"/>
    <mergeCell ref="F71:G71"/>
    <mergeCell ref="A10:A11"/>
    <mergeCell ref="A26:I26"/>
    <mergeCell ref="A13:I13"/>
    <mergeCell ref="H27:H28"/>
    <mergeCell ref="I27:I28"/>
    <mergeCell ref="A39:B39"/>
    <mergeCell ref="A34:B36"/>
    <mergeCell ref="C34:C36"/>
    <mergeCell ref="D34:D36"/>
    <mergeCell ref="A29:B29"/>
    <mergeCell ref="A42:B43"/>
    <mergeCell ref="D42:E43"/>
    <mergeCell ref="A1:I5"/>
    <mergeCell ref="A31:B33"/>
    <mergeCell ref="C31:C33"/>
    <mergeCell ref="D31:D33"/>
    <mergeCell ref="A41:I41"/>
    <mergeCell ref="B7:I8"/>
    <mergeCell ref="B9:I9"/>
    <mergeCell ref="B10:I11"/>
    <mergeCell ref="B12:I12"/>
    <mergeCell ref="A14:I14"/>
    <mergeCell ref="A7:A8"/>
    <mergeCell ref="C27:C28"/>
    <mergeCell ref="D27:D28"/>
    <mergeCell ref="A40:I40"/>
    <mergeCell ref="F27:G27"/>
    <mergeCell ref="A37:B37"/>
    <mergeCell ref="F32:G32"/>
    <mergeCell ref="F33:G33"/>
    <mergeCell ref="F35:G35"/>
    <mergeCell ref="F36:G36"/>
    <mergeCell ref="D61:E61"/>
    <mergeCell ref="F42:G42"/>
    <mergeCell ref="A30:B30"/>
    <mergeCell ref="A54:B54"/>
    <mergeCell ref="D54:E54"/>
    <mergeCell ref="D49:E49"/>
    <mergeCell ref="D44:E44"/>
    <mergeCell ref="A71:B71"/>
    <mergeCell ref="A58:B58"/>
    <mergeCell ref="A59:B59"/>
    <mergeCell ref="A60:B60"/>
    <mergeCell ref="A64:B64"/>
    <mergeCell ref="A70:B70"/>
    <mergeCell ref="F69:G69"/>
    <mergeCell ref="F70:G70"/>
    <mergeCell ref="D51:E51"/>
    <mergeCell ref="A56:B56"/>
    <mergeCell ref="A55:B55"/>
    <mergeCell ref="A50:B51"/>
    <mergeCell ref="D50:E50"/>
    <mergeCell ref="F64:G64"/>
    <mergeCell ref="D58:E58"/>
    <mergeCell ref="D59:E59"/>
    <mergeCell ref="D62:E62"/>
    <mergeCell ref="D63:E63"/>
    <mergeCell ref="A57:B57"/>
    <mergeCell ref="D56:E56"/>
    <mergeCell ref="D57:E57"/>
    <mergeCell ref="H42:H43"/>
    <mergeCell ref="I42:I43"/>
    <mergeCell ref="A52:B53"/>
    <mergeCell ref="A69:B69"/>
    <mergeCell ref="D64:E64"/>
    <mergeCell ref="F66:G66"/>
    <mergeCell ref="F68:G68"/>
    <mergeCell ref="F67:G67"/>
    <mergeCell ref="A67:B67"/>
    <mergeCell ref="A68:B68"/>
    <mergeCell ref="A66:B66"/>
    <mergeCell ref="D52:E52"/>
    <mergeCell ref="A65:I65"/>
    <mergeCell ref="D60:E60"/>
    <mergeCell ref="D55:E55"/>
    <mergeCell ref="D53:E53"/>
  </mergeCells>
  <phoneticPr fontId="66" type="noConversion"/>
  <hyperlinks>
    <hyperlink ref="A6:I6" location="СОДЕРЖАНИЕ!A1" display="ВЕРНУТЬСЯ К СОДЕРЖАНИЮ" xr:uid="{F0B31651-0D5A-418F-949E-FDA2E97F4CEA}"/>
  </hyperlinks>
  <pageMargins left="0.23622047244094491" right="0.23622047244094491" top="0.74803149606299213" bottom="0.74803149606299213" header="0.31496062992125984" footer="0.31496062992125984"/>
  <pageSetup paperSize="9" fitToHeight="0" orientation="portrait" r:id="rId1"/>
  <headerFooter>
    <oddFooter>&amp;C&amp;"-,курсив"&amp;8* цена с НДС в рублях РФ, отгрузка со склада фабрики в г. Рязань при 100% предоплате.
Страница  &amp;P из &amp;N&amp;R&amp;"-,полужирный"&amp;KFF0000portika.ru</oddFooter>
  </headerFooter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0"/>
    <pageSetUpPr fitToPage="1"/>
  </sheetPr>
  <dimension ref="A1:L74"/>
  <sheetViews>
    <sheetView workbookViewId="0">
      <selection activeCell="A7" sqref="A7:K7"/>
    </sheetView>
  </sheetViews>
  <sheetFormatPr defaultColWidth="8.85546875" defaultRowHeight="16.5" x14ac:dyDescent="0.3"/>
  <cols>
    <col min="1" max="1" width="17.140625" style="1" customWidth="1"/>
    <col min="2" max="2" width="25.140625" style="1" customWidth="1"/>
    <col min="3" max="7" width="17.140625" style="1" customWidth="1"/>
    <col min="8" max="8" width="13.5703125" style="1" customWidth="1"/>
    <col min="9" max="9" width="10.5703125" style="1" customWidth="1"/>
    <col min="10" max="10" width="8.28515625" style="1" customWidth="1"/>
    <col min="11" max="11" width="13.7109375" style="1" customWidth="1"/>
    <col min="12" max="16384" width="8.85546875" style="1"/>
  </cols>
  <sheetData>
    <row r="1" spans="1:11" x14ac:dyDescent="0.3">
      <c r="A1" s="2046"/>
      <c r="B1" s="2047"/>
      <c r="C1" s="2047"/>
      <c r="D1" s="2047"/>
      <c r="E1" s="2047"/>
      <c r="F1" s="2047"/>
      <c r="G1" s="2047"/>
      <c r="H1" s="2047"/>
      <c r="I1" s="2047"/>
      <c r="J1" s="2047"/>
      <c r="K1" s="2048"/>
    </row>
    <row r="2" spans="1:11" x14ac:dyDescent="0.3">
      <c r="A2" s="2049"/>
      <c r="B2" s="2050"/>
      <c r="C2" s="2050"/>
      <c r="D2" s="2050"/>
      <c r="E2" s="2050"/>
      <c r="F2" s="2050"/>
      <c r="G2" s="2050"/>
      <c r="H2" s="2050"/>
      <c r="I2" s="2050"/>
      <c r="J2" s="2050"/>
      <c r="K2" s="2051"/>
    </row>
    <row r="3" spans="1:11" x14ac:dyDescent="0.3">
      <c r="A3" s="2049"/>
      <c r="B3" s="2050"/>
      <c r="C3" s="2050"/>
      <c r="D3" s="2050"/>
      <c r="E3" s="2050"/>
      <c r="F3" s="2050"/>
      <c r="G3" s="2050"/>
      <c r="H3" s="2050"/>
      <c r="I3" s="2050"/>
      <c r="J3" s="2050"/>
      <c r="K3" s="2051"/>
    </row>
    <row r="4" spans="1:11" x14ac:dyDescent="0.3">
      <c r="A4" s="2049"/>
      <c r="B4" s="2050"/>
      <c r="C4" s="2050"/>
      <c r="D4" s="2050"/>
      <c r="E4" s="2050"/>
      <c r="F4" s="2050"/>
      <c r="G4" s="2050"/>
      <c r="H4" s="2050"/>
      <c r="I4" s="2050"/>
      <c r="J4" s="2050"/>
      <c r="K4" s="2051"/>
    </row>
    <row r="5" spans="1:11" x14ac:dyDescent="0.3">
      <c r="A5" s="2049"/>
      <c r="B5" s="2050"/>
      <c r="C5" s="2050"/>
      <c r="D5" s="2050"/>
      <c r="E5" s="2050"/>
      <c r="F5" s="2050"/>
      <c r="G5" s="2050"/>
      <c r="H5" s="2050"/>
      <c r="I5" s="2050"/>
      <c r="J5" s="2050"/>
      <c r="K5" s="2051"/>
    </row>
    <row r="6" spans="1:11" x14ac:dyDescent="0.3">
      <c r="A6" s="2049"/>
      <c r="B6" s="2050"/>
      <c r="C6" s="2050"/>
      <c r="D6" s="2050"/>
      <c r="E6" s="2050"/>
      <c r="F6" s="2050"/>
      <c r="G6" s="2050"/>
      <c r="H6" s="2050"/>
      <c r="I6" s="2050"/>
      <c r="J6" s="2050"/>
      <c r="K6" s="2051"/>
    </row>
    <row r="7" spans="1:11" x14ac:dyDescent="0.3">
      <c r="A7" s="2021" t="s">
        <v>333</v>
      </c>
      <c r="B7" s="2022"/>
      <c r="C7" s="2022"/>
      <c r="D7" s="2022"/>
      <c r="E7" s="2022"/>
      <c r="F7" s="2022"/>
      <c r="G7" s="2022"/>
      <c r="H7" s="2022"/>
      <c r="I7" s="2022"/>
      <c r="J7" s="2022"/>
      <c r="K7" s="2023"/>
    </row>
    <row r="8" spans="1:11" ht="14.1" customHeight="1" x14ac:dyDescent="0.3">
      <c r="A8" s="2003" t="s">
        <v>0</v>
      </c>
      <c r="B8" s="2003"/>
      <c r="C8" s="2052" t="s">
        <v>1997</v>
      </c>
      <c r="D8" s="2052"/>
      <c r="E8" s="2052"/>
      <c r="F8" s="2052"/>
      <c r="G8" s="2052"/>
      <c r="H8" s="2052"/>
      <c r="I8" s="2052"/>
      <c r="J8" s="2052"/>
      <c r="K8" s="2052"/>
    </row>
    <row r="9" spans="1:11" ht="28.5" customHeight="1" x14ac:dyDescent="0.3">
      <c r="A9" s="2003"/>
      <c r="B9" s="2003"/>
      <c r="C9" s="2052"/>
      <c r="D9" s="2052"/>
      <c r="E9" s="2052"/>
      <c r="F9" s="2052"/>
      <c r="G9" s="2052"/>
      <c r="H9" s="2052"/>
      <c r="I9" s="2052"/>
      <c r="J9" s="2052"/>
      <c r="K9" s="2052"/>
    </row>
    <row r="10" spans="1:11" x14ac:dyDescent="0.3">
      <c r="A10" s="2003"/>
      <c r="B10" s="2003"/>
      <c r="C10" s="2052"/>
      <c r="D10" s="2052"/>
      <c r="E10" s="2052"/>
      <c r="F10" s="2052"/>
      <c r="G10" s="2052"/>
      <c r="H10" s="2052"/>
      <c r="I10" s="2052"/>
      <c r="J10" s="2052"/>
      <c r="K10" s="2052"/>
    </row>
    <row r="11" spans="1:11" x14ac:dyDescent="0.3">
      <c r="A11" s="2003"/>
      <c r="B11" s="2003"/>
      <c r="C11" s="2052"/>
      <c r="D11" s="2052"/>
      <c r="E11" s="2052"/>
      <c r="F11" s="2052"/>
      <c r="G11" s="2052"/>
      <c r="H11" s="2052"/>
      <c r="I11" s="2052"/>
      <c r="J11" s="2052"/>
      <c r="K11" s="2052"/>
    </row>
    <row r="12" spans="1:11" x14ac:dyDescent="0.3">
      <c r="A12" s="2053" t="s">
        <v>2</v>
      </c>
      <c r="B12" s="2053"/>
      <c r="C12" s="2054" t="s">
        <v>160</v>
      </c>
      <c r="D12" s="2054"/>
      <c r="E12" s="2054"/>
      <c r="F12" s="2054"/>
      <c r="G12" s="2054"/>
      <c r="H12" s="2054"/>
      <c r="I12" s="2054"/>
      <c r="J12" s="2054"/>
      <c r="K12" s="2054"/>
    </row>
    <row r="13" spans="1:11" x14ac:dyDescent="0.3">
      <c r="A13" s="2053"/>
      <c r="B13" s="2053"/>
      <c r="C13" s="2054"/>
      <c r="D13" s="2054"/>
      <c r="E13" s="2054"/>
      <c r="F13" s="2054"/>
      <c r="G13" s="2054"/>
      <c r="H13" s="2054"/>
      <c r="I13" s="2054"/>
      <c r="J13" s="2054"/>
      <c r="K13" s="2054"/>
    </row>
    <row r="14" spans="1:11" x14ac:dyDescent="0.3">
      <c r="A14" s="2003" t="s">
        <v>4</v>
      </c>
      <c r="B14" s="2003"/>
      <c r="C14" s="2052" t="s">
        <v>1998</v>
      </c>
      <c r="D14" s="2052"/>
      <c r="E14" s="2052"/>
      <c r="F14" s="2052"/>
      <c r="G14" s="2052"/>
      <c r="H14" s="2052"/>
      <c r="I14" s="2052"/>
      <c r="J14" s="2052"/>
      <c r="K14" s="2052"/>
    </row>
    <row r="15" spans="1:11" x14ac:dyDescent="0.3">
      <c r="A15" s="2003"/>
      <c r="B15" s="2003"/>
      <c r="C15" s="2052"/>
      <c r="D15" s="2052"/>
      <c r="E15" s="2052"/>
      <c r="F15" s="2052"/>
      <c r="G15" s="2052"/>
      <c r="H15" s="2052"/>
      <c r="I15" s="2052"/>
      <c r="J15" s="2052"/>
      <c r="K15" s="2052"/>
    </row>
    <row r="16" spans="1:11" x14ac:dyDescent="0.3">
      <c r="A16" s="2003"/>
      <c r="B16" s="2003"/>
      <c r="C16" s="2052"/>
      <c r="D16" s="2052"/>
      <c r="E16" s="2052"/>
      <c r="F16" s="2052"/>
      <c r="G16" s="2052"/>
      <c r="H16" s="2052"/>
      <c r="I16" s="2052"/>
      <c r="J16" s="2052"/>
      <c r="K16" s="2052"/>
    </row>
    <row r="17" spans="1:11" x14ac:dyDescent="0.3">
      <c r="A17" s="2003"/>
      <c r="B17" s="2003"/>
      <c r="C17" s="2052"/>
      <c r="D17" s="2052"/>
      <c r="E17" s="2052"/>
      <c r="F17" s="2052"/>
      <c r="G17" s="2052"/>
      <c r="H17" s="2052"/>
      <c r="I17" s="2052"/>
      <c r="J17" s="2052"/>
      <c r="K17" s="2052"/>
    </row>
    <row r="18" spans="1:11" ht="53.25" customHeight="1" x14ac:dyDescent="0.3">
      <c r="A18" s="2053" t="s">
        <v>6</v>
      </c>
      <c r="B18" s="2053"/>
      <c r="C18" s="2052" t="s">
        <v>1999</v>
      </c>
      <c r="D18" s="2052"/>
      <c r="E18" s="2052"/>
      <c r="F18" s="2052"/>
      <c r="G18" s="2052"/>
      <c r="H18" s="2052"/>
      <c r="I18" s="2052"/>
      <c r="J18" s="2052"/>
      <c r="K18" s="2052"/>
    </row>
    <row r="19" spans="1:11" x14ac:dyDescent="0.3">
      <c r="A19" s="2055" t="s">
        <v>161</v>
      </c>
      <c r="B19" s="2010"/>
      <c r="C19" s="2010"/>
      <c r="D19" s="2010"/>
      <c r="E19" s="2010"/>
      <c r="F19" s="2010"/>
      <c r="G19" s="2010"/>
      <c r="H19" s="2010"/>
      <c r="I19" s="2010"/>
      <c r="J19" s="2010"/>
      <c r="K19" s="2010"/>
    </row>
    <row r="20" spans="1:11" ht="16.5" customHeight="1" x14ac:dyDescent="0.3">
      <c r="A20" s="2056" t="s">
        <v>157</v>
      </c>
      <c r="B20" s="2002"/>
      <c r="C20" s="2002"/>
      <c r="D20" s="2002"/>
      <c r="E20" s="2002"/>
      <c r="F20" s="2002"/>
      <c r="G20" s="2002"/>
      <c r="H20" s="2002"/>
      <c r="I20" s="2002"/>
      <c r="J20" s="2002"/>
      <c r="K20" s="2002"/>
    </row>
    <row r="21" spans="1:11" s="24" customFormat="1" x14ac:dyDescent="0.3">
      <c r="A21" s="2037" t="s">
        <v>224</v>
      </c>
      <c r="B21" s="2037"/>
      <c r="C21" s="30" t="s">
        <v>225</v>
      </c>
      <c r="D21" s="2037" t="s">
        <v>484</v>
      </c>
      <c r="E21" s="2037"/>
      <c r="F21" s="2059" t="s">
        <v>485</v>
      </c>
      <c r="G21" s="2059"/>
      <c r="H21" s="30"/>
      <c r="I21" s="30"/>
      <c r="K21" s="30"/>
    </row>
    <row r="22" spans="1:11" x14ac:dyDescent="0.3">
      <c r="A22" s="10"/>
      <c r="B22" s="10"/>
      <c r="C22" s="10"/>
      <c r="D22" s="10"/>
      <c r="E22" s="10"/>
      <c r="F22" s="10"/>
      <c r="G22" s="10"/>
      <c r="H22" s="10"/>
      <c r="I22" s="10"/>
      <c r="J22" s="10"/>
      <c r="K22" s="5"/>
    </row>
    <row r="23" spans="1:11" x14ac:dyDescent="0.3">
      <c r="A23" s="5"/>
      <c r="B23" s="5"/>
      <c r="C23" s="5"/>
      <c r="D23" s="5"/>
      <c r="E23" s="5"/>
      <c r="F23" s="5"/>
      <c r="G23" s="5"/>
      <c r="H23" s="5"/>
      <c r="I23" s="5"/>
      <c r="J23" s="5"/>
      <c r="K23" s="29"/>
    </row>
    <row r="24" spans="1:11" x14ac:dyDescent="0.3">
      <c r="A24" s="5"/>
      <c r="B24" s="5"/>
      <c r="C24" s="5"/>
      <c r="D24" s="5"/>
      <c r="E24" s="5"/>
      <c r="F24" s="5"/>
      <c r="G24" s="5"/>
      <c r="H24" s="5"/>
      <c r="I24" s="5"/>
      <c r="J24" s="5"/>
      <c r="K24" s="5"/>
    </row>
    <row r="25" spans="1:11" x14ac:dyDescent="0.3">
      <c r="A25" s="5"/>
      <c r="B25" s="5"/>
      <c r="C25" s="5"/>
      <c r="D25" s="5"/>
      <c r="E25" s="5"/>
      <c r="F25" s="5"/>
      <c r="G25" s="5"/>
      <c r="H25" s="5"/>
      <c r="I25" s="5"/>
      <c r="J25" s="5"/>
      <c r="K25" s="5"/>
    </row>
    <row r="26" spans="1:11" x14ac:dyDescent="0.3">
      <c r="A26" s="5"/>
      <c r="B26" s="5"/>
      <c r="C26" s="5"/>
      <c r="D26" s="5"/>
      <c r="E26" s="5"/>
      <c r="F26" s="5"/>
      <c r="G26" s="5"/>
      <c r="H26" s="5"/>
      <c r="I26" s="5"/>
      <c r="J26" s="5"/>
      <c r="K26" s="5"/>
    </row>
    <row r="27" spans="1:11" x14ac:dyDescent="0.3">
      <c r="A27" s="5"/>
      <c r="B27" s="5"/>
      <c r="C27" s="5"/>
      <c r="D27" s="5"/>
      <c r="E27" s="5"/>
      <c r="F27" s="5"/>
      <c r="G27" s="5"/>
      <c r="H27" s="5"/>
      <c r="I27" s="5"/>
      <c r="J27" s="5"/>
      <c r="K27" s="5"/>
    </row>
    <row r="28" spans="1:11" x14ac:dyDescent="0.3">
      <c r="A28" s="5"/>
      <c r="B28" s="5"/>
      <c r="C28" s="5"/>
      <c r="D28" s="5"/>
      <c r="E28" s="5"/>
      <c r="F28" s="5"/>
      <c r="G28" s="5"/>
      <c r="H28" s="5"/>
      <c r="I28" s="5"/>
      <c r="J28" s="5"/>
      <c r="K28" s="5"/>
    </row>
    <row r="29" spans="1:11" x14ac:dyDescent="0.3">
      <c r="A29" s="5"/>
      <c r="B29" s="5"/>
      <c r="C29" s="5"/>
      <c r="D29" s="5"/>
      <c r="E29" s="5"/>
      <c r="F29" s="5"/>
      <c r="G29" s="5"/>
      <c r="H29" s="5"/>
      <c r="I29" s="5"/>
      <c r="J29" s="5"/>
      <c r="K29" s="5"/>
    </row>
    <row r="30" spans="1:11" x14ac:dyDescent="0.3">
      <c r="A30" s="5"/>
      <c r="B30" s="5"/>
      <c r="C30" s="5"/>
      <c r="D30" s="5"/>
      <c r="E30" s="5"/>
      <c r="F30" s="5"/>
      <c r="G30" s="5"/>
      <c r="H30" s="5"/>
      <c r="I30" s="5"/>
      <c r="J30" s="5"/>
      <c r="K30" s="5"/>
    </row>
    <row r="31" spans="1:11" ht="2.25" customHeight="1" x14ac:dyDescent="0.3">
      <c r="A31" s="5"/>
      <c r="B31" s="5"/>
      <c r="C31" s="5"/>
      <c r="D31" s="5"/>
      <c r="E31" s="5"/>
      <c r="F31" s="5"/>
      <c r="G31" s="5"/>
      <c r="H31" s="5"/>
      <c r="I31" s="5"/>
      <c r="J31" s="5"/>
      <c r="K31" s="5"/>
    </row>
    <row r="32" spans="1:11" s="24" customFormat="1" hidden="1" x14ac:dyDescent="0.3">
      <c r="A32" s="10"/>
      <c r="B32" s="2063"/>
      <c r="C32" s="2063"/>
      <c r="D32" s="19"/>
      <c r="E32" s="10"/>
      <c r="F32" s="10"/>
      <c r="G32" s="10"/>
      <c r="H32" s="2064"/>
      <c r="I32" s="2064"/>
      <c r="J32" s="2064"/>
      <c r="K32" s="2064"/>
    </row>
    <row r="33" spans="1:12" hidden="1" x14ac:dyDescent="0.3">
      <c r="A33" s="10"/>
      <c r="B33" s="10"/>
      <c r="C33" s="10"/>
      <c r="D33" s="10"/>
      <c r="E33" s="10"/>
      <c r="F33" s="10"/>
      <c r="G33" s="10"/>
      <c r="H33" s="10"/>
      <c r="I33" s="10"/>
      <c r="J33" s="10"/>
      <c r="K33" s="5"/>
    </row>
    <row r="34" spans="1:12" hidden="1" x14ac:dyDescent="0.3">
      <c r="A34" s="5"/>
      <c r="B34" s="5"/>
      <c r="C34" s="5"/>
      <c r="D34" s="5"/>
      <c r="E34" s="5"/>
      <c r="F34" s="5"/>
      <c r="G34" s="5"/>
      <c r="H34" s="5"/>
      <c r="I34" s="5"/>
      <c r="J34" s="5"/>
      <c r="K34" s="5"/>
    </row>
    <row r="35" spans="1:12" hidden="1" x14ac:dyDescent="0.3">
      <c r="A35" s="5"/>
      <c r="B35" s="5"/>
      <c r="C35" s="5"/>
      <c r="D35" s="5"/>
      <c r="E35" s="5"/>
      <c r="F35" s="5"/>
      <c r="G35" s="5"/>
      <c r="H35" s="5"/>
      <c r="I35" s="5"/>
      <c r="J35" s="5"/>
      <c r="K35" s="29"/>
    </row>
    <row r="36" spans="1:12" hidden="1" x14ac:dyDescent="0.3">
      <c r="A36" s="5"/>
      <c r="B36" s="5"/>
      <c r="C36" s="5"/>
      <c r="D36" s="5"/>
      <c r="E36" s="5"/>
      <c r="F36" s="5"/>
      <c r="G36" s="5"/>
      <c r="H36" s="5"/>
      <c r="I36" s="5"/>
      <c r="J36" s="5"/>
      <c r="K36" s="5"/>
    </row>
    <row r="37" spans="1:12" ht="16.5" hidden="1" customHeight="1" x14ac:dyDescent="0.3">
      <c r="A37" s="5"/>
      <c r="B37" s="5"/>
      <c r="C37" s="5"/>
      <c r="D37" s="5"/>
      <c r="E37" s="5"/>
      <c r="F37" s="5"/>
      <c r="G37" s="5"/>
      <c r="H37" s="5"/>
      <c r="I37" s="5"/>
      <c r="J37" s="5"/>
      <c r="K37" s="5"/>
    </row>
    <row r="38" spans="1:12" hidden="1" x14ac:dyDescent="0.3">
      <c r="A38" s="5"/>
      <c r="B38" s="5"/>
      <c r="C38" s="5"/>
      <c r="D38" s="5"/>
      <c r="E38" s="5"/>
      <c r="F38" s="5"/>
      <c r="G38" s="5"/>
      <c r="H38" s="5"/>
      <c r="I38" s="5"/>
      <c r="J38" s="5"/>
      <c r="K38" s="5"/>
    </row>
    <row r="39" spans="1:12" hidden="1" x14ac:dyDescent="0.3">
      <c r="A39" s="5"/>
      <c r="B39" s="5"/>
      <c r="C39" s="5"/>
      <c r="D39" s="5"/>
      <c r="E39" s="5"/>
      <c r="F39" s="5"/>
      <c r="G39" s="5"/>
      <c r="H39" s="5"/>
      <c r="I39" s="5"/>
      <c r="J39" s="5"/>
      <c r="K39" s="5"/>
    </row>
    <row r="40" spans="1:12" hidden="1" x14ac:dyDescent="0.3">
      <c r="A40" s="5"/>
      <c r="B40" s="5"/>
      <c r="C40" s="5"/>
      <c r="D40" s="5"/>
      <c r="E40" s="5"/>
      <c r="F40" s="5"/>
      <c r="G40" s="5"/>
      <c r="H40" s="5"/>
      <c r="I40" s="5"/>
      <c r="J40" s="5"/>
      <c r="K40" s="5"/>
    </row>
    <row r="41" spans="1:12" hidden="1" x14ac:dyDescent="0.3">
      <c r="A41" s="5"/>
      <c r="B41" s="5"/>
      <c r="C41" s="5"/>
      <c r="D41" s="5"/>
      <c r="E41" s="5"/>
      <c r="F41" s="5"/>
      <c r="G41" s="5"/>
      <c r="H41" s="5"/>
      <c r="I41" s="5"/>
      <c r="J41" s="5"/>
      <c r="K41" s="5"/>
    </row>
    <row r="42" spans="1:12" hidden="1" x14ac:dyDescent="0.3">
      <c r="A42" s="5"/>
      <c r="B42" s="5"/>
      <c r="C42" s="5"/>
      <c r="D42" s="5"/>
      <c r="E42" s="5"/>
      <c r="F42" s="5"/>
      <c r="G42" s="5"/>
      <c r="H42" s="5"/>
      <c r="I42" s="5"/>
      <c r="J42" s="5"/>
      <c r="K42" s="5"/>
    </row>
    <row r="43" spans="1:12" ht="17.25" thickBot="1" x14ac:dyDescent="0.35">
      <c r="A43" s="2065" t="s">
        <v>162</v>
      </c>
      <c r="B43" s="1584"/>
      <c r="C43" s="1584"/>
      <c r="D43" s="1584"/>
      <c r="E43" s="1584"/>
      <c r="F43" s="1584"/>
      <c r="G43" s="1584"/>
      <c r="H43" s="1584"/>
      <c r="I43" s="1584"/>
      <c r="J43" s="1584"/>
      <c r="K43" s="1584"/>
    </row>
    <row r="44" spans="1:12" ht="13.5" customHeight="1" x14ac:dyDescent="0.3">
      <c r="A44" s="1656" t="s">
        <v>12</v>
      </c>
      <c r="B44" s="1657"/>
      <c r="C44" s="1604" t="s">
        <v>13</v>
      </c>
      <c r="D44" s="1604" t="s">
        <v>14</v>
      </c>
      <c r="E44" s="1604" t="s">
        <v>15</v>
      </c>
      <c r="F44" s="1659" t="s">
        <v>16</v>
      </c>
      <c r="G44" s="1660"/>
      <c r="H44" s="2011" t="s">
        <v>302</v>
      </c>
      <c r="I44" s="2044"/>
      <c r="J44" s="2060" t="s">
        <v>2001</v>
      </c>
      <c r="K44" s="2042"/>
    </row>
    <row r="45" spans="1:12" ht="13.5" customHeight="1" x14ac:dyDescent="0.3">
      <c r="A45" s="1644"/>
      <c r="B45" s="1645"/>
      <c r="C45" s="1605"/>
      <c r="D45" s="1605"/>
      <c r="E45" s="1605"/>
      <c r="F45" s="42" t="s">
        <v>158</v>
      </c>
      <c r="G45" s="42" t="s">
        <v>159</v>
      </c>
      <c r="H45" s="2012"/>
      <c r="I45" s="2045"/>
      <c r="J45" s="2012"/>
      <c r="K45" s="2043"/>
    </row>
    <row r="46" spans="1:12" ht="30" customHeight="1" x14ac:dyDescent="0.3">
      <c r="A46" s="2057" t="s">
        <v>2000</v>
      </c>
      <c r="B46" s="2058"/>
      <c r="C46" s="43" t="s">
        <v>22</v>
      </c>
      <c r="D46" s="43" t="s">
        <v>204</v>
      </c>
      <c r="E46" s="105" t="s">
        <v>169</v>
      </c>
      <c r="F46" s="44" t="s">
        <v>25</v>
      </c>
      <c r="G46" s="44" t="s">
        <v>25</v>
      </c>
      <c r="H46" s="2073">
        <f>J46/1.05</f>
        <v>4040</v>
      </c>
      <c r="I46" s="2074"/>
      <c r="J46" s="2061">
        <v>4242</v>
      </c>
      <c r="K46" s="2062"/>
      <c r="L46" s="721"/>
    </row>
    <row r="47" spans="1:12" ht="30" customHeight="1" x14ac:dyDescent="0.3">
      <c r="A47" s="2057" t="s">
        <v>2002</v>
      </c>
      <c r="B47" s="2058"/>
      <c r="C47" s="43" t="s">
        <v>22</v>
      </c>
      <c r="D47" s="43" t="s">
        <v>204</v>
      </c>
      <c r="E47" s="105" t="s">
        <v>169</v>
      </c>
      <c r="F47" s="44" t="s">
        <v>25</v>
      </c>
      <c r="G47" s="44" t="s">
        <v>25</v>
      </c>
      <c r="H47" s="2073">
        <f t="shared" ref="H47:H51" si="0">J47/1.05</f>
        <v>4636.1904761904761</v>
      </c>
      <c r="I47" s="2074"/>
      <c r="J47" s="2061">
        <v>4868</v>
      </c>
      <c r="K47" s="2062"/>
      <c r="L47" s="721"/>
    </row>
    <row r="48" spans="1:12" ht="30" customHeight="1" x14ac:dyDescent="0.3">
      <c r="A48" s="2038" t="s">
        <v>2003</v>
      </c>
      <c r="B48" s="2039"/>
      <c r="C48" s="43" t="s">
        <v>22</v>
      </c>
      <c r="D48" s="43" t="s">
        <v>204</v>
      </c>
      <c r="E48" s="105" t="s">
        <v>169</v>
      </c>
      <c r="F48" s="44" t="s">
        <v>25</v>
      </c>
      <c r="G48" s="44" t="s">
        <v>25</v>
      </c>
      <c r="H48" s="2073">
        <f t="shared" si="0"/>
        <v>5155.2380952380954</v>
      </c>
      <c r="I48" s="2074"/>
      <c r="J48" s="2061">
        <v>5413</v>
      </c>
      <c r="K48" s="2062"/>
      <c r="L48" s="721"/>
    </row>
    <row r="49" spans="1:12" ht="30" customHeight="1" x14ac:dyDescent="0.3">
      <c r="A49" s="2057" t="s">
        <v>2004</v>
      </c>
      <c r="B49" s="2058"/>
      <c r="C49" s="43" t="s">
        <v>22</v>
      </c>
      <c r="D49" s="43" t="s">
        <v>204</v>
      </c>
      <c r="E49" s="105" t="s">
        <v>164</v>
      </c>
      <c r="F49" s="44" t="s">
        <v>25</v>
      </c>
      <c r="G49" s="44" t="s">
        <v>25</v>
      </c>
      <c r="H49" s="2073">
        <f t="shared" si="0"/>
        <v>5155.2380952380954</v>
      </c>
      <c r="I49" s="2074"/>
      <c r="J49" s="2061">
        <v>5413</v>
      </c>
      <c r="K49" s="2062"/>
      <c r="L49" s="721"/>
    </row>
    <row r="50" spans="1:12" ht="30" customHeight="1" x14ac:dyDescent="0.3">
      <c r="A50" s="2038" t="s">
        <v>2005</v>
      </c>
      <c r="B50" s="2039"/>
      <c r="C50" s="43" t="s">
        <v>22</v>
      </c>
      <c r="D50" s="64" t="s">
        <v>121</v>
      </c>
      <c r="E50" s="105" t="s">
        <v>169</v>
      </c>
      <c r="F50" s="44" t="s">
        <v>25</v>
      </c>
      <c r="G50" s="44" t="s">
        <v>25</v>
      </c>
      <c r="H50" s="2073">
        <f t="shared" si="0"/>
        <v>5330.4761904761899</v>
      </c>
      <c r="I50" s="2074"/>
      <c r="J50" s="2069">
        <v>5597</v>
      </c>
      <c r="K50" s="2070"/>
      <c r="L50" s="721"/>
    </row>
    <row r="51" spans="1:12" ht="30" customHeight="1" thickBot="1" x14ac:dyDescent="0.35">
      <c r="A51" s="2040" t="s">
        <v>2006</v>
      </c>
      <c r="B51" s="2041"/>
      <c r="C51" s="94" t="s">
        <v>22</v>
      </c>
      <c r="D51" s="114" t="s">
        <v>121</v>
      </c>
      <c r="E51" s="110" t="s">
        <v>164</v>
      </c>
      <c r="F51" s="115" t="s">
        <v>25</v>
      </c>
      <c r="G51" s="115" t="s">
        <v>25</v>
      </c>
      <c r="H51" s="2075">
        <f t="shared" si="0"/>
        <v>5330.4761904761899</v>
      </c>
      <c r="I51" s="2076"/>
      <c r="J51" s="2071">
        <v>5597</v>
      </c>
      <c r="K51" s="2072"/>
      <c r="L51" s="721"/>
    </row>
    <row r="52" spans="1:12" ht="28.5" customHeight="1" x14ac:dyDescent="0.3">
      <c r="A52" s="2068" t="s">
        <v>32</v>
      </c>
      <c r="B52" s="2068"/>
      <c r="C52" s="2068"/>
      <c r="D52" s="2068"/>
      <c r="E52" s="2068"/>
      <c r="F52" s="2068"/>
      <c r="G52" s="2068"/>
      <c r="H52" s="2068"/>
      <c r="I52" s="2068"/>
      <c r="J52" s="2068"/>
      <c r="K52" s="2068"/>
      <c r="L52" s="721"/>
    </row>
    <row r="53" spans="1:12" ht="17.25" thickBot="1" x14ac:dyDescent="0.35">
      <c r="A53" s="1713" t="s">
        <v>162</v>
      </c>
      <c r="B53" s="1584"/>
      <c r="C53" s="1584"/>
      <c r="D53" s="1584"/>
      <c r="E53" s="1584"/>
      <c r="F53" s="1584"/>
      <c r="G53" s="1584"/>
      <c r="H53" s="1584"/>
      <c r="I53" s="1584"/>
      <c r="J53" s="1584"/>
      <c r="K53" s="1584"/>
      <c r="L53" s="721"/>
    </row>
    <row r="54" spans="1:12" ht="13.5" customHeight="1" x14ac:dyDescent="0.3">
      <c r="A54" s="1656" t="s">
        <v>33</v>
      </c>
      <c r="B54" s="1657"/>
      <c r="C54" s="1604" t="s">
        <v>34</v>
      </c>
      <c r="D54" s="1587" t="s">
        <v>15</v>
      </c>
      <c r="E54" s="1587"/>
      <c r="F54" s="1659" t="s">
        <v>16</v>
      </c>
      <c r="G54" s="1660"/>
      <c r="H54" s="2011" t="s">
        <v>302</v>
      </c>
      <c r="I54" s="2044"/>
      <c r="J54" s="2011" t="s">
        <v>17</v>
      </c>
      <c r="K54" s="2042"/>
      <c r="L54" s="721"/>
    </row>
    <row r="55" spans="1:12" ht="13.5" customHeight="1" x14ac:dyDescent="0.3">
      <c r="A55" s="1644"/>
      <c r="B55" s="1645"/>
      <c r="C55" s="1605"/>
      <c r="D55" s="1589"/>
      <c r="E55" s="1589"/>
      <c r="F55" s="42" t="s">
        <v>158</v>
      </c>
      <c r="G55" s="42" t="s">
        <v>159</v>
      </c>
      <c r="H55" s="2012"/>
      <c r="I55" s="2045"/>
      <c r="J55" s="2012"/>
      <c r="K55" s="2043"/>
      <c r="L55" s="721"/>
    </row>
    <row r="56" spans="1:12" ht="15" customHeight="1" x14ac:dyDescent="0.3">
      <c r="A56" s="1973" t="s">
        <v>35</v>
      </c>
      <c r="B56" s="1974"/>
      <c r="C56" s="43" t="s">
        <v>36</v>
      </c>
      <c r="D56" s="1970" t="s">
        <v>37</v>
      </c>
      <c r="E56" s="1972"/>
      <c r="F56" s="44" t="s">
        <v>25</v>
      </c>
      <c r="G56" s="48" t="s">
        <v>25</v>
      </c>
      <c r="H56" s="2026">
        <f>J56/1.05</f>
        <v>619.70285714285706</v>
      </c>
      <c r="I56" s="2036"/>
      <c r="J56" s="2026">
        <v>650.68799999999999</v>
      </c>
      <c r="K56" s="2027"/>
      <c r="L56" s="721"/>
    </row>
    <row r="57" spans="1:12" ht="15" customHeight="1" x14ac:dyDescent="0.3">
      <c r="A57" s="1973" t="s">
        <v>42</v>
      </c>
      <c r="B57" s="1974"/>
      <c r="C57" s="43" t="s">
        <v>36</v>
      </c>
      <c r="D57" s="1970" t="s">
        <v>43</v>
      </c>
      <c r="E57" s="1972"/>
      <c r="F57" s="44" t="s">
        <v>25</v>
      </c>
      <c r="G57" s="48" t="s">
        <v>25</v>
      </c>
      <c r="H57" s="2026">
        <f t="shared" ref="H57:H61" si="1">J57/1.05</f>
        <v>343.74142857142857</v>
      </c>
      <c r="I57" s="2036"/>
      <c r="J57" s="2026">
        <v>360.92849999999999</v>
      </c>
      <c r="K57" s="2027"/>
      <c r="L57" s="721"/>
    </row>
    <row r="58" spans="1:12" ht="15" customHeight="1" x14ac:dyDescent="0.3">
      <c r="A58" s="1973" t="s">
        <v>51</v>
      </c>
      <c r="B58" s="1974"/>
      <c r="C58" s="43" t="s">
        <v>36</v>
      </c>
      <c r="D58" s="1970" t="s">
        <v>52</v>
      </c>
      <c r="E58" s="1972"/>
      <c r="F58" s="44" t="s">
        <v>25</v>
      </c>
      <c r="G58" s="48" t="s">
        <v>25</v>
      </c>
      <c r="H58" s="2026">
        <f t="shared" si="1"/>
        <v>454.12599999999998</v>
      </c>
      <c r="I58" s="2036"/>
      <c r="J58" s="2026">
        <v>476.83229999999998</v>
      </c>
      <c r="K58" s="2027"/>
      <c r="L58" s="721"/>
    </row>
    <row r="59" spans="1:12" ht="15" customHeight="1" x14ac:dyDescent="0.3">
      <c r="A59" s="1973" t="s">
        <v>54</v>
      </c>
      <c r="B59" s="1974"/>
      <c r="C59" s="43" t="s">
        <v>36</v>
      </c>
      <c r="D59" s="1970" t="s">
        <v>55</v>
      </c>
      <c r="E59" s="1972"/>
      <c r="F59" s="44" t="s">
        <v>25</v>
      </c>
      <c r="G59" s="48" t="s">
        <v>25</v>
      </c>
      <c r="H59" s="2026">
        <f t="shared" si="1"/>
        <v>670.05371428571436</v>
      </c>
      <c r="I59" s="2036"/>
      <c r="J59" s="2026">
        <v>703.55640000000005</v>
      </c>
      <c r="K59" s="2027"/>
      <c r="L59" s="721"/>
    </row>
    <row r="60" spans="1:12" ht="15" customHeight="1" x14ac:dyDescent="0.3">
      <c r="A60" s="1973" t="s">
        <v>57</v>
      </c>
      <c r="B60" s="1974"/>
      <c r="C60" s="43" t="s">
        <v>36</v>
      </c>
      <c r="D60" s="1970" t="s">
        <v>58</v>
      </c>
      <c r="E60" s="1972"/>
      <c r="F60" s="45" t="s">
        <v>26</v>
      </c>
      <c r="G60" s="45" t="s">
        <v>26</v>
      </c>
      <c r="H60" s="2026">
        <f t="shared" si="1"/>
        <v>893.72771428571423</v>
      </c>
      <c r="I60" s="2036"/>
      <c r="J60" s="2026">
        <v>938.41409999999996</v>
      </c>
      <c r="K60" s="2027"/>
      <c r="L60" s="721"/>
    </row>
    <row r="61" spans="1:12" ht="15" customHeight="1" thickBot="1" x14ac:dyDescent="0.35">
      <c r="A61" s="1982" t="s">
        <v>66</v>
      </c>
      <c r="B61" s="1983"/>
      <c r="C61" s="94" t="s">
        <v>36</v>
      </c>
      <c r="D61" s="1958" t="s">
        <v>67</v>
      </c>
      <c r="E61" s="1959"/>
      <c r="F61" s="1977" t="s">
        <v>68</v>
      </c>
      <c r="G61" s="1978"/>
      <c r="H61" s="2028">
        <f t="shared" si="1"/>
        <v>107.47971428571428</v>
      </c>
      <c r="I61" s="2035"/>
      <c r="J61" s="2028">
        <v>112.8537</v>
      </c>
      <c r="K61" s="2029"/>
      <c r="L61" s="721"/>
    </row>
    <row r="62" spans="1:12" ht="17.25" thickBot="1" x14ac:dyDescent="0.35">
      <c r="A62" s="2032" t="s">
        <v>136</v>
      </c>
      <c r="B62" s="2032"/>
      <c r="C62" s="2032"/>
      <c r="D62" s="2032"/>
      <c r="E62" s="2032"/>
      <c r="F62" s="2032"/>
      <c r="G62" s="2032"/>
      <c r="H62" s="2032"/>
      <c r="I62" s="2032"/>
      <c r="J62" s="2032"/>
      <c r="K62" s="2032"/>
      <c r="L62" s="721"/>
    </row>
    <row r="63" spans="1:12" ht="90.75" customHeight="1" x14ac:dyDescent="0.3">
      <c r="A63" s="2033" t="s">
        <v>69</v>
      </c>
      <c r="B63" s="2034"/>
      <c r="C63" s="88" t="s">
        <v>70</v>
      </c>
      <c r="D63" s="89" t="s">
        <v>71</v>
      </c>
      <c r="E63" s="90"/>
      <c r="F63" s="1960" t="s">
        <v>25</v>
      </c>
      <c r="G63" s="1960"/>
      <c r="H63" s="2025">
        <f>J63/1.05</f>
        <v>780.43828571428571</v>
      </c>
      <c r="I63" s="2025"/>
      <c r="J63" s="2030">
        <v>819.46019999999999</v>
      </c>
      <c r="K63" s="2031"/>
      <c r="L63" s="721"/>
    </row>
    <row r="64" spans="1:12" ht="90.75" customHeight="1" x14ac:dyDescent="0.3">
      <c r="A64" s="1956" t="s">
        <v>72</v>
      </c>
      <c r="B64" s="1957"/>
      <c r="C64" s="43" t="s">
        <v>70</v>
      </c>
      <c r="D64" s="51" t="s">
        <v>73</v>
      </c>
      <c r="E64" s="76"/>
      <c r="F64" s="1961" t="s">
        <v>25</v>
      </c>
      <c r="G64" s="1961"/>
      <c r="H64" s="2024">
        <f t="shared" ref="H64:H68" si="2">J64/1.05</f>
        <v>780.43828571428571</v>
      </c>
      <c r="I64" s="2024"/>
      <c r="J64" s="2026">
        <v>819.46019999999999</v>
      </c>
      <c r="K64" s="2027"/>
      <c r="L64" s="721"/>
    </row>
    <row r="65" spans="1:12" ht="90.75" customHeight="1" x14ac:dyDescent="0.3">
      <c r="A65" s="1956" t="s">
        <v>74</v>
      </c>
      <c r="B65" s="1957"/>
      <c r="C65" s="43" t="s">
        <v>70</v>
      </c>
      <c r="D65" s="51" t="s">
        <v>75</v>
      </c>
      <c r="E65" s="52"/>
      <c r="F65" s="1961" t="s">
        <v>25</v>
      </c>
      <c r="G65" s="1961"/>
      <c r="H65" s="2024">
        <f t="shared" si="2"/>
        <v>780.43828571428571</v>
      </c>
      <c r="I65" s="2024"/>
      <c r="J65" s="2026">
        <v>819.46019999999999</v>
      </c>
      <c r="K65" s="2027"/>
      <c r="L65" s="721"/>
    </row>
    <row r="66" spans="1:12" ht="90.75" customHeight="1" x14ac:dyDescent="0.3">
      <c r="A66" s="1956" t="s">
        <v>137</v>
      </c>
      <c r="B66" s="1957"/>
      <c r="C66" s="43" t="s">
        <v>70</v>
      </c>
      <c r="D66" s="51" t="s">
        <v>71</v>
      </c>
      <c r="E66" s="52"/>
      <c r="F66" s="1961" t="s">
        <v>25</v>
      </c>
      <c r="G66" s="1961"/>
      <c r="H66" s="2024">
        <f t="shared" si="2"/>
        <v>553.85942857142857</v>
      </c>
      <c r="I66" s="2024"/>
      <c r="J66" s="2026">
        <v>581.55240000000003</v>
      </c>
      <c r="K66" s="2027"/>
      <c r="L66" s="721"/>
    </row>
    <row r="67" spans="1:12" ht="90.75" customHeight="1" x14ac:dyDescent="0.3">
      <c r="A67" s="1956" t="s">
        <v>137</v>
      </c>
      <c r="B67" s="1957"/>
      <c r="C67" s="43" t="s">
        <v>70</v>
      </c>
      <c r="D67" s="51" t="s">
        <v>73</v>
      </c>
      <c r="E67" s="52"/>
      <c r="F67" s="1961" t="s">
        <v>25</v>
      </c>
      <c r="G67" s="1961"/>
      <c r="H67" s="2024">
        <f t="shared" si="2"/>
        <v>553.85942857142857</v>
      </c>
      <c r="I67" s="2024"/>
      <c r="J67" s="2026">
        <v>581.55240000000003</v>
      </c>
      <c r="K67" s="2027"/>
      <c r="L67" s="721"/>
    </row>
    <row r="68" spans="1:12" ht="90.75" customHeight="1" thickBot="1" x14ac:dyDescent="0.35">
      <c r="A68" s="2077" t="s">
        <v>137</v>
      </c>
      <c r="B68" s="2078"/>
      <c r="C68" s="94" t="s">
        <v>70</v>
      </c>
      <c r="D68" s="95" t="s">
        <v>138</v>
      </c>
      <c r="E68" s="96"/>
      <c r="F68" s="2079" t="s">
        <v>25</v>
      </c>
      <c r="G68" s="2079"/>
      <c r="H68" s="2080">
        <f t="shared" si="2"/>
        <v>553.85942857142857</v>
      </c>
      <c r="I68" s="2080"/>
      <c r="J68" s="2028">
        <v>581.55240000000003</v>
      </c>
      <c r="K68" s="2029"/>
      <c r="L68" s="721"/>
    </row>
    <row r="69" spans="1:12" ht="90.75" customHeight="1" thickBot="1" x14ac:dyDescent="0.35">
      <c r="A69" s="1982" t="s">
        <v>137</v>
      </c>
      <c r="B69" s="1983"/>
      <c r="C69" s="94" t="s">
        <v>70</v>
      </c>
      <c r="D69" s="95" t="s">
        <v>306</v>
      </c>
      <c r="E69" s="96"/>
      <c r="F69" s="2081" t="s">
        <v>25</v>
      </c>
      <c r="G69" s="2082"/>
      <c r="H69" s="2083">
        <f t="shared" ref="H69" si="3">J69/1.05</f>
        <v>553.85942857142857</v>
      </c>
      <c r="I69" s="2083"/>
      <c r="J69" s="2066">
        <v>581.55240000000003</v>
      </c>
      <c r="K69" s="2067"/>
      <c r="L69" s="721"/>
    </row>
    <row r="70" spans="1:12" x14ac:dyDescent="0.3">
      <c r="A70" s="11" t="s">
        <v>25</v>
      </c>
      <c r="B70" s="2007" t="s">
        <v>76</v>
      </c>
      <c r="C70" s="2008"/>
      <c r="D70" s="2008"/>
    </row>
    <row r="71" spans="1:12" x14ac:dyDescent="0.3">
      <c r="A71" s="12" t="s">
        <v>30</v>
      </c>
      <c r="B71" s="2007" t="s">
        <v>77</v>
      </c>
      <c r="C71" s="2008"/>
      <c r="D71" s="2008"/>
    </row>
    <row r="72" spans="1:12" x14ac:dyDescent="0.3">
      <c r="A72" s="13" t="s">
        <v>26</v>
      </c>
      <c r="B72" s="2007" t="s">
        <v>301</v>
      </c>
      <c r="C72" s="2008"/>
      <c r="D72" s="2008"/>
    </row>
    <row r="73" spans="1:12" x14ac:dyDescent="0.3">
      <c r="A73" s="14" t="s">
        <v>78</v>
      </c>
      <c r="B73" s="2007" t="s">
        <v>79</v>
      </c>
      <c r="C73" s="2008"/>
      <c r="D73" s="2008"/>
    </row>
    <row r="74" spans="1:12" x14ac:dyDescent="0.3">
      <c r="A74" s="62">
        <v>900</v>
      </c>
      <c r="B74" s="2009" t="s">
        <v>170</v>
      </c>
      <c r="C74" s="2009"/>
      <c r="D74" s="2009"/>
    </row>
  </sheetData>
  <protectedRanges>
    <protectedRange sqref="A56" name="Диапазон1_2_1_1_1_1_1"/>
  </protectedRanges>
  <mergeCells count="110">
    <mergeCell ref="B73:D73"/>
    <mergeCell ref="B74:D74"/>
    <mergeCell ref="F65:G65"/>
    <mergeCell ref="F66:G66"/>
    <mergeCell ref="H66:I66"/>
    <mergeCell ref="H65:I65"/>
    <mergeCell ref="A67:B67"/>
    <mergeCell ref="A68:B68"/>
    <mergeCell ref="F67:G67"/>
    <mergeCell ref="F68:G68"/>
    <mergeCell ref="H68:I68"/>
    <mergeCell ref="H67:I67"/>
    <mergeCell ref="A69:B69"/>
    <mergeCell ref="F69:G69"/>
    <mergeCell ref="H69:I69"/>
    <mergeCell ref="J69:K69"/>
    <mergeCell ref="A7:K7"/>
    <mergeCell ref="B70:D70"/>
    <mergeCell ref="B71:D71"/>
    <mergeCell ref="B72:D72"/>
    <mergeCell ref="A44:B45"/>
    <mergeCell ref="C44:C45"/>
    <mergeCell ref="D44:D45"/>
    <mergeCell ref="C18:K18"/>
    <mergeCell ref="A52:K52"/>
    <mergeCell ref="J50:K50"/>
    <mergeCell ref="J51:K51"/>
    <mergeCell ref="H46:I46"/>
    <mergeCell ref="H47:I47"/>
    <mergeCell ref="H48:I48"/>
    <mergeCell ref="H49:I49"/>
    <mergeCell ref="H50:I50"/>
    <mergeCell ref="H51:I51"/>
    <mergeCell ref="A47:B47"/>
    <mergeCell ref="A18:B18"/>
    <mergeCell ref="J59:K59"/>
    <mergeCell ref="A53:K53"/>
    <mergeCell ref="A54:B55"/>
    <mergeCell ref="C54:C55"/>
    <mergeCell ref="A1:K6"/>
    <mergeCell ref="A8:B11"/>
    <mergeCell ref="C8:K11"/>
    <mergeCell ref="A12:B13"/>
    <mergeCell ref="C12:K13"/>
    <mergeCell ref="A19:K19"/>
    <mergeCell ref="A20:K20"/>
    <mergeCell ref="A49:B49"/>
    <mergeCell ref="F21:G21"/>
    <mergeCell ref="F44:G44"/>
    <mergeCell ref="H44:I45"/>
    <mergeCell ref="J44:K45"/>
    <mergeCell ref="J46:K46"/>
    <mergeCell ref="J47:K47"/>
    <mergeCell ref="J48:K48"/>
    <mergeCell ref="J49:K49"/>
    <mergeCell ref="A14:B17"/>
    <mergeCell ref="C14:K17"/>
    <mergeCell ref="A21:B21"/>
    <mergeCell ref="B32:C32"/>
    <mergeCell ref="H32:K32"/>
    <mergeCell ref="A43:K43"/>
    <mergeCell ref="E44:E45"/>
    <mergeCell ref="A46:B46"/>
    <mergeCell ref="A59:B59"/>
    <mergeCell ref="D59:E59"/>
    <mergeCell ref="H59:I59"/>
    <mergeCell ref="H57:I57"/>
    <mergeCell ref="J56:K56"/>
    <mergeCell ref="J57:K57"/>
    <mergeCell ref="J58:K58"/>
    <mergeCell ref="D21:E21"/>
    <mergeCell ref="A58:B58"/>
    <mergeCell ref="D58:E58"/>
    <mergeCell ref="H58:I58"/>
    <mergeCell ref="A50:B50"/>
    <mergeCell ref="A51:B51"/>
    <mergeCell ref="A48:B48"/>
    <mergeCell ref="D54:E55"/>
    <mergeCell ref="F54:G54"/>
    <mergeCell ref="A56:B56"/>
    <mergeCell ref="D56:E56"/>
    <mergeCell ref="A57:B57"/>
    <mergeCell ref="D57:E57"/>
    <mergeCell ref="J54:K55"/>
    <mergeCell ref="H54:I55"/>
    <mergeCell ref="H56:I56"/>
    <mergeCell ref="H64:I64"/>
    <mergeCell ref="H63:I63"/>
    <mergeCell ref="J60:K60"/>
    <mergeCell ref="J61:K61"/>
    <mergeCell ref="J68:K68"/>
    <mergeCell ref="J67:K67"/>
    <mergeCell ref="J66:K66"/>
    <mergeCell ref="J65:K65"/>
    <mergeCell ref="J64:K64"/>
    <mergeCell ref="J63:K63"/>
    <mergeCell ref="A62:K62"/>
    <mergeCell ref="A63:B63"/>
    <mergeCell ref="A64:B64"/>
    <mergeCell ref="F63:G63"/>
    <mergeCell ref="F64:G64"/>
    <mergeCell ref="A60:B60"/>
    <mergeCell ref="D60:E60"/>
    <mergeCell ref="A61:B61"/>
    <mergeCell ref="D61:E61"/>
    <mergeCell ref="F61:G61"/>
    <mergeCell ref="H61:I61"/>
    <mergeCell ref="H60:I60"/>
    <mergeCell ref="A65:B65"/>
    <mergeCell ref="A66:B66"/>
  </mergeCells>
  <hyperlinks>
    <hyperlink ref="A7:K7" location="СОДЕРЖАНИЕ!A1" display="ВЕРНУТЬСЯ К СОДЕРЖАНИЮ" xr:uid="{8EDB7245-C902-49DC-89F4-04CD53CFA898}"/>
  </hyperlinks>
  <pageMargins left="0.23622047244094491" right="0.23622047244094491" top="0.35433070866141736" bottom="0.74803149606299213" header="0.31496062992125984" footer="0.31496062992125984"/>
  <pageSetup paperSize="9" scale="54" fitToHeight="0" orientation="portrait" r:id="rId1"/>
  <headerFooter>
    <oddFooter>&amp;C&amp;"-,курсив"&amp;8* цена с НДС в рублях РФ, отгрузка со склада фабрики в г. Рязань при 100% предоплате.
Страница  &amp;P из &amp;N&amp;R&amp;"-,полужирный"&amp;KFF0000portika.ru</oddFooter>
  </headerFooter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0"/>
  </sheetPr>
  <dimension ref="A1:K135"/>
  <sheetViews>
    <sheetView topLeftCell="A23" zoomScale="115" zoomScaleNormal="115" workbookViewId="0">
      <selection activeCell="K29" sqref="K29"/>
    </sheetView>
  </sheetViews>
  <sheetFormatPr defaultColWidth="8.85546875" defaultRowHeight="16.5" x14ac:dyDescent="0.3"/>
  <cols>
    <col min="1" max="1" width="25.7109375" style="1" customWidth="1"/>
    <col min="2" max="2" width="10.140625" style="1" customWidth="1"/>
    <col min="3" max="3" width="15.140625" style="1" customWidth="1"/>
    <col min="4" max="5" width="21.42578125" style="1" customWidth="1"/>
    <col min="6" max="6" width="16" style="1" bestFit="1" customWidth="1"/>
    <col min="7" max="8" width="16.42578125" style="1" bestFit="1" customWidth="1"/>
    <col min="9" max="9" width="18.5703125" style="1" customWidth="1"/>
    <col min="10" max="10" width="17.140625" style="1" customWidth="1"/>
    <col min="11" max="16384" width="8.85546875" style="1"/>
  </cols>
  <sheetData>
    <row r="1" spans="1:10" x14ac:dyDescent="0.3">
      <c r="A1" s="2046"/>
      <c r="B1" s="2047"/>
      <c r="C1" s="2047"/>
      <c r="D1" s="2047"/>
      <c r="E1" s="2047"/>
      <c r="F1" s="2047"/>
      <c r="G1" s="2047"/>
      <c r="H1" s="2047"/>
      <c r="I1" s="2047"/>
      <c r="J1" s="2047"/>
    </row>
    <row r="2" spans="1:10" x14ac:dyDescent="0.3">
      <c r="A2" s="2049"/>
      <c r="B2" s="2050"/>
      <c r="C2" s="2050"/>
      <c r="D2" s="2050"/>
      <c r="E2" s="2050"/>
      <c r="F2" s="2050"/>
      <c r="G2" s="2050"/>
      <c r="H2" s="2050"/>
      <c r="I2" s="2050"/>
      <c r="J2" s="2050"/>
    </row>
    <row r="3" spans="1:10" x14ac:dyDescent="0.3">
      <c r="A3" s="2049"/>
      <c r="B3" s="2050"/>
      <c r="C3" s="2050"/>
      <c r="D3" s="2050"/>
      <c r="E3" s="2050"/>
      <c r="F3" s="2050"/>
      <c r="G3" s="2050"/>
      <c r="H3" s="2050"/>
      <c r="I3" s="2050"/>
      <c r="J3" s="2050"/>
    </row>
    <row r="4" spans="1:10" ht="18.75" customHeight="1" x14ac:dyDescent="0.3">
      <c r="A4" s="2049"/>
      <c r="B4" s="2050"/>
      <c r="C4" s="2050"/>
      <c r="D4" s="2050"/>
      <c r="E4" s="2050"/>
      <c r="F4" s="2050"/>
      <c r="G4" s="2050"/>
      <c r="H4" s="2050"/>
      <c r="I4" s="2050"/>
      <c r="J4" s="2050"/>
    </row>
    <row r="5" spans="1:10" s="236" customFormat="1" x14ac:dyDescent="0.25">
      <c r="A5" s="2021" t="s">
        <v>333</v>
      </c>
      <c r="B5" s="2022"/>
      <c r="C5" s="2022"/>
      <c r="D5" s="2022"/>
      <c r="E5" s="2022"/>
      <c r="F5" s="2022"/>
      <c r="G5" s="2022"/>
      <c r="H5" s="2022"/>
      <c r="I5" s="2022"/>
      <c r="J5" s="2022"/>
    </row>
    <row r="6" spans="1:10" ht="14.1" customHeight="1" x14ac:dyDescent="0.3">
      <c r="A6" s="2091" t="s">
        <v>0</v>
      </c>
      <c r="B6" s="2091"/>
      <c r="C6" s="2094" t="s">
        <v>196</v>
      </c>
      <c r="D6" s="2094"/>
      <c r="E6" s="2094"/>
      <c r="F6" s="2094"/>
      <c r="G6" s="2094"/>
      <c r="H6" s="2094"/>
      <c r="I6" s="2094"/>
      <c r="J6" s="2094"/>
    </row>
    <row r="7" spans="1:10" x14ac:dyDescent="0.3">
      <c r="A7" s="2091"/>
      <c r="B7" s="2091"/>
      <c r="C7" s="2094"/>
      <c r="D7" s="2094"/>
      <c r="E7" s="2094"/>
      <c r="F7" s="2094"/>
      <c r="G7" s="2094"/>
      <c r="H7" s="2094"/>
      <c r="I7" s="2094"/>
      <c r="J7" s="2094"/>
    </row>
    <row r="8" spans="1:10" x14ac:dyDescent="0.3">
      <c r="A8" s="2092" t="s">
        <v>2</v>
      </c>
      <c r="B8" s="2092"/>
      <c r="C8" s="2093" t="s">
        <v>187</v>
      </c>
      <c r="D8" s="2093"/>
      <c r="E8" s="2093"/>
      <c r="F8" s="2093"/>
      <c r="G8" s="2093"/>
      <c r="H8" s="2093"/>
      <c r="I8" s="2093"/>
      <c r="J8" s="2093"/>
    </row>
    <row r="9" spans="1:10" ht="16.5" customHeight="1" x14ac:dyDescent="0.3">
      <c r="A9" s="2091" t="s">
        <v>4</v>
      </c>
      <c r="B9" s="2091"/>
      <c r="C9" s="2095" t="s">
        <v>202</v>
      </c>
      <c r="D9" s="2095"/>
      <c r="E9" s="2095"/>
      <c r="F9" s="2095"/>
      <c r="G9" s="2095"/>
      <c r="H9" s="2095"/>
      <c r="I9" s="2095"/>
      <c r="J9" s="2095"/>
    </row>
    <row r="10" spans="1:10" x14ac:dyDescent="0.3">
      <c r="A10" s="2091"/>
      <c r="B10" s="2091"/>
      <c r="C10" s="2095"/>
      <c r="D10" s="2095"/>
      <c r="E10" s="2095"/>
      <c r="F10" s="2095"/>
      <c r="G10" s="2095"/>
      <c r="H10" s="2095"/>
      <c r="I10" s="2095"/>
      <c r="J10" s="2095"/>
    </row>
    <row r="11" spans="1:10" ht="29.25" customHeight="1" x14ac:dyDescent="0.3">
      <c r="A11" s="2092" t="s">
        <v>6</v>
      </c>
      <c r="B11" s="2092"/>
      <c r="C11" s="2096" t="s">
        <v>1185</v>
      </c>
      <c r="D11" s="2096"/>
      <c r="E11" s="2096"/>
      <c r="F11" s="2096"/>
      <c r="G11" s="2096"/>
      <c r="H11" s="2096"/>
      <c r="I11" s="2096"/>
      <c r="J11" s="2096"/>
    </row>
    <row r="12" spans="1:10" ht="21.75" customHeight="1" x14ac:dyDescent="0.3">
      <c r="A12" s="2010" t="s">
        <v>238</v>
      </c>
      <c r="B12" s="2010"/>
      <c r="C12" s="2010"/>
      <c r="D12" s="2010"/>
      <c r="E12" s="2010"/>
      <c r="F12" s="2010"/>
      <c r="G12" s="2010"/>
      <c r="H12" s="2010"/>
      <c r="I12" s="2010"/>
      <c r="J12" s="2010"/>
    </row>
    <row r="13" spans="1:10" ht="18" customHeight="1" x14ac:dyDescent="0.3">
      <c r="A13" s="2002" t="s">
        <v>198</v>
      </c>
      <c r="B13" s="2002"/>
      <c r="C13" s="2002"/>
      <c r="D13" s="2002"/>
      <c r="E13" s="2002"/>
      <c r="F13" s="2002"/>
      <c r="G13" s="2002"/>
      <c r="H13" s="2002"/>
      <c r="I13" s="2002"/>
      <c r="J13" s="2002"/>
    </row>
    <row r="14" spans="1:10" ht="15.75" customHeight="1" x14ac:dyDescent="0.3">
      <c r="A14" s="19" t="s">
        <v>226</v>
      </c>
      <c r="B14" s="19"/>
      <c r="C14" s="2063" t="s">
        <v>227</v>
      </c>
      <c r="D14" s="2063"/>
      <c r="E14" s="19" t="s">
        <v>228</v>
      </c>
      <c r="F14" s="19"/>
      <c r="G14" s="10"/>
      <c r="H14" s="18"/>
      <c r="I14" s="2063" t="s">
        <v>229</v>
      </c>
      <c r="J14" s="2063"/>
    </row>
    <row r="15" spans="1:10" ht="18" customHeight="1" x14ac:dyDescent="0.3">
      <c r="A15" s="5"/>
      <c r="B15" s="5"/>
      <c r="C15" s="5"/>
      <c r="D15" s="5"/>
      <c r="E15" s="5"/>
      <c r="F15" s="5"/>
      <c r="G15" s="5"/>
      <c r="H15" s="5"/>
      <c r="I15" s="5"/>
      <c r="J15" s="5"/>
    </row>
    <row r="16" spans="1:10" x14ac:dyDescent="0.3">
      <c r="A16" s="5"/>
      <c r="B16" s="5"/>
      <c r="C16" s="5"/>
      <c r="D16" s="5"/>
      <c r="E16" s="5"/>
      <c r="F16" s="5"/>
      <c r="G16" s="5"/>
      <c r="H16" s="5"/>
      <c r="I16" s="5"/>
      <c r="J16" s="5"/>
    </row>
    <row r="17" spans="1:11" x14ac:dyDescent="0.3">
      <c r="A17" s="5"/>
      <c r="B17" s="5"/>
      <c r="C17" s="5"/>
      <c r="D17" s="5"/>
      <c r="E17" s="5"/>
      <c r="F17" s="5"/>
      <c r="G17" s="5"/>
      <c r="H17" s="5"/>
      <c r="I17" s="5"/>
      <c r="J17" s="5"/>
    </row>
    <row r="18" spans="1:11" x14ac:dyDescent="0.3">
      <c r="A18" s="5"/>
      <c r="B18" s="5"/>
      <c r="C18" s="5"/>
      <c r="D18" s="5"/>
      <c r="E18" s="5"/>
      <c r="F18" s="5"/>
      <c r="G18" s="5"/>
      <c r="H18" s="5"/>
      <c r="I18" s="5"/>
      <c r="J18" s="5"/>
    </row>
    <row r="19" spans="1:11" x14ac:dyDescent="0.3">
      <c r="A19" s="5"/>
      <c r="B19" s="5"/>
      <c r="C19" s="5"/>
      <c r="D19" s="5"/>
      <c r="E19" s="5"/>
      <c r="F19" s="5"/>
      <c r="G19" s="5"/>
      <c r="H19" s="5"/>
      <c r="I19" s="5"/>
      <c r="J19" s="5"/>
    </row>
    <row r="20" spans="1:11" x14ac:dyDescent="0.3">
      <c r="A20" s="5"/>
      <c r="B20" s="5"/>
      <c r="C20" s="5"/>
      <c r="D20" s="5"/>
      <c r="E20" s="5"/>
      <c r="F20" s="5"/>
      <c r="G20" s="5"/>
      <c r="H20" s="5"/>
      <c r="I20" s="5"/>
      <c r="J20" s="5"/>
    </row>
    <row r="21" spans="1:11" x14ac:dyDescent="0.3">
      <c r="A21" s="5"/>
      <c r="B21" s="5"/>
      <c r="C21" s="5"/>
      <c r="D21" s="5"/>
      <c r="E21" s="5"/>
      <c r="F21" s="5"/>
      <c r="G21" s="5"/>
      <c r="H21" s="5"/>
      <c r="I21" s="5"/>
      <c r="J21" s="5"/>
    </row>
    <row r="22" spans="1:11" x14ac:dyDescent="0.3">
      <c r="A22" s="5"/>
      <c r="B22" s="5"/>
      <c r="C22" s="5"/>
      <c r="D22" s="5"/>
      <c r="E22" s="5"/>
      <c r="F22" s="5"/>
      <c r="G22" s="5"/>
      <c r="H22" s="5"/>
      <c r="I22" s="5"/>
      <c r="J22" s="5"/>
    </row>
    <row r="23" spans="1:11" x14ac:dyDescent="0.3">
      <c r="A23" s="5"/>
      <c r="B23" s="5"/>
      <c r="C23" s="5"/>
      <c r="D23" s="5"/>
      <c r="E23" s="5"/>
      <c r="F23" s="5"/>
      <c r="G23" s="5"/>
      <c r="H23" s="5"/>
      <c r="I23" s="5"/>
      <c r="J23" s="5"/>
    </row>
    <row r="24" spans="1:11" ht="57" customHeight="1" x14ac:dyDescent="0.3">
      <c r="A24" s="20"/>
      <c r="B24" s="20"/>
      <c r="C24" s="20"/>
      <c r="D24" s="20"/>
      <c r="E24" s="20"/>
      <c r="F24" s="20"/>
      <c r="G24" s="20"/>
      <c r="H24" s="20"/>
      <c r="I24" s="20"/>
      <c r="J24" s="20"/>
    </row>
    <row r="25" spans="1:11" ht="17.25" thickBot="1" x14ac:dyDescent="0.35">
      <c r="A25" s="1584" t="s">
        <v>181</v>
      </c>
      <c r="B25" s="1584"/>
      <c r="C25" s="1584"/>
      <c r="D25" s="1584"/>
      <c r="E25" s="1584"/>
      <c r="F25" s="1584"/>
      <c r="G25" s="1584"/>
      <c r="H25" s="1584"/>
      <c r="I25" s="1584"/>
      <c r="J25" s="1584"/>
    </row>
    <row r="26" spans="1:11" ht="13.5" customHeight="1" x14ac:dyDescent="0.3">
      <c r="A26" s="1656" t="s">
        <v>12</v>
      </c>
      <c r="B26" s="1604" t="s">
        <v>13</v>
      </c>
      <c r="C26" s="1657"/>
      <c r="D26" s="1606" t="s">
        <v>14</v>
      </c>
      <c r="E26" s="1604" t="s">
        <v>15</v>
      </c>
      <c r="F26" s="1604" t="s">
        <v>16</v>
      </c>
      <c r="G26" s="1658"/>
      <c r="H26" s="1658"/>
      <c r="I26" s="2011" t="s">
        <v>302</v>
      </c>
      <c r="J26" s="2013" t="s">
        <v>17</v>
      </c>
    </row>
    <row r="27" spans="1:11" x14ac:dyDescent="0.3">
      <c r="A27" s="1644"/>
      <c r="B27" s="1605"/>
      <c r="C27" s="1645"/>
      <c r="D27" s="1607"/>
      <c r="E27" s="1605"/>
      <c r="F27" s="40" t="s">
        <v>188</v>
      </c>
      <c r="G27" s="42" t="s">
        <v>189</v>
      </c>
      <c r="H27" s="40" t="s">
        <v>190</v>
      </c>
      <c r="I27" s="2012"/>
      <c r="J27" s="2014"/>
    </row>
    <row r="28" spans="1:11" x14ac:dyDescent="0.3">
      <c r="A28" s="2097" t="s">
        <v>230</v>
      </c>
      <c r="B28" s="2102" t="s">
        <v>22</v>
      </c>
      <c r="C28" s="1992"/>
      <c r="D28" s="1997" t="s">
        <v>204</v>
      </c>
      <c r="E28" s="72" t="s">
        <v>191</v>
      </c>
      <c r="F28" s="47" t="s">
        <v>26</v>
      </c>
      <c r="G28" s="47" t="s">
        <v>26</v>
      </c>
      <c r="H28" s="47" t="s">
        <v>26</v>
      </c>
      <c r="I28" s="84">
        <f>J28/1.05</f>
        <v>7337.6691428571421</v>
      </c>
      <c r="J28" s="116">
        <v>7704.5526</v>
      </c>
      <c r="K28" s="721"/>
    </row>
    <row r="29" spans="1:11" x14ac:dyDescent="0.3">
      <c r="A29" s="2098"/>
      <c r="B29" s="2103"/>
      <c r="C29" s="1994"/>
      <c r="D29" s="1998"/>
      <c r="E29" s="72" t="s">
        <v>2007</v>
      </c>
      <c r="F29" s="48" t="s">
        <v>25</v>
      </c>
      <c r="G29" s="48" t="s">
        <v>25</v>
      </c>
      <c r="H29" s="47" t="s">
        <v>26</v>
      </c>
      <c r="I29" s="84">
        <f t="shared" ref="I29:I35" si="0">J29/1.05</f>
        <v>7337.6691428571421</v>
      </c>
      <c r="J29" s="116">
        <v>7704.5526</v>
      </c>
      <c r="K29" s="721"/>
    </row>
    <row r="30" spans="1:11" x14ac:dyDescent="0.3">
      <c r="A30" s="2098"/>
      <c r="B30" s="2103"/>
      <c r="C30" s="1994"/>
      <c r="D30" s="1998"/>
      <c r="E30" s="72" t="s">
        <v>179</v>
      </c>
      <c r="F30" s="47" t="s">
        <v>26</v>
      </c>
      <c r="G30" s="47" t="s">
        <v>26</v>
      </c>
      <c r="H30" s="47" t="s">
        <v>26</v>
      </c>
      <c r="I30" s="84">
        <f t="shared" si="0"/>
        <v>8071.6297142857138</v>
      </c>
      <c r="J30" s="116">
        <v>8475.2111999999997</v>
      </c>
      <c r="K30" s="721"/>
    </row>
    <row r="31" spans="1:11" x14ac:dyDescent="0.3">
      <c r="A31" s="2099"/>
      <c r="B31" s="2104"/>
      <c r="C31" s="1996"/>
      <c r="D31" s="1999"/>
      <c r="E31" s="72" t="s">
        <v>180</v>
      </c>
      <c r="F31" s="47" t="s">
        <v>26</v>
      </c>
      <c r="G31" s="47" t="s">
        <v>26</v>
      </c>
      <c r="H31" s="47" t="s">
        <v>26</v>
      </c>
      <c r="I31" s="84">
        <f t="shared" si="0"/>
        <v>8805.5902857142864</v>
      </c>
      <c r="J31" s="116">
        <v>9245.8698000000004</v>
      </c>
      <c r="K31" s="721"/>
    </row>
    <row r="32" spans="1:11" x14ac:dyDescent="0.3">
      <c r="A32" s="2097" t="s">
        <v>227</v>
      </c>
      <c r="B32" s="2102" t="s">
        <v>22</v>
      </c>
      <c r="C32" s="1992"/>
      <c r="D32" s="1997" t="s">
        <v>204</v>
      </c>
      <c r="E32" s="72" t="s">
        <v>191</v>
      </c>
      <c r="F32" s="47" t="s">
        <v>26</v>
      </c>
      <c r="G32" s="47" t="s">
        <v>26</v>
      </c>
      <c r="H32" s="47" t="s">
        <v>26</v>
      </c>
      <c r="I32" s="84">
        <f t="shared" si="0"/>
        <v>7606.8525714285715</v>
      </c>
      <c r="J32" s="117">
        <v>7987.1952000000001</v>
      </c>
      <c r="K32" s="721"/>
    </row>
    <row r="33" spans="1:11" x14ac:dyDescent="0.3">
      <c r="A33" s="2100"/>
      <c r="B33" s="2103"/>
      <c r="C33" s="1994"/>
      <c r="D33" s="1998"/>
      <c r="E33" s="72" t="s">
        <v>2007</v>
      </c>
      <c r="F33" s="48" t="s">
        <v>25</v>
      </c>
      <c r="G33" s="48" t="s">
        <v>25</v>
      </c>
      <c r="H33" s="48" t="s">
        <v>25</v>
      </c>
      <c r="I33" s="84">
        <f t="shared" si="0"/>
        <v>7606.8525714285715</v>
      </c>
      <c r="J33" s="117">
        <v>7987.1952000000001</v>
      </c>
      <c r="K33" s="721"/>
    </row>
    <row r="34" spans="1:11" x14ac:dyDescent="0.3">
      <c r="A34" s="2100"/>
      <c r="B34" s="2103"/>
      <c r="C34" s="1994"/>
      <c r="D34" s="1998"/>
      <c r="E34" s="72" t="s">
        <v>179</v>
      </c>
      <c r="F34" s="47" t="s">
        <v>26</v>
      </c>
      <c r="G34" s="47" t="s">
        <v>26</v>
      </c>
      <c r="H34" s="47" t="s">
        <v>26</v>
      </c>
      <c r="I34" s="84">
        <f t="shared" si="0"/>
        <v>8367.9251428571424</v>
      </c>
      <c r="J34" s="117">
        <v>8786.3214000000007</v>
      </c>
      <c r="K34" s="721"/>
    </row>
    <row r="35" spans="1:11" ht="17.25" thickBot="1" x14ac:dyDescent="0.35">
      <c r="A35" s="2101"/>
      <c r="B35" s="2105"/>
      <c r="C35" s="2106"/>
      <c r="D35" s="2107"/>
      <c r="E35" s="118" t="s">
        <v>180</v>
      </c>
      <c r="F35" s="119" t="s">
        <v>26</v>
      </c>
      <c r="G35" s="119" t="s">
        <v>26</v>
      </c>
      <c r="H35" s="119" t="s">
        <v>26</v>
      </c>
      <c r="I35" s="120">
        <f t="shared" si="0"/>
        <v>9128.9977142857133</v>
      </c>
      <c r="J35" s="121">
        <v>9585.4475999999995</v>
      </c>
      <c r="K35" s="721"/>
    </row>
    <row r="36" spans="1:11" ht="17.25" thickBot="1" x14ac:dyDescent="0.35">
      <c r="A36" s="1584" t="s">
        <v>9</v>
      </c>
      <c r="B36" s="1584"/>
      <c r="C36" s="1584"/>
      <c r="D36" s="1584"/>
      <c r="E36" s="1584"/>
      <c r="F36" s="1584"/>
      <c r="G36" s="1584"/>
      <c r="H36" s="1584"/>
      <c r="I36" s="1584"/>
      <c r="J36" s="1584"/>
      <c r="K36" s="721"/>
    </row>
    <row r="37" spans="1:11" ht="16.5" customHeight="1" x14ac:dyDescent="0.3">
      <c r="A37" s="1656" t="s">
        <v>12</v>
      </c>
      <c r="B37" s="1604" t="s">
        <v>13</v>
      </c>
      <c r="C37" s="1657"/>
      <c r="D37" s="1606" t="s">
        <v>14</v>
      </c>
      <c r="E37" s="1604" t="s">
        <v>15</v>
      </c>
      <c r="F37" s="1604" t="s">
        <v>16</v>
      </c>
      <c r="G37" s="1658"/>
      <c r="H37" s="1658"/>
      <c r="I37" s="2011" t="s">
        <v>302</v>
      </c>
      <c r="J37" s="2013" t="s">
        <v>17</v>
      </c>
      <c r="K37" s="721"/>
    </row>
    <row r="38" spans="1:11" x14ac:dyDescent="0.3">
      <c r="A38" s="1644"/>
      <c r="B38" s="1605"/>
      <c r="C38" s="1645"/>
      <c r="D38" s="1607"/>
      <c r="E38" s="1605"/>
      <c r="F38" s="1589" t="s">
        <v>18</v>
      </c>
      <c r="G38" s="1589"/>
      <c r="H38" s="71" t="s">
        <v>19</v>
      </c>
      <c r="I38" s="2012"/>
      <c r="J38" s="2014"/>
      <c r="K38" s="721"/>
    </row>
    <row r="39" spans="1:11" x14ac:dyDescent="0.3">
      <c r="A39" s="2097" t="s">
        <v>231</v>
      </c>
      <c r="B39" s="2102" t="s">
        <v>22</v>
      </c>
      <c r="C39" s="1992"/>
      <c r="D39" s="1997" t="s">
        <v>204</v>
      </c>
      <c r="E39" s="72" t="s">
        <v>191</v>
      </c>
      <c r="F39" s="2118" t="s">
        <v>26</v>
      </c>
      <c r="G39" s="2119"/>
      <c r="H39" s="47" t="s">
        <v>26</v>
      </c>
      <c r="I39" s="84">
        <f>J39/1.05</f>
        <v>6952.3809523809523</v>
      </c>
      <c r="J39" s="116">
        <v>7300</v>
      </c>
      <c r="K39" s="721"/>
    </row>
    <row r="40" spans="1:11" x14ac:dyDescent="0.3">
      <c r="A40" s="2098"/>
      <c r="B40" s="2103"/>
      <c r="C40" s="1994"/>
      <c r="D40" s="1998"/>
      <c r="E40" s="72" t="s">
        <v>2007</v>
      </c>
      <c r="F40" s="2120" t="s">
        <v>25</v>
      </c>
      <c r="G40" s="2121"/>
      <c r="H40" s="47" t="s">
        <v>26</v>
      </c>
      <c r="I40" s="84">
        <f t="shared" ref="I40:I46" si="1">J40/1.05</f>
        <v>6952.3809523809523</v>
      </c>
      <c r="J40" s="116">
        <v>7300</v>
      </c>
      <c r="K40" s="721"/>
    </row>
    <row r="41" spans="1:11" x14ac:dyDescent="0.3">
      <c r="A41" s="2098"/>
      <c r="B41" s="2103"/>
      <c r="C41" s="1994"/>
      <c r="D41" s="1998"/>
      <c r="E41" s="72" t="s">
        <v>179</v>
      </c>
      <c r="F41" s="2118" t="s">
        <v>26</v>
      </c>
      <c r="G41" s="2119"/>
      <c r="H41" s="47" t="s">
        <v>26</v>
      </c>
      <c r="I41" s="84">
        <f t="shared" si="1"/>
        <v>7647.6190476190477</v>
      </c>
      <c r="J41" s="116">
        <v>8030</v>
      </c>
      <c r="K41" s="721"/>
    </row>
    <row r="42" spans="1:11" x14ac:dyDescent="0.3">
      <c r="A42" s="2099"/>
      <c r="B42" s="2104"/>
      <c r="C42" s="1996"/>
      <c r="D42" s="1999"/>
      <c r="E42" s="72" t="s">
        <v>180</v>
      </c>
      <c r="F42" s="2118" t="s">
        <v>26</v>
      </c>
      <c r="G42" s="2119"/>
      <c r="H42" s="47" t="s">
        <v>26</v>
      </c>
      <c r="I42" s="84">
        <f t="shared" si="1"/>
        <v>8342.8571428571431</v>
      </c>
      <c r="J42" s="116">
        <v>8760</v>
      </c>
      <c r="K42" s="721"/>
    </row>
    <row r="43" spans="1:11" x14ac:dyDescent="0.3">
      <c r="A43" s="2097" t="s">
        <v>227</v>
      </c>
      <c r="B43" s="2102" t="s">
        <v>22</v>
      </c>
      <c r="C43" s="1992"/>
      <c r="D43" s="1997" t="s">
        <v>204</v>
      </c>
      <c r="E43" s="72" t="s">
        <v>191</v>
      </c>
      <c r="F43" s="2118" t="s">
        <v>26</v>
      </c>
      <c r="G43" s="2119"/>
      <c r="H43" s="47" t="s">
        <v>26</v>
      </c>
      <c r="I43" s="84">
        <f t="shared" si="1"/>
        <v>7217.1428571428569</v>
      </c>
      <c r="J43" s="117">
        <v>7578</v>
      </c>
      <c r="K43" s="721"/>
    </row>
    <row r="44" spans="1:11" x14ac:dyDescent="0.3">
      <c r="A44" s="2100"/>
      <c r="B44" s="2103"/>
      <c r="C44" s="1994"/>
      <c r="D44" s="1998"/>
      <c r="E44" s="72" t="s">
        <v>2007</v>
      </c>
      <c r="F44" s="2120" t="s">
        <v>25</v>
      </c>
      <c r="G44" s="2121"/>
      <c r="H44" s="47" t="s">
        <v>26</v>
      </c>
      <c r="I44" s="84">
        <f t="shared" si="1"/>
        <v>7217.1428571428569</v>
      </c>
      <c r="J44" s="117">
        <v>7578</v>
      </c>
      <c r="K44" s="721"/>
    </row>
    <row r="45" spans="1:11" x14ac:dyDescent="0.3">
      <c r="A45" s="2100"/>
      <c r="B45" s="2103"/>
      <c r="C45" s="1994"/>
      <c r="D45" s="1998"/>
      <c r="E45" s="72" t="s">
        <v>179</v>
      </c>
      <c r="F45" s="2118" t="s">
        <v>26</v>
      </c>
      <c r="G45" s="2119"/>
      <c r="H45" s="47" t="s">
        <v>26</v>
      </c>
      <c r="I45" s="84">
        <f t="shared" si="1"/>
        <v>7939.0476190476184</v>
      </c>
      <c r="J45" s="117">
        <v>8336</v>
      </c>
      <c r="K45" s="721"/>
    </row>
    <row r="46" spans="1:11" ht="17.25" thickBot="1" x14ac:dyDescent="0.35">
      <c r="A46" s="2101"/>
      <c r="B46" s="2105"/>
      <c r="C46" s="2106"/>
      <c r="D46" s="2107"/>
      <c r="E46" s="118" t="s">
        <v>180</v>
      </c>
      <c r="F46" s="2108" t="s">
        <v>26</v>
      </c>
      <c r="G46" s="2109"/>
      <c r="H46" s="119" t="s">
        <v>26</v>
      </c>
      <c r="I46" s="120">
        <f t="shared" si="1"/>
        <v>8660.9523809523798</v>
      </c>
      <c r="J46" s="121">
        <v>9094</v>
      </c>
      <c r="K46" s="721"/>
    </row>
    <row r="47" spans="1:11" ht="17.25" thickBot="1" x14ac:dyDescent="0.35">
      <c r="A47" s="1584" t="s">
        <v>92</v>
      </c>
      <c r="B47" s="1584"/>
      <c r="C47" s="1584"/>
      <c r="D47" s="1584"/>
      <c r="E47" s="1584"/>
      <c r="F47" s="1584"/>
      <c r="G47" s="1584"/>
      <c r="H47" s="1584"/>
      <c r="I47" s="1584"/>
      <c r="J47" s="1584"/>
      <c r="K47" s="721"/>
    </row>
    <row r="48" spans="1:11" ht="16.5" customHeight="1" x14ac:dyDescent="0.3">
      <c r="A48" s="1656" t="s">
        <v>12</v>
      </c>
      <c r="B48" s="1604" t="s">
        <v>13</v>
      </c>
      <c r="C48" s="1657"/>
      <c r="D48" s="1606" t="s">
        <v>14</v>
      </c>
      <c r="E48" s="1604" t="s">
        <v>15</v>
      </c>
      <c r="F48" s="1604" t="s">
        <v>16</v>
      </c>
      <c r="G48" s="1658"/>
      <c r="H48" s="1658"/>
      <c r="I48" s="2011" t="s">
        <v>302</v>
      </c>
      <c r="J48" s="2013" t="s">
        <v>17</v>
      </c>
      <c r="K48" s="721"/>
    </row>
    <row r="49" spans="1:11" x14ac:dyDescent="0.3">
      <c r="A49" s="1644"/>
      <c r="B49" s="1605"/>
      <c r="C49" s="1645"/>
      <c r="D49" s="1607"/>
      <c r="E49" s="1605"/>
      <c r="F49" s="1610" t="s">
        <v>145</v>
      </c>
      <c r="G49" s="1611"/>
      <c r="H49" s="1612"/>
      <c r="I49" s="2012"/>
      <c r="J49" s="2014"/>
      <c r="K49" s="721"/>
    </row>
    <row r="50" spans="1:11" x14ac:dyDescent="0.3">
      <c r="A50" s="2097" t="s">
        <v>231</v>
      </c>
      <c r="B50" s="2102" t="s">
        <v>22</v>
      </c>
      <c r="C50" s="1992"/>
      <c r="D50" s="1997" t="s">
        <v>204</v>
      </c>
      <c r="E50" s="72" t="s">
        <v>191</v>
      </c>
      <c r="F50" s="47" t="s">
        <v>26</v>
      </c>
      <c r="G50" s="47" t="s">
        <v>26</v>
      </c>
      <c r="H50" s="47" t="s">
        <v>26</v>
      </c>
      <c r="I50" s="84">
        <f>J50/1.05</f>
        <v>6952.3809523809523</v>
      </c>
      <c r="J50" s="116">
        <v>7300</v>
      </c>
      <c r="K50" s="721"/>
    </row>
    <row r="51" spans="1:11" x14ac:dyDescent="0.3">
      <c r="A51" s="2098"/>
      <c r="B51" s="2103"/>
      <c r="C51" s="1994"/>
      <c r="D51" s="1998"/>
      <c r="E51" s="72" t="s">
        <v>24</v>
      </c>
      <c r="F51" s="47" t="s">
        <v>26</v>
      </c>
      <c r="G51" s="47" t="s">
        <v>26</v>
      </c>
      <c r="H51" s="47" t="s">
        <v>26</v>
      </c>
      <c r="I51" s="84">
        <f t="shared" ref="I51:I57" si="2">J51/1.05</f>
        <v>6952.3809523809523</v>
      </c>
      <c r="J51" s="116">
        <v>7300</v>
      </c>
      <c r="K51" s="721"/>
    </row>
    <row r="52" spans="1:11" x14ac:dyDescent="0.3">
      <c r="A52" s="2098"/>
      <c r="B52" s="2103"/>
      <c r="C52" s="1994"/>
      <c r="D52" s="1998"/>
      <c r="E52" s="72" t="s">
        <v>179</v>
      </c>
      <c r="F52" s="47" t="s">
        <v>26</v>
      </c>
      <c r="G52" s="47" t="s">
        <v>26</v>
      </c>
      <c r="H52" s="47" t="s">
        <v>26</v>
      </c>
      <c r="I52" s="84">
        <f t="shared" si="2"/>
        <v>7647.6190476190477</v>
      </c>
      <c r="J52" s="116">
        <v>8030</v>
      </c>
      <c r="K52" s="721"/>
    </row>
    <row r="53" spans="1:11" x14ac:dyDescent="0.3">
      <c r="A53" s="2099"/>
      <c r="B53" s="2104"/>
      <c r="C53" s="1996"/>
      <c r="D53" s="1999"/>
      <c r="E53" s="72" t="s">
        <v>180</v>
      </c>
      <c r="F53" s="47" t="s">
        <v>26</v>
      </c>
      <c r="G53" s="47" t="s">
        <v>26</v>
      </c>
      <c r="H53" s="47" t="s">
        <v>26</v>
      </c>
      <c r="I53" s="84">
        <f t="shared" si="2"/>
        <v>8342.8571428571431</v>
      </c>
      <c r="J53" s="116">
        <v>8760</v>
      </c>
      <c r="K53" s="721"/>
    </row>
    <row r="54" spans="1:11" x14ac:dyDescent="0.3">
      <c r="A54" s="2097" t="s">
        <v>227</v>
      </c>
      <c r="B54" s="2102" t="s">
        <v>22</v>
      </c>
      <c r="C54" s="1992"/>
      <c r="D54" s="1997" t="s">
        <v>204</v>
      </c>
      <c r="E54" s="72" t="s">
        <v>191</v>
      </c>
      <c r="F54" s="47" t="s">
        <v>26</v>
      </c>
      <c r="G54" s="47" t="s">
        <v>26</v>
      </c>
      <c r="H54" s="47" t="s">
        <v>26</v>
      </c>
      <c r="I54" s="84">
        <f t="shared" si="2"/>
        <v>7217.1428571428569</v>
      </c>
      <c r="J54" s="117">
        <v>7578</v>
      </c>
      <c r="K54" s="721"/>
    </row>
    <row r="55" spans="1:11" x14ac:dyDescent="0.3">
      <c r="A55" s="2100"/>
      <c r="B55" s="2103"/>
      <c r="C55" s="1994"/>
      <c r="D55" s="1998"/>
      <c r="E55" s="72" t="s">
        <v>24</v>
      </c>
      <c r="F55" s="47" t="s">
        <v>26</v>
      </c>
      <c r="G55" s="47" t="s">
        <v>26</v>
      </c>
      <c r="H55" s="47" t="s">
        <v>26</v>
      </c>
      <c r="I55" s="84">
        <f t="shared" si="2"/>
        <v>7217.1428571428569</v>
      </c>
      <c r="J55" s="117">
        <v>7578</v>
      </c>
      <c r="K55" s="721"/>
    </row>
    <row r="56" spans="1:11" x14ac:dyDescent="0.3">
      <c r="A56" s="2100"/>
      <c r="B56" s="2103"/>
      <c r="C56" s="1994"/>
      <c r="D56" s="1998"/>
      <c r="E56" s="72" t="s">
        <v>179</v>
      </c>
      <c r="F56" s="47" t="s">
        <v>26</v>
      </c>
      <c r="G56" s="47" t="s">
        <v>26</v>
      </c>
      <c r="H56" s="47" t="s">
        <v>26</v>
      </c>
      <c r="I56" s="84">
        <f t="shared" si="2"/>
        <v>7939.0476190476184</v>
      </c>
      <c r="J56" s="117">
        <v>8336</v>
      </c>
      <c r="K56" s="721"/>
    </row>
    <row r="57" spans="1:11" ht="17.25" thickBot="1" x14ac:dyDescent="0.35">
      <c r="A57" s="2101"/>
      <c r="B57" s="2105"/>
      <c r="C57" s="2106"/>
      <c r="D57" s="2107"/>
      <c r="E57" s="118" t="s">
        <v>180</v>
      </c>
      <c r="F57" s="119" t="s">
        <v>26</v>
      </c>
      <c r="G57" s="119" t="s">
        <v>26</v>
      </c>
      <c r="H57" s="119" t="s">
        <v>26</v>
      </c>
      <c r="I57" s="120">
        <f t="shared" si="2"/>
        <v>8660.9523809523798</v>
      </c>
      <c r="J57" s="121">
        <v>9094</v>
      </c>
      <c r="K57" s="721"/>
    </row>
    <row r="58" spans="1:11" x14ac:dyDescent="0.3">
      <c r="A58" s="2004" t="s">
        <v>32</v>
      </c>
      <c r="B58" s="2004"/>
      <c r="C58" s="2004"/>
      <c r="D58" s="2004"/>
      <c r="E58" s="2004"/>
      <c r="F58" s="2004"/>
      <c r="G58" s="2004"/>
      <c r="H58" s="2004"/>
      <c r="I58" s="2004"/>
      <c r="J58" s="2004"/>
      <c r="K58" s="721"/>
    </row>
    <row r="59" spans="1:11" ht="17.25" thickBot="1" x14ac:dyDescent="0.35">
      <c r="A59" s="1713" t="s">
        <v>181</v>
      </c>
      <c r="B59" s="1584"/>
      <c r="C59" s="1584"/>
      <c r="D59" s="1584"/>
      <c r="E59" s="1584"/>
      <c r="F59" s="1584"/>
      <c r="G59" s="1584"/>
      <c r="H59" s="1584"/>
      <c r="I59" s="1584"/>
      <c r="J59" s="1584"/>
      <c r="K59" s="721"/>
    </row>
    <row r="60" spans="1:11" ht="13.5" customHeight="1" x14ac:dyDescent="0.3">
      <c r="A60" s="1656" t="s">
        <v>33</v>
      </c>
      <c r="B60" s="1657"/>
      <c r="C60" s="1606" t="s">
        <v>34</v>
      </c>
      <c r="D60" s="1604" t="s">
        <v>15</v>
      </c>
      <c r="E60" s="1658"/>
      <c r="F60" s="1659" t="s">
        <v>16</v>
      </c>
      <c r="G60" s="1660"/>
      <c r="H60" s="1660"/>
      <c r="I60" s="2011" t="s">
        <v>302</v>
      </c>
      <c r="J60" s="2013" t="s">
        <v>17</v>
      </c>
      <c r="K60" s="721"/>
    </row>
    <row r="61" spans="1:11" ht="13.5" customHeight="1" x14ac:dyDescent="0.3">
      <c r="A61" s="1644"/>
      <c r="B61" s="1645"/>
      <c r="C61" s="1607"/>
      <c r="D61" s="1605"/>
      <c r="E61" s="1649"/>
      <c r="F61" s="40" t="s">
        <v>188</v>
      </c>
      <c r="G61" s="42" t="s">
        <v>189</v>
      </c>
      <c r="H61" s="40" t="s">
        <v>190</v>
      </c>
      <c r="I61" s="2012"/>
      <c r="J61" s="2014"/>
      <c r="K61" s="721"/>
    </row>
    <row r="62" spans="1:11" ht="15" customHeight="1" x14ac:dyDescent="0.3">
      <c r="A62" s="1973" t="s">
        <v>35</v>
      </c>
      <c r="B62" s="1974"/>
      <c r="C62" s="22" t="s">
        <v>36</v>
      </c>
      <c r="D62" s="1970" t="s">
        <v>201</v>
      </c>
      <c r="E62" s="1972"/>
      <c r="F62" s="48" t="s">
        <v>25</v>
      </c>
      <c r="G62" s="48" t="s">
        <v>25</v>
      </c>
      <c r="H62" s="48" t="s">
        <v>25</v>
      </c>
      <c r="I62" s="80">
        <f>J62/1.05</f>
        <v>827.88428571428574</v>
      </c>
      <c r="J62" s="99">
        <v>869.27850000000001</v>
      </c>
      <c r="K62" s="721"/>
    </row>
    <row r="63" spans="1:11" ht="15" customHeight="1" x14ac:dyDescent="0.3">
      <c r="A63" s="1975"/>
      <c r="B63" s="1976"/>
      <c r="C63" s="22" t="s">
        <v>36</v>
      </c>
      <c r="D63" s="1970" t="s">
        <v>193</v>
      </c>
      <c r="E63" s="1972"/>
      <c r="F63" s="47" t="s">
        <v>26</v>
      </c>
      <c r="G63" s="47" t="s">
        <v>26</v>
      </c>
      <c r="H63" s="47" t="s">
        <v>26</v>
      </c>
      <c r="I63" s="80">
        <f t="shared" ref="I63:I79" si="3">J63/1.05</f>
        <v>1076.7337142857143</v>
      </c>
      <c r="J63" s="99">
        <v>1130.5704000000001</v>
      </c>
      <c r="K63" s="721"/>
    </row>
    <row r="64" spans="1:11" ht="15" customHeight="1" x14ac:dyDescent="0.3">
      <c r="A64" s="1952" t="s">
        <v>39</v>
      </c>
      <c r="B64" s="1953"/>
      <c r="C64" s="22" t="s">
        <v>36</v>
      </c>
      <c r="D64" s="1966" t="s">
        <v>194</v>
      </c>
      <c r="E64" s="1967"/>
      <c r="F64" s="47" t="s">
        <v>26</v>
      </c>
      <c r="G64" s="47" t="s">
        <v>26</v>
      </c>
      <c r="H64" s="47" t="s">
        <v>26</v>
      </c>
      <c r="I64" s="80">
        <f t="shared" si="3"/>
        <v>827.88428571428574</v>
      </c>
      <c r="J64" s="99">
        <v>869.27850000000001</v>
      </c>
      <c r="K64" s="721"/>
    </row>
    <row r="65" spans="1:11" ht="15" customHeight="1" x14ac:dyDescent="0.3">
      <c r="A65" s="1954"/>
      <c r="B65" s="1955"/>
      <c r="C65" s="22" t="s">
        <v>36</v>
      </c>
      <c r="D65" s="1966" t="s">
        <v>195</v>
      </c>
      <c r="E65" s="1967"/>
      <c r="F65" s="47" t="s">
        <v>26</v>
      </c>
      <c r="G65" s="47" t="s">
        <v>26</v>
      </c>
      <c r="H65" s="47" t="s">
        <v>26</v>
      </c>
      <c r="I65" s="80">
        <f t="shared" si="3"/>
        <v>1076.7337142857143</v>
      </c>
      <c r="J65" s="99">
        <v>1130.5704000000001</v>
      </c>
      <c r="K65" s="721"/>
    </row>
    <row r="66" spans="1:11" ht="15" customHeight="1" x14ac:dyDescent="0.3">
      <c r="A66" s="1973" t="s">
        <v>42</v>
      </c>
      <c r="B66" s="1974"/>
      <c r="C66" s="22" t="s">
        <v>36</v>
      </c>
      <c r="D66" s="1970" t="s">
        <v>43</v>
      </c>
      <c r="E66" s="1972"/>
      <c r="F66" s="48" t="s">
        <v>25</v>
      </c>
      <c r="G66" s="48" t="s">
        <v>25</v>
      </c>
      <c r="H66" s="48" t="s">
        <v>25</v>
      </c>
      <c r="I66" s="80">
        <f t="shared" si="3"/>
        <v>492.85742857142861</v>
      </c>
      <c r="J66" s="99">
        <v>517.50030000000004</v>
      </c>
      <c r="K66" s="721"/>
    </row>
    <row r="67" spans="1:11" ht="15" customHeight="1" x14ac:dyDescent="0.3">
      <c r="A67" s="1975"/>
      <c r="B67" s="1976"/>
      <c r="C67" s="22" t="s">
        <v>36</v>
      </c>
      <c r="D67" s="1970" t="s">
        <v>44</v>
      </c>
      <c r="E67" s="1972"/>
      <c r="F67" s="47" t="s">
        <v>26</v>
      </c>
      <c r="G67" s="47" t="s">
        <v>26</v>
      </c>
      <c r="H67" s="47" t="s">
        <v>26</v>
      </c>
      <c r="I67" s="80">
        <f t="shared" si="3"/>
        <v>641.0051428571428</v>
      </c>
      <c r="J67" s="99">
        <v>673.05539999999996</v>
      </c>
      <c r="K67" s="721"/>
    </row>
    <row r="68" spans="1:11" ht="15" customHeight="1" x14ac:dyDescent="0.3">
      <c r="A68" s="1952" t="s">
        <v>48</v>
      </c>
      <c r="B68" s="1953"/>
      <c r="C68" s="22" t="s">
        <v>36</v>
      </c>
      <c r="D68" s="1966" t="s">
        <v>49</v>
      </c>
      <c r="E68" s="1967"/>
      <c r="F68" s="47" t="s">
        <v>26</v>
      </c>
      <c r="G68" s="47" t="s">
        <v>26</v>
      </c>
      <c r="H68" s="47" t="s">
        <v>26</v>
      </c>
      <c r="I68" s="80">
        <f t="shared" si="3"/>
        <v>492.85742857142861</v>
      </c>
      <c r="J68" s="99">
        <v>517.50030000000004</v>
      </c>
      <c r="K68" s="721"/>
    </row>
    <row r="69" spans="1:11" ht="15" customHeight="1" x14ac:dyDescent="0.3">
      <c r="A69" s="1954"/>
      <c r="B69" s="1955"/>
      <c r="C69" s="22" t="s">
        <v>36</v>
      </c>
      <c r="D69" s="1966" t="s">
        <v>50</v>
      </c>
      <c r="E69" s="1967"/>
      <c r="F69" s="47" t="s">
        <v>26</v>
      </c>
      <c r="G69" s="47" t="s">
        <v>26</v>
      </c>
      <c r="H69" s="47" t="s">
        <v>26</v>
      </c>
      <c r="I69" s="80">
        <f t="shared" si="3"/>
        <v>641.0051428571428</v>
      </c>
      <c r="J69" s="99">
        <v>673.05539999999996</v>
      </c>
      <c r="K69" s="721"/>
    </row>
    <row r="70" spans="1:11" ht="15" customHeight="1" x14ac:dyDescent="0.3">
      <c r="A70" s="1973" t="s">
        <v>51</v>
      </c>
      <c r="B70" s="1974"/>
      <c r="C70" s="22" t="s">
        <v>36</v>
      </c>
      <c r="D70" s="1970" t="s">
        <v>52</v>
      </c>
      <c r="E70" s="1972"/>
      <c r="F70" s="48" t="s">
        <v>25</v>
      </c>
      <c r="G70" s="48" t="s">
        <v>25</v>
      </c>
      <c r="H70" s="48" t="s">
        <v>25</v>
      </c>
      <c r="I70" s="80">
        <f t="shared" si="3"/>
        <v>622.60771428571434</v>
      </c>
      <c r="J70" s="99">
        <v>653.73810000000003</v>
      </c>
      <c r="K70" s="721"/>
    </row>
    <row r="71" spans="1:11" ht="15" customHeight="1" x14ac:dyDescent="0.3">
      <c r="A71" s="1975"/>
      <c r="B71" s="1976"/>
      <c r="C71" s="22" t="s">
        <v>36</v>
      </c>
      <c r="D71" s="1970" t="s">
        <v>53</v>
      </c>
      <c r="E71" s="1971"/>
      <c r="F71" s="47" t="s">
        <v>26</v>
      </c>
      <c r="G71" s="47" t="s">
        <v>26</v>
      </c>
      <c r="H71" s="47" t="s">
        <v>26</v>
      </c>
      <c r="I71" s="80">
        <f t="shared" si="3"/>
        <v>809.48685714285705</v>
      </c>
      <c r="J71" s="93">
        <v>849.96119999999996</v>
      </c>
      <c r="K71" s="721"/>
    </row>
    <row r="72" spans="1:11" ht="15" customHeight="1" x14ac:dyDescent="0.3">
      <c r="A72" s="1973" t="s">
        <v>54</v>
      </c>
      <c r="B72" s="1974"/>
      <c r="C72" s="22" t="s">
        <v>36</v>
      </c>
      <c r="D72" s="1970" t="s">
        <v>55</v>
      </c>
      <c r="E72" s="1972"/>
      <c r="F72" s="48" t="s">
        <v>25</v>
      </c>
      <c r="G72" s="48" t="s">
        <v>25</v>
      </c>
      <c r="H72" s="48" t="s">
        <v>25</v>
      </c>
      <c r="I72" s="80">
        <f t="shared" si="3"/>
        <v>934.39571428571423</v>
      </c>
      <c r="J72" s="99">
        <v>981.1155</v>
      </c>
      <c r="K72" s="721"/>
    </row>
    <row r="73" spans="1:11" ht="15" customHeight="1" x14ac:dyDescent="0.3">
      <c r="A73" s="1975"/>
      <c r="B73" s="1976"/>
      <c r="C73" s="22" t="s">
        <v>36</v>
      </c>
      <c r="D73" s="1970" t="s">
        <v>56</v>
      </c>
      <c r="E73" s="1971"/>
      <c r="F73" s="47" t="s">
        <v>26</v>
      </c>
      <c r="G73" s="47" t="s">
        <v>26</v>
      </c>
      <c r="H73" s="47" t="s">
        <v>26</v>
      </c>
      <c r="I73" s="80">
        <f t="shared" si="3"/>
        <v>1215.1985714285713</v>
      </c>
      <c r="J73" s="93">
        <v>1275.9585</v>
      </c>
      <c r="K73" s="721"/>
    </row>
    <row r="74" spans="1:11" ht="15" customHeight="1" x14ac:dyDescent="0.3">
      <c r="A74" s="1973" t="s">
        <v>57</v>
      </c>
      <c r="B74" s="1974"/>
      <c r="C74" s="22" t="s">
        <v>36</v>
      </c>
      <c r="D74" s="1970" t="s">
        <v>58</v>
      </c>
      <c r="E74" s="1972"/>
      <c r="F74" s="47" t="s">
        <v>26</v>
      </c>
      <c r="G74" s="47" t="s">
        <v>26</v>
      </c>
      <c r="H74" s="47" t="s">
        <v>26</v>
      </c>
      <c r="I74" s="80">
        <f t="shared" si="3"/>
        <v>1229.722857142857</v>
      </c>
      <c r="J74" s="99">
        <v>1291.2090000000001</v>
      </c>
      <c r="K74" s="721"/>
    </row>
    <row r="75" spans="1:11" ht="15" customHeight="1" x14ac:dyDescent="0.3">
      <c r="A75" s="1975"/>
      <c r="B75" s="1976"/>
      <c r="C75" s="22" t="s">
        <v>36</v>
      </c>
      <c r="D75" s="1970" t="s">
        <v>59</v>
      </c>
      <c r="E75" s="1971"/>
      <c r="F75" s="47" t="s">
        <v>26</v>
      </c>
      <c r="G75" s="47" t="s">
        <v>26</v>
      </c>
      <c r="H75" s="47" t="s">
        <v>26</v>
      </c>
      <c r="I75" s="80">
        <f t="shared" si="3"/>
        <v>1600.5762857142856</v>
      </c>
      <c r="J75" s="93">
        <v>1680.6051</v>
      </c>
      <c r="K75" s="721"/>
    </row>
    <row r="76" spans="1:11" ht="15.75" customHeight="1" x14ac:dyDescent="0.3">
      <c r="A76" s="2110" t="s">
        <v>60</v>
      </c>
      <c r="B76" s="2111"/>
      <c r="C76" s="22" t="s">
        <v>36</v>
      </c>
      <c r="D76" s="1988" t="s">
        <v>61</v>
      </c>
      <c r="E76" s="1989"/>
      <c r="F76" s="47" t="s">
        <v>26</v>
      </c>
      <c r="G76" s="47" t="s">
        <v>26</v>
      </c>
      <c r="H76" s="47" t="s">
        <v>26</v>
      </c>
      <c r="I76" s="80">
        <f t="shared" si="3"/>
        <v>615.82971428571432</v>
      </c>
      <c r="J76" s="99">
        <v>646.62120000000004</v>
      </c>
      <c r="K76" s="721"/>
    </row>
    <row r="77" spans="1:11" ht="15.75" customHeight="1" x14ac:dyDescent="0.3">
      <c r="A77" s="2110" t="s">
        <v>62</v>
      </c>
      <c r="B77" s="2111"/>
      <c r="C77" s="22" t="s">
        <v>36</v>
      </c>
      <c r="D77" s="1970" t="s">
        <v>63</v>
      </c>
      <c r="E77" s="1971"/>
      <c r="F77" s="47" t="s">
        <v>26</v>
      </c>
      <c r="G77" s="47" t="s">
        <v>26</v>
      </c>
      <c r="H77" s="47" t="s">
        <v>26</v>
      </c>
      <c r="I77" s="80">
        <f t="shared" si="3"/>
        <v>508.35</v>
      </c>
      <c r="J77" s="99">
        <v>533.76750000000004</v>
      </c>
      <c r="K77" s="721"/>
    </row>
    <row r="78" spans="1:11" ht="15.75" customHeight="1" x14ac:dyDescent="0.3">
      <c r="A78" s="2110" t="s">
        <v>64</v>
      </c>
      <c r="B78" s="2111"/>
      <c r="C78" s="22" t="s">
        <v>36</v>
      </c>
      <c r="D78" s="1970" t="s">
        <v>65</v>
      </c>
      <c r="E78" s="1971"/>
      <c r="F78" s="47" t="s">
        <v>26</v>
      </c>
      <c r="G78" s="47" t="s">
        <v>26</v>
      </c>
      <c r="H78" s="47" t="s">
        <v>26</v>
      </c>
      <c r="I78" s="80">
        <f t="shared" si="3"/>
        <v>846.28171428571432</v>
      </c>
      <c r="J78" s="99">
        <v>888.59580000000005</v>
      </c>
      <c r="K78" s="721"/>
    </row>
    <row r="79" spans="1:11" ht="15" customHeight="1" thickBot="1" x14ac:dyDescent="0.35">
      <c r="A79" s="1982" t="s">
        <v>66</v>
      </c>
      <c r="B79" s="1983"/>
      <c r="C79" s="94" t="s">
        <v>36</v>
      </c>
      <c r="D79" s="1958" t="s">
        <v>67</v>
      </c>
      <c r="E79" s="1959"/>
      <c r="F79" s="1977" t="s">
        <v>90</v>
      </c>
      <c r="G79" s="1978"/>
      <c r="H79" s="2087"/>
      <c r="I79" s="102">
        <f t="shared" si="3"/>
        <v>107.47971428571428</v>
      </c>
      <c r="J79" s="103">
        <v>112.8537</v>
      </c>
      <c r="K79" s="721"/>
    </row>
    <row r="80" spans="1:11" ht="15" customHeight="1" x14ac:dyDescent="0.3">
      <c r="A80" s="2004" t="s">
        <v>32</v>
      </c>
      <c r="B80" s="2004"/>
      <c r="C80" s="2004"/>
      <c r="D80" s="2004"/>
      <c r="E80" s="2004"/>
      <c r="F80" s="2004"/>
      <c r="G80" s="2004"/>
      <c r="H80" s="2004"/>
      <c r="I80" s="2004"/>
      <c r="J80" s="2004"/>
      <c r="K80" s="721"/>
    </row>
    <row r="81" spans="1:11" ht="15" customHeight="1" thickBot="1" x14ac:dyDescent="0.35">
      <c r="A81" s="1713" t="s">
        <v>9</v>
      </c>
      <c r="B81" s="1584"/>
      <c r="C81" s="1584"/>
      <c r="D81" s="1584"/>
      <c r="E81" s="1584"/>
      <c r="F81" s="1584"/>
      <c r="G81" s="1584"/>
      <c r="H81" s="1584"/>
      <c r="I81" s="1584"/>
      <c r="J81" s="1584"/>
      <c r="K81" s="721"/>
    </row>
    <row r="82" spans="1:11" x14ac:dyDescent="0.3">
      <c r="A82" s="1656" t="s">
        <v>33</v>
      </c>
      <c r="B82" s="1657"/>
      <c r="C82" s="1606" t="s">
        <v>34</v>
      </c>
      <c r="D82" s="1604" t="s">
        <v>15</v>
      </c>
      <c r="E82" s="1658"/>
      <c r="F82" s="1659" t="s">
        <v>16</v>
      </c>
      <c r="G82" s="1660"/>
      <c r="H82" s="1660"/>
      <c r="I82" s="2011" t="s">
        <v>302</v>
      </c>
      <c r="J82" s="2013" t="s">
        <v>17</v>
      </c>
      <c r="K82" s="721"/>
    </row>
    <row r="83" spans="1:11" x14ac:dyDescent="0.3">
      <c r="A83" s="1644"/>
      <c r="B83" s="1645"/>
      <c r="C83" s="1607"/>
      <c r="D83" s="1605"/>
      <c r="E83" s="1649"/>
      <c r="F83" s="40" t="s">
        <v>18</v>
      </c>
      <c r="G83" s="42" t="s">
        <v>19</v>
      </c>
      <c r="H83" s="40" t="s">
        <v>20</v>
      </c>
      <c r="I83" s="2012"/>
      <c r="J83" s="2014"/>
      <c r="K83" s="721"/>
    </row>
    <row r="84" spans="1:11" x14ac:dyDescent="0.3">
      <c r="A84" s="1973" t="s">
        <v>35</v>
      </c>
      <c r="B84" s="1974"/>
      <c r="C84" s="22" t="s">
        <v>36</v>
      </c>
      <c r="D84" s="1970" t="s">
        <v>201</v>
      </c>
      <c r="E84" s="1972"/>
      <c r="F84" s="48" t="s">
        <v>25</v>
      </c>
      <c r="G84" s="47" t="s">
        <v>26</v>
      </c>
      <c r="H84" s="47" t="s">
        <v>26</v>
      </c>
      <c r="I84" s="80">
        <f>J84/1.05</f>
        <v>669.08542857142857</v>
      </c>
      <c r="J84" s="99">
        <v>702.53970000000004</v>
      </c>
      <c r="K84" s="721"/>
    </row>
    <row r="85" spans="1:11" x14ac:dyDescent="0.3">
      <c r="A85" s="1975"/>
      <c r="B85" s="1976"/>
      <c r="C85" s="22" t="s">
        <v>36</v>
      </c>
      <c r="D85" s="1970" t="s">
        <v>193</v>
      </c>
      <c r="E85" s="1972"/>
      <c r="F85" s="47" t="s">
        <v>26</v>
      </c>
      <c r="G85" s="47" t="s">
        <v>26</v>
      </c>
      <c r="H85" s="47" t="s">
        <v>26</v>
      </c>
      <c r="I85" s="80">
        <f t="shared" ref="I85:I103" si="4">J85/1.05</f>
        <v>871.4571428571428</v>
      </c>
      <c r="J85" s="99">
        <v>915.03</v>
      </c>
      <c r="K85" s="721"/>
    </row>
    <row r="86" spans="1:11" x14ac:dyDescent="0.3">
      <c r="A86" s="1952" t="s">
        <v>39</v>
      </c>
      <c r="B86" s="1953"/>
      <c r="C86" s="22" t="s">
        <v>36</v>
      </c>
      <c r="D86" s="1966" t="s">
        <v>194</v>
      </c>
      <c r="E86" s="1967"/>
      <c r="F86" s="47" t="s">
        <v>26</v>
      </c>
      <c r="G86" s="47" t="s">
        <v>26</v>
      </c>
      <c r="H86" s="47" t="s">
        <v>26</v>
      </c>
      <c r="I86" s="80">
        <f t="shared" si="4"/>
        <v>669.08542857142857</v>
      </c>
      <c r="J86" s="99">
        <v>702.53970000000004</v>
      </c>
      <c r="K86" s="721"/>
    </row>
    <row r="87" spans="1:11" x14ac:dyDescent="0.3">
      <c r="A87" s="1954"/>
      <c r="B87" s="1955"/>
      <c r="C87" s="22" t="s">
        <v>36</v>
      </c>
      <c r="D87" s="1966" t="s">
        <v>195</v>
      </c>
      <c r="E87" s="1967"/>
      <c r="F87" s="47" t="s">
        <v>26</v>
      </c>
      <c r="G87" s="47" t="s">
        <v>26</v>
      </c>
      <c r="H87" s="47" t="s">
        <v>26</v>
      </c>
      <c r="I87" s="80">
        <f t="shared" si="4"/>
        <v>871.4571428571428</v>
      </c>
      <c r="J87" s="99">
        <v>915.03</v>
      </c>
      <c r="K87" s="721"/>
    </row>
    <row r="88" spans="1:11" x14ac:dyDescent="0.3">
      <c r="A88" s="1973" t="s">
        <v>42</v>
      </c>
      <c r="B88" s="1974"/>
      <c r="C88" s="22" t="s">
        <v>36</v>
      </c>
      <c r="D88" s="1970" t="s">
        <v>43</v>
      </c>
      <c r="E88" s="1972"/>
      <c r="F88" s="48" t="s">
        <v>25</v>
      </c>
      <c r="G88" s="47" t="s">
        <v>26</v>
      </c>
      <c r="H88" s="47" t="s">
        <v>26</v>
      </c>
      <c r="I88" s="80">
        <f t="shared" si="4"/>
        <v>398.9337142857143</v>
      </c>
      <c r="J88" s="99">
        <v>418.88040000000001</v>
      </c>
      <c r="K88" s="721"/>
    </row>
    <row r="89" spans="1:11" x14ac:dyDescent="0.3">
      <c r="A89" s="1975"/>
      <c r="B89" s="1976"/>
      <c r="C89" s="22" t="s">
        <v>36</v>
      </c>
      <c r="D89" s="1970" t="s">
        <v>44</v>
      </c>
      <c r="E89" s="1972"/>
      <c r="F89" s="47" t="s">
        <v>26</v>
      </c>
      <c r="G89" s="47" t="s">
        <v>26</v>
      </c>
      <c r="H89" s="47" t="s">
        <v>26</v>
      </c>
      <c r="I89" s="80">
        <f t="shared" si="4"/>
        <v>518.0328571428571</v>
      </c>
      <c r="J89" s="99">
        <v>543.93449999999996</v>
      </c>
      <c r="K89" s="721"/>
    </row>
    <row r="90" spans="1:11" x14ac:dyDescent="0.3">
      <c r="A90" s="2112" t="s">
        <v>45</v>
      </c>
      <c r="B90" s="2113"/>
      <c r="C90" s="122" t="s">
        <v>36</v>
      </c>
      <c r="D90" s="2116" t="s">
        <v>46</v>
      </c>
      <c r="E90" s="2117"/>
      <c r="F90" s="123" t="s">
        <v>25</v>
      </c>
      <c r="G90" s="124" t="s">
        <v>26</v>
      </c>
      <c r="H90" s="124" t="s">
        <v>26</v>
      </c>
      <c r="I90" s="80">
        <f t="shared" si="4"/>
        <v>591.6225714285714</v>
      </c>
      <c r="J90" s="100">
        <v>621.20370000000003</v>
      </c>
      <c r="K90" s="721"/>
    </row>
    <row r="91" spans="1:11" x14ac:dyDescent="0.3">
      <c r="A91" s="2114"/>
      <c r="B91" s="2115"/>
      <c r="C91" s="122" t="s">
        <v>36</v>
      </c>
      <c r="D91" s="2116" t="s">
        <v>47</v>
      </c>
      <c r="E91" s="2117"/>
      <c r="F91" s="124" t="s">
        <v>26</v>
      </c>
      <c r="G91" s="124" t="s">
        <v>26</v>
      </c>
      <c r="H91" s="124" t="s">
        <v>26</v>
      </c>
      <c r="I91" s="80">
        <f t="shared" si="4"/>
        <v>768.81885714285715</v>
      </c>
      <c r="J91" s="100">
        <v>807.25980000000004</v>
      </c>
      <c r="K91" s="721"/>
    </row>
    <row r="92" spans="1:11" x14ac:dyDescent="0.3">
      <c r="A92" s="1952" t="s">
        <v>48</v>
      </c>
      <c r="B92" s="1953"/>
      <c r="C92" s="22" t="s">
        <v>36</v>
      </c>
      <c r="D92" s="1966" t="s">
        <v>49</v>
      </c>
      <c r="E92" s="1967"/>
      <c r="F92" s="47" t="s">
        <v>26</v>
      </c>
      <c r="G92" s="47" t="s">
        <v>26</v>
      </c>
      <c r="H92" s="47" t="s">
        <v>26</v>
      </c>
      <c r="I92" s="80">
        <f t="shared" si="4"/>
        <v>398.9337142857143</v>
      </c>
      <c r="J92" s="99">
        <v>418.88040000000001</v>
      </c>
      <c r="K92" s="721"/>
    </row>
    <row r="93" spans="1:11" x14ac:dyDescent="0.3">
      <c r="A93" s="1954"/>
      <c r="B93" s="1955"/>
      <c r="C93" s="22" t="s">
        <v>36</v>
      </c>
      <c r="D93" s="1966" t="s">
        <v>50</v>
      </c>
      <c r="E93" s="1967"/>
      <c r="F93" s="47" t="s">
        <v>26</v>
      </c>
      <c r="G93" s="47" t="s">
        <v>26</v>
      </c>
      <c r="H93" s="47" t="s">
        <v>26</v>
      </c>
      <c r="I93" s="80">
        <f t="shared" si="4"/>
        <v>518.0328571428571</v>
      </c>
      <c r="J93" s="99">
        <v>543.93449999999996</v>
      </c>
      <c r="K93" s="721"/>
    </row>
    <row r="94" spans="1:11" x14ac:dyDescent="0.3">
      <c r="A94" s="1973" t="s">
        <v>51</v>
      </c>
      <c r="B94" s="1974"/>
      <c r="C94" s="22" t="s">
        <v>36</v>
      </c>
      <c r="D94" s="1970" t="s">
        <v>52</v>
      </c>
      <c r="E94" s="1972"/>
      <c r="F94" s="48" t="s">
        <v>25</v>
      </c>
      <c r="G94" s="47" t="s">
        <v>26</v>
      </c>
      <c r="H94" s="47" t="s">
        <v>26</v>
      </c>
      <c r="I94" s="80">
        <f t="shared" si="4"/>
        <v>520.93771428571426</v>
      </c>
      <c r="J94" s="99">
        <v>546.9846</v>
      </c>
      <c r="K94" s="721"/>
    </row>
    <row r="95" spans="1:11" x14ac:dyDescent="0.3">
      <c r="A95" s="1975"/>
      <c r="B95" s="1976"/>
      <c r="C95" s="22" t="s">
        <v>36</v>
      </c>
      <c r="D95" s="1970" t="s">
        <v>53</v>
      </c>
      <c r="E95" s="1971"/>
      <c r="F95" s="47" t="s">
        <v>26</v>
      </c>
      <c r="G95" s="47" t="s">
        <v>26</v>
      </c>
      <c r="H95" s="47" t="s">
        <v>26</v>
      </c>
      <c r="I95" s="80">
        <f t="shared" si="4"/>
        <v>676.83171428571427</v>
      </c>
      <c r="J95" s="93">
        <v>710.67330000000004</v>
      </c>
      <c r="K95" s="721"/>
    </row>
    <row r="96" spans="1:11" x14ac:dyDescent="0.3">
      <c r="A96" s="1973" t="s">
        <v>54</v>
      </c>
      <c r="B96" s="1974"/>
      <c r="C96" s="22" t="s">
        <v>36</v>
      </c>
      <c r="D96" s="1970" t="s">
        <v>55</v>
      </c>
      <c r="E96" s="1972"/>
      <c r="F96" s="48" t="s">
        <v>25</v>
      </c>
      <c r="G96" s="47" t="s">
        <v>26</v>
      </c>
      <c r="H96" s="47" t="s">
        <v>26</v>
      </c>
      <c r="I96" s="80">
        <f t="shared" si="4"/>
        <v>780.43828571428571</v>
      </c>
      <c r="J96" s="99">
        <v>819.46019999999999</v>
      </c>
      <c r="K96" s="721"/>
    </row>
    <row r="97" spans="1:11" x14ac:dyDescent="0.3">
      <c r="A97" s="1975"/>
      <c r="B97" s="1976"/>
      <c r="C97" s="22" t="s">
        <v>36</v>
      </c>
      <c r="D97" s="1970" t="s">
        <v>56</v>
      </c>
      <c r="E97" s="1971"/>
      <c r="F97" s="47" t="s">
        <v>26</v>
      </c>
      <c r="G97" s="47" t="s">
        <v>26</v>
      </c>
      <c r="H97" s="47" t="s">
        <v>26</v>
      </c>
      <c r="I97" s="80">
        <f t="shared" si="4"/>
        <v>1014.7634285714286</v>
      </c>
      <c r="J97" s="93">
        <v>1065.5016000000001</v>
      </c>
      <c r="K97" s="721"/>
    </row>
    <row r="98" spans="1:11" x14ac:dyDescent="0.3">
      <c r="A98" s="1973" t="s">
        <v>57</v>
      </c>
      <c r="B98" s="1974"/>
      <c r="C98" s="22" t="s">
        <v>36</v>
      </c>
      <c r="D98" s="1970" t="s">
        <v>58</v>
      </c>
      <c r="E98" s="1972"/>
      <c r="F98" s="48" t="s">
        <v>25</v>
      </c>
      <c r="G98" s="47" t="s">
        <v>26</v>
      </c>
      <c r="H98" s="47" t="s">
        <v>26</v>
      </c>
      <c r="I98" s="80">
        <f t="shared" si="4"/>
        <v>1029.2877142857142</v>
      </c>
      <c r="J98" s="99">
        <v>1080.7520999999999</v>
      </c>
      <c r="K98" s="721"/>
    </row>
    <row r="99" spans="1:11" x14ac:dyDescent="0.3">
      <c r="A99" s="1975"/>
      <c r="B99" s="1976"/>
      <c r="C99" s="22" t="s">
        <v>36</v>
      </c>
      <c r="D99" s="1970" t="s">
        <v>59</v>
      </c>
      <c r="E99" s="1971"/>
      <c r="F99" s="47" t="s">
        <v>26</v>
      </c>
      <c r="G99" s="47" t="s">
        <v>26</v>
      </c>
      <c r="H99" s="47" t="s">
        <v>26</v>
      </c>
      <c r="I99" s="80">
        <f t="shared" si="4"/>
        <v>1339.1391428571428</v>
      </c>
      <c r="J99" s="93">
        <v>1406.0961</v>
      </c>
      <c r="K99" s="721"/>
    </row>
    <row r="100" spans="1:11" x14ac:dyDescent="0.3">
      <c r="A100" s="2110" t="s">
        <v>60</v>
      </c>
      <c r="B100" s="2111"/>
      <c r="C100" s="22" t="s">
        <v>36</v>
      </c>
      <c r="D100" s="1988" t="s">
        <v>61</v>
      </c>
      <c r="E100" s="1989"/>
      <c r="F100" s="48" t="s">
        <v>25</v>
      </c>
      <c r="G100" s="47" t="s">
        <v>26</v>
      </c>
      <c r="H100" s="47" t="s">
        <v>26</v>
      </c>
      <c r="I100" s="80">
        <f t="shared" si="4"/>
        <v>512.22314285714288</v>
      </c>
      <c r="J100" s="99">
        <v>537.83429999999998</v>
      </c>
      <c r="K100" s="721"/>
    </row>
    <row r="101" spans="1:11" x14ac:dyDescent="0.3">
      <c r="A101" s="2110" t="s">
        <v>62</v>
      </c>
      <c r="B101" s="2111"/>
      <c r="C101" s="22" t="s">
        <v>36</v>
      </c>
      <c r="D101" s="1970" t="s">
        <v>63</v>
      </c>
      <c r="E101" s="1971"/>
      <c r="F101" s="47" t="s">
        <v>26</v>
      </c>
      <c r="G101" s="47" t="s">
        <v>26</v>
      </c>
      <c r="H101" s="47" t="s">
        <v>26</v>
      </c>
      <c r="I101" s="80">
        <f t="shared" si="4"/>
        <v>423.14085714285716</v>
      </c>
      <c r="J101" s="99">
        <v>444.29790000000003</v>
      </c>
      <c r="K101" s="721"/>
    </row>
    <row r="102" spans="1:11" x14ac:dyDescent="0.3">
      <c r="A102" s="2110" t="s">
        <v>64</v>
      </c>
      <c r="B102" s="2111"/>
      <c r="C102" s="22" t="s">
        <v>36</v>
      </c>
      <c r="D102" s="1970" t="s">
        <v>65</v>
      </c>
      <c r="E102" s="1971"/>
      <c r="F102" s="47" t="s">
        <v>26</v>
      </c>
      <c r="G102" s="47" t="s">
        <v>26</v>
      </c>
      <c r="H102" s="47" t="s">
        <v>26</v>
      </c>
      <c r="I102" s="80">
        <f t="shared" si="4"/>
        <v>704.91199999999992</v>
      </c>
      <c r="J102" s="99">
        <v>740.1576</v>
      </c>
      <c r="K102" s="721"/>
    </row>
    <row r="103" spans="1:11" ht="17.25" thickBot="1" x14ac:dyDescent="0.35">
      <c r="A103" s="1982" t="s">
        <v>66</v>
      </c>
      <c r="B103" s="1983"/>
      <c r="C103" s="94" t="s">
        <v>36</v>
      </c>
      <c r="D103" s="1958" t="s">
        <v>67</v>
      </c>
      <c r="E103" s="1959"/>
      <c r="F103" s="1977" t="s">
        <v>90</v>
      </c>
      <c r="G103" s="1978"/>
      <c r="H103" s="2087"/>
      <c r="I103" s="102">
        <f t="shared" si="4"/>
        <v>107.47971428571428</v>
      </c>
      <c r="J103" s="103">
        <v>112.8537</v>
      </c>
      <c r="K103" s="721"/>
    </row>
    <row r="104" spans="1:11" x14ac:dyDescent="0.3">
      <c r="A104" s="2004" t="s">
        <v>32</v>
      </c>
      <c r="B104" s="2004"/>
      <c r="C104" s="2004"/>
      <c r="D104" s="2004"/>
      <c r="E104" s="2004"/>
      <c r="F104" s="2004"/>
      <c r="G104" s="2004"/>
      <c r="H104" s="2004"/>
      <c r="I104" s="2004"/>
      <c r="J104" s="2004"/>
      <c r="K104" s="721"/>
    </row>
    <row r="105" spans="1:11" ht="17.25" thickBot="1" x14ac:dyDescent="0.35">
      <c r="A105" s="1713" t="s">
        <v>92</v>
      </c>
      <c r="B105" s="1584"/>
      <c r="C105" s="1584"/>
      <c r="D105" s="1584"/>
      <c r="E105" s="1584"/>
      <c r="F105" s="1584"/>
      <c r="G105" s="1584"/>
      <c r="H105" s="1584"/>
      <c r="I105" s="1584"/>
      <c r="J105" s="1584"/>
      <c r="K105" s="721"/>
    </row>
    <row r="106" spans="1:11" x14ac:dyDescent="0.3">
      <c r="A106" s="1656" t="s">
        <v>33</v>
      </c>
      <c r="B106" s="1657"/>
      <c r="C106" s="1606" t="s">
        <v>34</v>
      </c>
      <c r="D106" s="1604" t="s">
        <v>15</v>
      </c>
      <c r="E106" s="1658"/>
      <c r="F106" s="1659" t="s">
        <v>16</v>
      </c>
      <c r="G106" s="1660"/>
      <c r="H106" s="1660"/>
      <c r="I106" s="2011" t="s">
        <v>302</v>
      </c>
      <c r="J106" s="2013" t="s">
        <v>17</v>
      </c>
      <c r="K106" s="721"/>
    </row>
    <row r="107" spans="1:11" x14ac:dyDescent="0.3">
      <c r="A107" s="1644"/>
      <c r="B107" s="1645"/>
      <c r="C107" s="1607"/>
      <c r="D107" s="1605"/>
      <c r="E107" s="1649"/>
      <c r="F107" s="1610" t="s">
        <v>145</v>
      </c>
      <c r="G107" s="1611"/>
      <c r="H107" s="1612"/>
      <c r="I107" s="2012"/>
      <c r="J107" s="2014"/>
      <c r="K107" s="721"/>
    </row>
    <row r="108" spans="1:11" x14ac:dyDescent="0.3">
      <c r="A108" s="1973" t="s">
        <v>35</v>
      </c>
      <c r="B108" s="1974"/>
      <c r="C108" s="22" t="s">
        <v>36</v>
      </c>
      <c r="D108" s="1970" t="s">
        <v>192</v>
      </c>
      <c r="E108" s="1972"/>
      <c r="F108" s="47" t="s">
        <v>26</v>
      </c>
      <c r="G108" s="47" t="s">
        <v>26</v>
      </c>
      <c r="H108" s="47" t="s">
        <v>26</v>
      </c>
      <c r="I108" s="80">
        <f>J108/1.05</f>
        <v>669.08542857142857</v>
      </c>
      <c r="J108" s="99">
        <v>702.53970000000004</v>
      </c>
      <c r="K108" s="721"/>
    </row>
    <row r="109" spans="1:11" x14ac:dyDescent="0.3">
      <c r="A109" s="1975"/>
      <c r="B109" s="1976"/>
      <c r="C109" s="22" t="s">
        <v>36</v>
      </c>
      <c r="D109" s="1970" t="s">
        <v>193</v>
      </c>
      <c r="E109" s="1972"/>
      <c r="F109" s="47" t="s">
        <v>26</v>
      </c>
      <c r="G109" s="47" t="s">
        <v>26</v>
      </c>
      <c r="H109" s="47" t="s">
        <v>26</v>
      </c>
      <c r="I109" s="80">
        <f t="shared" ref="I109:I125" si="5">J109/1.05</f>
        <v>869.52057142857132</v>
      </c>
      <c r="J109" s="99">
        <v>912.99659999999994</v>
      </c>
      <c r="K109" s="721"/>
    </row>
    <row r="110" spans="1:11" x14ac:dyDescent="0.3">
      <c r="A110" s="1952" t="s">
        <v>39</v>
      </c>
      <c r="B110" s="1953"/>
      <c r="C110" s="22" t="s">
        <v>36</v>
      </c>
      <c r="D110" s="1966" t="s">
        <v>194</v>
      </c>
      <c r="E110" s="1967"/>
      <c r="F110" s="47" t="s">
        <v>26</v>
      </c>
      <c r="G110" s="47" t="s">
        <v>26</v>
      </c>
      <c r="H110" s="47" t="s">
        <v>26</v>
      </c>
      <c r="I110" s="80">
        <f t="shared" si="5"/>
        <v>669.08542857142857</v>
      </c>
      <c r="J110" s="99">
        <v>702.53970000000004</v>
      </c>
      <c r="K110" s="721"/>
    </row>
    <row r="111" spans="1:11" x14ac:dyDescent="0.3">
      <c r="A111" s="1954"/>
      <c r="B111" s="1955"/>
      <c r="C111" s="22" t="s">
        <v>36</v>
      </c>
      <c r="D111" s="1966" t="s">
        <v>195</v>
      </c>
      <c r="E111" s="1967"/>
      <c r="F111" s="47" t="s">
        <v>26</v>
      </c>
      <c r="G111" s="47" t="s">
        <v>26</v>
      </c>
      <c r="H111" s="47" t="s">
        <v>26</v>
      </c>
      <c r="I111" s="80">
        <f t="shared" si="5"/>
        <v>869.52057142857132</v>
      </c>
      <c r="J111" s="99">
        <v>912.99659999999994</v>
      </c>
      <c r="K111" s="721"/>
    </row>
    <row r="112" spans="1:11" x14ac:dyDescent="0.3">
      <c r="A112" s="1973" t="s">
        <v>42</v>
      </c>
      <c r="B112" s="1974"/>
      <c r="C112" s="22" t="s">
        <v>36</v>
      </c>
      <c r="D112" s="1970" t="s">
        <v>43</v>
      </c>
      <c r="E112" s="1972"/>
      <c r="F112" s="48" t="s">
        <v>25</v>
      </c>
      <c r="G112" s="47" t="s">
        <v>26</v>
      </c>
      <c r="H112" s="47" t="s">
        <v>26</v>
      </c>
      <c r="I112" s="80">
        <f t="shared" si="5"/>
        <v>398.9337142857143</v>
      </c>
      <c r="J112" s="99">
        <v>418.88040000000001</v>
      </c>
      <c r="K112" s="721"/>
    </row>
    <row r="113" spans="1:11" x14ac:dyDescent="0.3">
      <c r="A113" s="1975"/>
      <c r="B113" s="1976"/>
      <c r="C113" s="22" t="s">
        <v>36</v>
      </c>
      <c r="D113" s="1970" t="s">
        <v>44</v>
      </c>
      <c r="E113" s="1972"/>
      <c r="F113" s="47" t="s">
        <v>26</v>
      </c>
      <c r="G113" s="47" t="s">
        <v>26</v>
      </c>
      <c r="H113" s="47" t="s">
        <v>26</v>
      </c>
      <c r="I113" s="80">
        <f t="shared" si="5"/>
        <v>518.0328571428571</v>
      </c>
      <c r="J113" s="99">
        <v>543.93449999999996</v>
      </c>
      <c r="K113" s="721"/>
    </row>
    <row r="114" spans="1:11" x14ac:dyDescent="0.3">
      <c r="A114" s="1952" t="s">
        <v>48</v>
      </c>
      <c r="B114" s="1953"/>
      <c r="C114" s="22" t="s">
        <v>36</v>
      </c>
      <c r="D114" s="1966" t="s">
        <v>49</v>
      </c>
      <c r="E114" s="1967"/>
      <c r="F114" s="47" t="s">
        <v>26</v>
      </c>
      <c r="G114" s="47" t="s">
        <v>26</v>
      </c>
      <c r="H114" s="47" t="s">
        <v>26</v>
      </c>
      <c r="I114" s="80">
        <f t="shared" si="5"/>
        <v>398.9337142857143</v>
      </c>
      <c r="J114" s="99">
        <v>418.88040000000001</v>
      </c>
      <c r="K114" s="721"/>
    </row>
    <row r="115" spans="1:11" x14ac:dyDescent="0.3">
      <c r="A115" s="1954"/>
      <c r="B115" s="1955"/>
      <c r="C115" s="22" t="s">
        <v>36</v>
      </c>
      <c r="D115" s="1966" t="s">
        <v>50</v>
      </c>
      <c r="E115" s="1967"/>
      <c r="F115" s="47" t="s">
        <v>26</v>
      </c>
      <c r="G115" s="47" t="s">
        <v>26</v>
      </c>
      <c r="H115" s="47" t="s">
        <v>26</v>
      </c>
      <c r="I115" s="80">
        <f t="shared" si="5"/>
        <v>518.0328571428571</v>
      </c>
      <c r="J115" s="99">
        <v>543.93449999999996</v>
      </c>
      <c r="K115" s="721"/>
    </row>
    <row r="116" spans="1:11" x14ac:dyDescent="0.3">
      <c r="A116" s="1973" t="s">
        <v>51</v>
      </c>
      <c r="B116" s="1974"/>
      <c r="C116" s="22" t="s">
        <v>36</v>
      </c>
      <c r="D116" s="1970" t="s">
        <v>52</v>
      </c>
      <c r="E116" s="1972"/>
      <c r="F116" s="48" t="s">
        <v>25</v>
      </c>
      <c r="G116" s="47" t="s">
        <v>26</v>
      </c>
      <c r="H116" s="47" t="s">
        <v>26</v>
      </c>
      <c r="I116" s="80">
        <f t="shared" si="5"/>
        <v>520.93771428571426</v>
      </c>
      <c r="J116" s="99">
        <v>546.9846</v>
      </c>
      <c r="K116" s="721"/>
    </row>
    <row r="117" spans="1:11" x14ac:dyDescent="0.3">
      <c r="A117" s="1975"/>
      <c r="B117" s="1976"/>
      <c r="C117" s="22" t="s">
        <v>36</v>
      </c>
      <c r="D117" s="1970" t="s">
        <v>53</v>
      </c>
      <c r="E117" s="1971"/>
      <c r="F117" s="47" t="s">
        <v>26</v>
      </c>
      <c r="G117" s="47" t="s">
        <v>26</v>
      </c>
      <c r="H117" s="47" t="s">
        <v>26</v>
      </c>
      <c r="I117" s="80">
        <f t="shared" si="5"/>
        <v>676.83171428571427</v>
      </c>
      <c r="J117" s="93">
        <v>710.67330000000004</v>
      </c>
      <c r="K117" s="721"/>
    </row>
    <row r="118" spans="1:11" x14ac:dyDescent="0.3">
      <c r="A118" s="1973" t="s">
        <v>54</v>
      </c>
      <c r="B118" s="1974"/>
      <c r="C118" s="22" t="s">
        <v>36</v>
      </c>
      <c r="D118" s="1970" t="s">
        <v>55</v>
      </c>
      <c r="E118" s="1972"/>
      <c r="F118" s="48" t="s">
        <v>25</v>
      </c>
      <c r="G118" s="47" t="s">
        <v>26</v>
      </c>
      <c r="H118" s="47" t="s">
        <v>26</v>
      </c>
      <c r="I118" s="80">
        <f t="shared" si="5"/>
        <v>780.43828571428571</v>
      </c>
      <c r="J118" s="99">
        <v>819.46019999999999</v>
      </c>
      <c r="K118" s="721"/>
    </row>
    <row r="119" spans="1:11" x14ac:dyDescent="0.3">
      <c r="A119" s="1975"/>
      <c r="B119" s="1976"/>
      <c r="C119" s="22" t="s">
        <v>36</v>
      </c>
      <c r="D119" s="1970" t="s">
        <v>56</v>
      </c>
      <c r="E119" s="1971"/>
      <c r="F119" s="47" t="s">
        <v>26</v>
      </c>
      <c r="G119" s="47" t="s">
        <v>26</v>
      </c>
      <c r="H119" s="47" t="s">
        <v>26</v>
      </c>
      <c r="I119" s="80">
        <f t="shared" si="5"/>
        <v>1014.7634285714286</v>
      </c>
      <c r="J119" s="93">
        <v>1065.5016000000001</v>
      </c>
      <c r="K119" s="721"/>
    </row>
    <row r="120" spans="1:11" x14ac:dyDescent="0.3">
      <c r="A120" s="1973" t="s">
        <v>57</v>
      </c>
      <c r="B120" s="1974"/>
      <c r="C120" s="22" t="s">
        <v>36</v>
      </c>
      <c r="D120" s="1970" t="s">
        <v>58</v>
      </c>
      <c r="E120" s="1972"/>
      <c r="F120" s="47" t="s">
        <v>26</v>
      </c>
      <c r="G120" s="47" t="s">
        <v>26</v>
      </c>
      <c r="H120" s="47" t="s">
        <v>26</v>
      </c>
      <c r="I120" s="80">
        <f t="shared" si="5"/>
        <v>1029.2877142857142</v>
      </c>
      <c r="J120" s="99">
        <v>1080.7520999999999</v>
      </c>
      <c r="K120" s="721"/>
    </row>
    <row r="121" spans="1:11" x14ac:dyDescent="0.3">
      <c r="A121" s="1975"/>
      <c r="B121" s="1976"/>
      <c r="C121" s="22" t="s">
        <v>36</v>
      </c>
      <c r="D121" s="1970" t="s">
        <v>59</v>
      </c>
      <c r="E121" s="1971"/>
      <c r="F121" s="47" t="s">
        <v>26</v>
      </c>
      <c r="G121" s="47" t="s">
        <v>26</v>
      </c>
      <c r="H121" s="47" t="s">
        <v>26</v>
      </c>
      <c r="I121" s="80">
        <f t="shared" si="5"/>
        <v>1339.1391428571428</v>
      </c>
      <c r="J121" s="93">
        <v>1406.0961</v>
      </c>
      <c r="K121" s="721"/>
    </row>
    <row r="122" spans="1:11" x14ac:dyDescent="0.3">
      <c r="A122" s="2110" t="s">
        <v>60</v>
      </c>
      <c r="B122" s="2111"/>
      <c r="C122" s="22" t="s">
        <v>36</v>
      </c>
      <c r="D122" s="1988" t="s">
        <v>61</v>
      </c>
      <c r="E122" s="1989"/>
      <c r="F122" s="47" t="s">
        <v>26</v>
      </c>
      <c r="G122" s="47" t="s">
        <v>26</v>
      </c>
      <c r="H122" s="47" t="s">
        <v>26</v>
      </c>
      <c r="I122" s="80">
        <f t="shared" si="5"/>
        <v>512.22314285714288</v>
      </c>
      <c r="J122" s="99">
        <v>537.83429999999998</v>
      </c>
      <c r="K122" s="721"/>
    </row>
    <row r="123" spans="1:11" x14ac:dyDescent="0.3">
      <c r="A123" s="2110" t="s">
        <v>62</v>
      </c>
      <c r="B123" s="2111"/>
      <c r="C123" s="22" t="s">
        <v>36</v>
      </c>
      <c r="D123" s="1970" t="s">
        <v>63</v>
      </c>
      <c r="E123" s="1971"/>
      <c r="F123" s="47" t="s">
        <v>26</v>
      </c>
      <c r="G123" s="47" t="s">
        <v>26</v>
      </c>
      <c r="H123" s="47" t="s">
        <v>26</v>
      </c>
      <c r="I123" s="80">
        <f t="shared" si="5"/>
        <v>423.14085714285716</v>
      </c>
      <c r="J123" s="99">
        <v>444.29790000000003</v>
      </c>
      <c r="K123" s="721"/>
    </row>
    <row r="124" spans="1:11" x14ac:dyDescent="0.3">
      <c r="A124" s="2110" t="s">
        <v>64</v>
      </c>
      <c r="B124" s="2111"/>
      <c r="C124" s="22" t="s">
        <v>36</v>
      </c>
      <c r="D124" s="1970" t="s">
        <v>65</v>
      </c>
      <c r="E124" s="1971"/>
      <c r="F124" s="47" t="s">
        <v>26</v>
      </c>
      <c r="G124" s="47" t="s">
        <v>26</v>
      </c>
      <c r="H124" s="47" t="s">
        <v>26</v>
      </c>
      <c r="I124" s="80">
        <f t="shared" si="5"/>
        <v>704.91199999999992</v>
      </c>
      <c r="J124" s="99">
        <v>740.1576</v>
      </c>
      <c r="K124" s="721"/>
    </row>
    <row r="125" spans="1:11" ht="17.25" thickBot="1" x14ac:dyDescent="0.35">
      <c r="A125" s="1982" t="s">
        <v>66</v>
      </c>
      <c r="B125" s="1983"/>
      <c r="C125" s="94" t="s">
        <v>36</v>
      </c>
      <c r="D125" s="1958" t="s">
        <v>67</v>
      </c>
      <c r="E125" s="1959"/>
      <c r="F125" s="1977" t="s">
        <v>90</v>
      </c>
      <c r="G125" s="1978"/>
      <c r="H125" s="2087"/>
      <c r="I125" s="102">
        <f t="shared" si="5"/>
        <v>107.47971428571428</v>
      </c>
      <c r="J125" s="103">
        <v>112.8537</v>
      </c>
      <c r="K125" s="721"/>
    </row>
    <row r="126" spans="1:11" ht="17.25" thickBot="1" x14ac:dyDescent="0.35">
      <c r="A126" s="2032" t="s">
        <v>136</v>
      </c>
      <c r="B126" s="2032"/>
      <c r="C126" s="2032"/>
      <c r="D126" s="2032"/>
      <c r="E126" s="2032"/>
      <c r="F126" s="2032"/>
      <c r="G126" s="2032"/>
      <c r="H126" s="2032"/>
      <c r="I126" s="2032"/>
      <c r="J126" s="2032"/>
      <c r="K126" s="721"/>
    </row>
    <row r="127" spans="1:11" ht="90" customHeight="1" x14ac:dyDescent="0.3">
      <c r="A127" s="1964" t="s">
        <v>69</v>
      </c>
      <c r="B127" s="1965"/>
      <c r="C127" s="88" t="s">
        <v>70</v>
      </c>
      <c r="D127" s="89" t="s">
        <v>71</v>
      </c>
      <c r="E127" s="90"/>
      <c r="F127" s="2088" t="s">
        <v>25</v>
      </c>
      <c r="G127" s="2089"/>
      <c r="H127" s="2090"/>
      <c r="I127" s="91">
        <f>J127/1.05</f>
        <v>780.43828571428571</v>
      </c>
      <c r="J127" s="92">
        <v>819.46019999999999</v>
      </c>
      <c r="K127" s="721"/>
    </row>
    <row r="128" spans="1:11" ht="90" customHeight="1" x14ac:dyDescent="0.3">
      <c r="A128" s="1962" t="s">
        <v>72</v>
      </c>
      <c r="B128" s="1963"/>
      <c r="C128" s="43" t="s">
        <v>70</v>
      </c>
      <c r="D128" s="51" t="s">
        <v>73</v>
      </c>
      <c r="F128" s="2084" t="s">
        <v>25</v>
      </c>
      <c r="G128" s="2085"/>
      <c r="H128" s="2086"/>
      <c r="I128" s="79">
        <f t="shared" ref="I128:I129" si="6">J128/1.05</f>
        <v>780.43828571428571</v>
      </c>
      <c r="J128" s="93">
        <v>819.46019999999999</v>
      </c>
      <c r="K128" s="721"/>
    </row>
    <row r="129" spans="1:11" ht="105.75" customHeight="1" thickBot="1" x14ac:dyDescent="0.35">
      <c r="A129" s="1982" t="s">
        <v>74</v>
      </c>
      <c r="B129" s="1983"/>
      <c r="C129" s="94" t="s">
        <v>70</v>
      </c>
      <c r="D129" s="95" t="s">
        <v>75</v>
      </c>
      <c r="E129" s="96"/>
      <c r="F129" s="1977" t="s">
        <v>25</v>
      </c>
      <c r="G129" s="1978"/>
      <c r="H129" s="2087"/>
      <c r="I129" s="97">
        <f t="shared" si="6"/>
        <v>780.43828571428571</v>
      </c>
      <c r="J129" s="98">
        <v>819.46019999999999</v>
      </c>
      <c r="K129" s="721"/>
    </row>
    <row r="131" spans="1:11" x14ac:dyDescent="0.3">
      <c r="A131" s="11" t="s">
        <v>25</v>
      </c>
      <c r="B131" s="2007" t="s">
        <v>76</v>
      </c>
      <c r="C131" s="2008"/>
      <c r="D131" s="2008"/>
    </row>
    <row r="132" spans="1:11" x14ac:dyDescent="0.3">
      <c r="A132" s="12" t="s">
        <v>30</v>
      </c>
      <c r="B132" s="2007" t="s">
        <v>77</v>
      </c>
      <c r="C132" s="2008"/>
      <c r="D132" s="2008"/>
    </row>
    <row r="133" spans="1:11" x14ac:dyDescent="0.3">
      <c r="A133" s="13" t="s">
        <v>26</v>
      </c>
      <c r="B133" s="2007" t="s">
        <v>301</v>
      </c>
      <c r="C133" s="2008"/>
      <c r="D133" s="2008"/>
    </row>
    <row r="134" spans="1:11" x14ac:dyDescent="0.3">
      <c r="A134" s="14" t="s">
        <v>78</v>
      </c>
      <c r="B134" s="2007" t="s">
        <v>79</v>
      </c>
      <c r="C134" s="2008"/>
      <c r="D134" s="2008"/>
    </row>
    <row r="135" spans="1:11" x14ac:dyDescent="0.3">
      <c r="A135" s="62">
        <v>900</v>
      </c>
      <c r="B135" s="2009" t="s">
        <v>170</v>
      </c>
      <c r="C135" s="2009"/>
      <c r="D135" s="2009"/>
    </row>
  </sheetData>
  <protectedRanges>
    <protectedRange sqref="A62 A84 A108" name="Диапазон1_2_1_1_1_1_2"/>
  </protectedRanges>
  <mergeCells count="196">
    <mergeCell ref="A5:J5"/>
    <mergeCell ref="B131:D131"/>
    <mergeCell ref="B132:D132"/>
    <mergeCell ref="B133:D133"/>
    <mergeCell ref="B134:D134"/>
    <mergeCell ref="B135:D135"/>
    <mergeCell ref="A1:J4"/>
    <mergeCell ref="A126:J126"/>
    <mergeCell ref="A129:B129"/>
    <mergeCell ref="A59:J59"/>
    <mergeCell ref="A80:J80"/>
    <mergeCell ref="A104:J104"/>
    <mergeCell ref="F38:G38"/>
    <mergeCell ref="F39:G39"/>
    <mergeCell ref="F40:G40"/>
    <mergeCell ref="F41:G41"/>
    <mergeCell ref="F42:G42"/>
    <mergeCell ref="F43:G43"/>
    <mergeCell ref="F44:G44"/>
    <mergeCell ref="F45:G45"/>
    <mergeCell ref="A127:B127"/>
    <mergeCell ref="A128:B128"/>
    <mergeCell ref="A124:B124"/>
    <mergeCell ref="D124:E124"/>
    <mergeCell ref="A125:B125"/>
    <mergeCell ref="A120:B121"/>
    <mergeCell ref="D120:E120"/>
    <mergeCell ref="D121:E121"/>
    <mergeCell ref="A118:B119"/>
    <mergeCell ref="D118:E118"/>
    <mergeCell ref="D119:E119"/>
    <mergeCell ref="D125:E125"/>
    <mergeCell ref="F125:H125"/>
    <mergeCell ref="A122:B122"/>
    <mergeCell ref="D122:E122"/>
    <mergeCell ref="A123:B123"/>
    <mergeCell ref="D123:E123"/>
    <mergeCell ref="A112:B113"/>
    <mergeCell ref="D112:E112"/>
    <mergeCell ref="D113:E113"/>
    <mergeCell ref="A110:B111"/>
    <mergeCell ref="D110:E110"/>
    <mergeCell ref="D111:E111"/>
    <mergeCell ref="A116:B117"/>
    <mergeCell ref="D116:E116"/>
    <mergeCell ref="D117:E117"/>
    <mergeCell ref="A114:B115"/>
    <mergeCell ref="D114:E114"/>
    <mergeCell ref="D115:E115"/>
    <mergeCell ref="A108:B109"/>
    <mergeCell ref="D108:E108"/>
    <mergeCell ref="D109:E109"/>
    <mergeCell ref="A105:J105"/>
    <mergeCell ref="A106:B107"/>
    <mergeCell ref="C106:C107"/>
    <mergeCell ref="D106:E107"/>
    <mergeCell ref="F106:H106"/>
    <mergeCell ref="F107:H107"/>
    <mergeCell ref="A98:B99"/>
    <mergeCell ref="D98:E98"/>
    <mergeCell ref="D99:E99"/>
    <mergeCell ref="A96:B97"/>
    <mergeCell ref="D96:E96"/>
    <mergeCell ref="D97:E97"/>
    <mergeCell ref="A102:B102"/>
    <mergeCell ref="D102:E102"/>
    <mergeCell ref="A103:B103"/>
    <mergeCell ref="D103:E103"/>
    <mergeCell ref="A100:B100"/>
    <mergeCell ref="D100:E100"/>
    <mergeCell ref="A101:B101"/>
    <mergeCell ref="D101:E101"/>
    <mergeCell ref="A88:B89"/>
    <mergeCell ref="D88:E88"/>
    <mergeCell ref="D89:E89"/>
    <mergeCell ref="A86:B87"/>
    <mergeCell ref="D86:E86"/>
    <mergeCell ref="D87:E87"/>
    <mergeCell ref="A84:B85"/>
    <mergeCell ref="D84:E84"/>
    <mergeCell ref="D85:E85"/>
    <mergeCell ref="A94:B95"/>
    <mergeCell ref="D94:E94"/>
    <mergeCell ref="D95:E95"/>
    <mergeCell ref="A92:B93"/>
    <mergeCell ref="D92:E92"/>
    <mergeCell ref="D93:E93"/>
    <mergeCell ref="A90:B91"/>
    <mergeCell ref="D90:E90"/>
    <mergeCell ref="D91:E91"/>
    <mergeCell ref="D69:E69"/>
    <mergeCell ref="A68:B69"/>
    <mergeCell ref="D68:E68"/>
    <mergeCell ref="A81:J81"/>
    <mergeCell ref="A82:B83"/>
    <mergeCell ref="C82:C83"/>
    <mergeCell ref="D82:E83"/>
    <mergeCell ref="F82:H82"/>
    <mergeCell ref="D76:E76"/>
    <mergeCell ref="A77:B77"/>
    <mergeCell ref="D77:E77"/>
    <mergeCell ref="A78:B78"/>
    <mergeCell ref="D78:E78"/>
    <mergeCell ref="A79:B79"/>
    <mergeCell ref="F79:H79"/>
    <mergeCell ref="D79:E79"/>
    <mergeCell ref="A76:B76"/>
    <mergeCell ref="D71:E71"/>
    <mergeCell ref="D73:E73"/>
    <mergeCell ref="A74:B75"/>
    <mergeCell ref="D74:E74"/>
    <mergeCell ref="D75:E75"/>
    <mergeCell ref="A72:B73"/>
    <mergeCell ref="D72:E72"/>
    <mergeCell ref="A70:B71"/>
    <mergeCell ref="D70:E70"/>
    <mergeCell ref="J37:J38"/>
    <mergeCell ref="I48:I49"/>
    <mergeCell ref="J48:J49"/>
    <mergeCell ref="A66:B67"/>
    <mergeCell ref="D66:E66"/>
    <mergeCell ref="D67:E67"/>
    <mergeCell ref="A64:B65"/>
    <mergeCell ref="D64:E64"/>
    <mergeCell ref="D65:E65"/>
    <mergeCell ref="A62:B63"/>
    <mergeCell ref="D62:E62"/>
    <mergeCell ref="D63:E63"/>
    <mergeCell ref="A58:J58"/>
    <mergeCell ref="D37:D38"/>
    <mergeCell ref="B48:C49"/>
    <mergeCell ref="D48:D49"/>
    <mergeCell ref="E48:E49"/>
    <mergeCell ref="F48:H48"/>
    <mergeCell ref="F49:H49"/>
    <mergeCell ref="F46:G46"/>
    <mergeCell ref="A48:A49"/>
    <mergeCell ref="B37:C38"/>
    <mergeCell ref="A28:A31"/>
    <mergeCell ref="I37:I38"/>
    <mergeCell ref="A60:B61"/>
    <mergeCell ref="C60:C61"/>
    <mergeCell ref="D60:E61"/>
    <mergeCell ref="F60:H60"/>
    <mergeCell ref="A32:A35"/>
    <mergeCell ref="B28:C31"/>
    <mergeCell ref="B32:C35"/>
    <mergeCell ref="D28:D31"/>
    <mergeCell ref="A39:A42"/>
    <mergeCell ref="B39:C42"/>
    <mergeCell ref="D39:D42"/>
    <mergeCell ref="A43:A46"/>
    <mergeCell ref="D32:D35"/>
    <mergeCell ref="A50:A53"/>
    <mergeCell ref="B50:C53"/>
    <mergeCell ref="D50:D53"/>
    <mergeCell ref="A54:A57"/>
    <mergeCell ref="B54:C57"/>
    <mergeCell ref="D54:D57"/>
    <mergeCell ref="B43:C46"/>
    <mergeCell ref="D43:D46"/>
    <mergeCell ref="A47:J47"/>
    <mergeCell ref="A36:J36"/>
    <mergeCell ref="E37:E38"/>
    <mergeCell ref="F37:H37"/>
    <mergeCell ref="A6:B7"/>
    <mergeCell ref="A8:B8"/>
    <mergeCell ref="A9:B10"/>
    <mergeCell ref="C8:J8"/>
    <mergeCell ref="C6:J7"/>
    <mergeCell ref="C9:J10"/>
    <mergeCell ref="A25:J25"/>
    <mergeCell ref="A26:A27"/>
    <mergeCell ref="D26:D27"/>
    <mergeCell ref="E26:E27"/>
    <mergeCell ref="A11:B11"/>
    <mergeCell ref="C11:J11"/>
    <mergeCell ref="A12:J12"/>
    <mergeCell ref="A13:J13"/>
    <mergeCell ref="C14:D14"/>
    <mergeCell ref="I14:J14"/>
    <mergeCell ref="I26:I27"/>
    <mergeCell ref="J26:J27"/>
    <mergeCell ref="B26:C27"/>
    <mergeCell ref="F26:H26"/>
    <mergeCell ref="A37:A38"/>
    <mergeCell ref="I60:I61"/>
    <mergeCell ref="J60:J61"/>
    <mergeCell ref="I82:I83"/>
    <mergeCell ref="J82:J83"/>
    <mergeCell ref="I106:I107"/>
    <mergeCell ref="J106:J107"/>
    <mergeCell ref="F128:H128"/>
    <mergeCell ref="F129:H129"/>
    <mergeCell ref="F127:H127"/>
    <mergeCell ref="F103:H103"/>
  </mergeCells>
  <hyperlinks>
    <hyperlink ref="A5:J5" location="СОДЕРЖАНИЕ!A1" display="СОДЕРЖАНИЕ!A1" xr:uid="{E773F4BF-32B0-41C2-87D5-092238C4E2DD}"/>
  </hyperlinks>
  <pageMargins left="0.23622047244094491" right="0.23622047244094491" top="0.74803149606299213" bottom="0.74803149606299213" header="0.31496062992125984" footer="0.31496062992125984"/>
  <pageSetup paperSize="9" orientation="portrait" r:id="rId1"/>
  <headerFooter>
    <oddFooter>&amp;C&amp;"-,курсив"&amp;8* цена с НДС в рублях РФ, отгрузка со склада фабрики в г. Рязань при 100% предоплате.
Страница  &amp;P из &amp;N&amp;R&amp;"-,полужирный"&amp;KFF0000portika.ru</oddFooter>
  </headerFooter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0"/>
  </sheetPr>
  <dimension ref="A1:O73"/>
  <sheetViews>
    <sheetView topLeftCell="A12" zoomScaleNormal="100" workbookViewId="0">
      <selection activeCell="L6" sqref="L6"/>
    </sheetView>
  </sheetViews>
  <sheetFormatPr defaultColWidth="8.85546875" defaultRowHeight="16.5" x14ac:dyDescent="0.3"/>
  <cols>
    <col min="1" max="1" width="16.7109375" style="1" customWidth="1"/>
    <col min="2" max="2" width="17" style="1" customWidth="1"/>
    <col min="3" max="3" width="19.140625" style="1" customWidth="1"/>
    <col min="4" max="4" width="20.42578125" style="1" customWidth="1"/>
    <col min="5" max="5" width="17.85546875" style="1" customWidth="1"/>
    <col min="6" max="6" width="15.85546875" style="1" customWidth="1"/>
    <col min="7" max="7" width="13.85546875" style="1" customWidth="1"/>
    <col min="8" max="8" width="12.28515625" style="1" customWidth="1"/>
    <col min="9" max="9" width="8.42578125" style="1" customWidth="1"/>
    <col min="10" max="10" width="20.7109375" style="1" customWidth="1"/>
    <col min="11" max="16384" width="8.85546875" style="1"/>
  </cols>
  <sheetData>
    <row r="1" spans="1:10" x14ac:dyDescent="0.3">
      <c r="A1" s="1990"/>
      <c r="B1" s="1990"/>
      <c r="C1" s="1990"/>
      <c r="D1" s="1990"/>
      <c r="E1" s="1990"/>
      <c r="F1" s="1990"/>
      <c r="G1" s="1990"/>
      <c r="H1" s="1990"/>
      <c r="I1" s="1990"/>
      <c r="J1" s="1990"/>
    </row>
    <row r="2" spans="1:10" x14ac:dyDescent="0.3">
      <c r="A2" s="1990"/>
      <c r="B2" s="1990"/>
      <c r="C2" s="1990"/>
      <c r="D2" s="1990"/>
      <c r="E2" s="1990"/>
      <c r="F2" s="1990"/>
      <c r="G2" s="1990"/>
      <c r="H2" s="1990"/>
      <c r="I2" s="1990"/>
      <c r="J2" s="1990"/>
    </row>
    <row r="3" spans="1:10" x14ac:dyDescent="0.3">
      <c r="A3" s="1990"/>
      <c r="B3" s="1990"/>
      <c r="C3" s="1990"/>
      <c r="D3" s="1990"/>
      <c r="E3" s="1990"/>
      <c r="F3" s="1990"/>
      <c r="G3" s="1990"/>
      <c r="H3" s="1990"/>
      <c r="I3" s="1990"/>
      <c r="J3" s="1990"/>
    </row>
    <row r="4" spans="1:10" x14ac:dyDescent="0.3">
      <c r="A4" s="1990"/>
      <c r="B4" s="1990"/>
      <c r="C4" s="1990"/>
      <c r="D4" s="1990"/>
      <c r="E4" s="1990"/>
      <c r="F4" s="1990"/>
      <c r="G4" s="1990"/>
      <c r="H4" s="1990"/>
      <c r="I4" s="1990"/>
      <c r="J4" s="1990"/>
    </row>
    <row r="5" spans="1:10" x14ac:dyDescent="0.3">
      <c r="A5" s="1990"/>
      <c r="B5" s="1990"/>
      <c r="C5" s="1990"/>
      <c r="D5" s="1990"/>
      <c r="E5" s="1990"/>
      <c r="F5" s="1990"/>
      <c r="G5" s="1990"/>
      <c r="H5" s="1990"/>
      <c r="I5" s="1990"/>
      <c r="J5" s="1990"/>
    </row>
    <row r="6" spans="1:10" ht="23.25" customHeight="1" x14ac:dyDescent="0.3">
      <c r="A6" s="1990"/>
      <c r="B6" s="1990"/>
      <c r="C6" s="1990"/>
      <c r="D6" s="1990"/>
      <c r="E6" s="1990"/>
      <c r="F6" s="1990"/>
      <c r="G6" s="1990"/>
      <c r="H6" s="1990"/>
      <c r="I6" s="1990"/>
      <c r="J6" s="1990"/>
    </row>
    <row r="7" spans="1:10" x14ac:dyDescent="0.3">
      <c r="A7" s="2021" t="s">
        <v>333</v>
      </c>
      <c r="B7" s="2022"/>
      <c r="C7" s="2022"/>
      <c r="D7" s="2022"/>
      <c r="E7" s="2022"/>
      <c r="F7" s="2022"/>
      <c r="G7" s="2022"/>
      <c r="H7" s="2022"/>
      <c r="I7" s="2022"/>
      <c r="J7" s="2023"/>
    </row>
    <row r="8" spans="1:10" ht="30.75" customHeight="1" x14ac:dyDescent="0.3">
      <c r="A8" s="2091" t="s">
        <v>0</v>
      </c>
      <c r="B8" s="2091"/>
      <c r="C8" s="2093" t="s">
        <v>1</v>
      </c>
      <c r="D8" s="2093"/>
      <c r="E8" s="2093"/>
      <c r="F8" s="2093"/>
      <c r="G8" s="2093"/>
      <c r="H8" s="2093"/>
      <c r="I8" s="2093"/>
      <c r="J8" s="2093"/>
    </row>
    <row r="9" spans="1:10" ht="42.75" customHeight="1" x14ac:dyDescent="0.3">
      <c r="A9" s="2092" t="s">
        <v>2</v>
      </c>
      <c r="B9" s="2092"/>
      <c r="C9" s="2093" t="s">
        <v>3</v>
      </c>
      <c r="D9" s="2093"/>
      <c r="E9" s="2093"/>
      <c r="F9" s="2093"/>
      <c r="G9" s="2093"/>
      <c r="H9" s="2093"/>
      <c r="I9" s="2093"/>
      <c r="J9" s="2093"/>
    </row>
    <row r="10" spans="1:10" ht="31.5" customHeight="1" x14ac:dyDescent="0.3">
      <c r="A10" s="2091" t="s">
        <v>4</v>
      </c>
      <c r="B10" s="2091"/>
      <c r="C10" s="2093" t="s">
        <v>5</v>
      </c>
      <c r="D10" s="2093"/>
      <c r="E10" s="2093"/>
      <c r="F10" s="2093"/>
      <c r="G10" s="2093"/>
      <c r="H10" s="2093"/>
      <c r="I10" s="2093"/>
      <c r="J10" s="2093"/>
    </row>
    <row r="11" spans="1:10" ht="24.75" customHeight="1" x14ac:dyDescent="0.3">
      <c r="A11" s="2092" t="s">
        <v>6</v>
      </c>
      <c r="B11" s="2092"/>
      <c r="C11" s="2093" t="s">
        <v>1186</v>
      </c>
      <c r="D11" s="2093"/>
      <c r="E11" s="2093"/>
      <c r="F11" s="2093"/>
      <c r="G11" s="2093"/>
      <c r="H11" s="2093"/>
      <c r="I11" s="2093"/>
      <c r="J11" s="2093"/>
    </row>
    <row r="12" spans="1:10" ht="18.75" customHeight="1" x14ac:dyDescent="0.3">
      <c r="A12" s="2091" t="s">
        <v>7</v>
      </c>
      <c r="B12" s="2091"/>
      <c r="C12" s="2144" t="s">
        <v>8</v>
      </c>
      <c r="D12" s="2144"/>
      <c r="E12" s="2144"/>
      <c r="F12" s="2144"/>
      <c r="G12" s="2144"/>
      <c r="H12" s="2144"/>
      <c r="I12" s="2144"/>
      <c r="J12" s="2144"/>
    </row>
    <row r="13" spans="1:10" x14ac:dyDescent="0.3">
      <c r="A13" s="2147" t="s">
        <v>237</v>
      </c>
      <c r="B13" s="2147"/>
      <c r="C13" s="2147"/>
      <c r="D13" s="2147"/>
      <c r="E13" s="2147"/>
      <c r="F13" s="2147"/>
      <c r="G13" s="2147"/>
      <c r="H13" s="2147"/>
      <c r="I13" s="2147"/>
      <c r="J13" s="2147"/>
    </row>
    <row r="14" spans="1:10" ht="18.75" customHeight="1" x14ac:dyDescent="0.3">
      <c r="A14" s="2148" t="s">
        <v>9</v>
      </c>
      <c r="B14" s="2148"/>
      <c r="C14" s="2148"/>
      <c r="D14" s="2148"/>
      <c r="E14" s="2148"/>
      <c r="F14" s="2148"/>
      <c r="G14" s="2148"/>
      <c r="H14" s="2148"/>
      <c r="I14" s="2148"/>
      <c r="J14" s="2148"/>
    </row>
    <row r="15" spans="1:10" x14ac:dyDescent="0.3">
      <c r="A15" s="2149" t="s">
        <v>10</v>
      </c>
      <c r="B15" s="2149"/>
      <c r="C15" s="2149"/>
      <c r="D15" s="2149"/>
      <c r="E15" s="2149" t="s">
        <v>11</v>
      </c>
      <c r="F15" s="2149"/>
      <c r="G15" s="2149"/>
      <c r="H15" s="3"/>
      <c r="I15" s="2149"/>
      <c r="J15" s="2149"/>
    </row>
    <row r="16" spans="1:10" s="6" customFormat="1" ht="15" customHeight="1" x14ac:dyDescent="0.2">
      <c r="A16" s="7" t="s">
        <v>232</v>
      </c>
      <c r="B16" s="7" t="s">
        <v>233</v>
      </c>
      <c r="C16" s="2150" t="s">
        <v>1747</v>
      </c>
      <c r="D16" s="2150"/>
      <c r="E16" s="7" t="s">
        <v>234</v>
      </c>
      <c r="F16" s="7" t="s">
        <v>235</v>
      </c>
      <c r="G16" s="8" t="s">
        <v>236</v>
      </c>
      <c r="H16" s="9"/>
      <c r="I16" s="9"/>
      <c r="J16" s="7"/>
    </row>
    <row r="17" spans="1:11" x14ac:dyDescent="0.3">
      <c r="A17" s="8"/>
      <c r="B17" s="8"/>
      <c r="C17" s="8"/>
      <c r="D17" s="8"/>
      <c r="E17" s="8"/>
      <c r="F17" s="8"/>
      <c r="G17" s="5"/>
      <c r="H17" s="5"/>
      <c r="I17" s="5"/>
      <c r="J17" s="5"/>
    </row>
    <row r="18" spans="1:11" x14ac:dyDescent="0.3">
      <c r="A18" s="10"/>
      <c r="B18" s="10"/>
      <c r="C18" s="10"/>
      <c r="D18" s="5"/>
      <c r="E18" s="5"/>
      <c r="F18" s="5"/>
      <c r="G18" s="5"/>
      <c r="H18" s="5"/>
      <c r="I18" s="5"/>
      <c r="J18" s="5"/>
    </row>
    <row r="19" spans="1:11" x14ac:dyDescent="0.3">
      <c r="A19" s="5"/>
      <c r="B19" s="5"/>
      <c r="C19" s="5"/>
      <c r="D19" s="5"/>
      <c r="E19" s="5"/>
      <c r="F19" s="5"/>
      <c r="G19" s="5"/>
      <c r="H19" s="5"/>
      <c r="I19" s="5"/>
      <c r="J19" s="5"/>
    </row>
    <row r="20" spans="1:11" x14ac:dyDescent="0.3">
      <c r="A20" s="5"/>
      <c r="B20" s="5"/>
      <c r="C20" s="5"/>
      <c r="D20" s="5"/>
      <c r="E20" s="5"/>
      <c r="F20" s="5"/>
      <c r="G20" s="5"/>
      <c r="H20" s="5"/>
      <c r="I20" s="5"/>
      <c r="J20" s="5"/>
    </row>
    <row r="21" spans="1:11" x14ac:dyDescent="0.3">
      <c r="A21" s="5"/>
      <c r="B21" s="5"/>
      <c r="C21" s="5"/>
      <c r="D21" s="5"/>
      <c r="E21" s="5"/>
      <c r="F21" s="5"/>
      <c r="G21" s="5"/>
      <c r="H21" s="5"/>
      <c r="I21" s="5"/>
      <c r="J21" s="5"/>
    </row>
    <row r="22" spans="1:11" x14ac:dyDescent="0.3">
      <c r="A22" s="5"/>
      <c r="B22" s="5"/>
      <c r="C22" s="5"/>
      <c r="D22" s="5"/>
      <c r="E22" s="5"/>
      <c r="F22" s="5"/>
      <c r="G22" s="5"/>
      <c r="H22" s="5"/>
      <c r="I22" s="5"/>
      <c r="J22" s="5"/>
    </row>
    <row r="23" spans="1:11" x14ac:dyDescent="0.3">
      <c r="A23" s="5"/>
      <c r="B23" s="5"/>
      <c r="C23" s="5"/>
      <c r="D23" s="5"/>
      <c r="E23" s="5"/>
      <c r="F23" s="5"/>
      <c r="G23" s="5"/>
      <c r="H23" s="5"/>
      <c r="I23" s="5"/>
      <c r="J23" s="5"/>
    </row>
    <row r="24" spans="1:11" x14ac:dyDescent="0.3">
      <c r="A24" s="5"/>
      <c r="B24" s="5"/>
      <c r="C24" s="5"/>
      <c r="D24" s="5"/>
      <c r="E24" s="5"/>
      <c r="F24" s="5"/>
      <c r="G24" s="5"/>
      <c r="H24" s="5"/>
      <c r="I24" s="5"/>
      <c r="J24" s="5"/>
    </row>
    <row r="25" spans="1:11" x14ac:dyDescent="0.3">
      <c r="A25" s="5"/>
      <c r="B25" s="5"/>
      <c r="C25" s="5"/>
      <c r="D25" s="5"/>
      <c r="E25" s="5"/>
      <c r="F25" s="5"/>
      <c r="G25" s="5"/>
      <c r="H25" s="5"/>
      <c r="I25" s="5"/>
      <c r="J25" s="5"/>
    </row>
    <row r="26" spans="1:11" ht="17.25" thickBot="1" x14ac:dyDescent="0.35">
      <c r="A26" s="2145" t="s">
        <v>9</v>
      </c>
      <c r="B26" s="2146"/>
      <c r="C26" s="2146"/>
      <c r="D26" s="2146"/>
      <c r="E26" s="2146"/>
      <c r="F26" s="2146"/>
      <c r="G26" s="2146"/>
      <c r="H26" s="2146"/>
      <c r="I26" s="2146"/>
      <c r="J26" s="2"/>
    </row>
    <row r="27" spans="1:11" ht="24.75" customHeight="1" x14ac:dyDescent="0.3">
      <c r="A27" s="1656" t="s">
        <v>12</v>
      </c>
      <c r="B27" s="1657"/>
      <c r="C27" s="1604" t="s">
        <v>13</v>
      </c>
      <c r="D27" s="1604" t="s">
        <v>14</v>
      </c>
      <c r="E27" s="1604" t="s">
        <v>15</v>
      </c>
      <c r="F27" s="1659" t="s">
        <v>16</v>
      </c>
      <c r="G27" s="1660"/>
      <c r="H27" s="1948" t="s">
        <v>302</v>
      </c>
      <c r="I27" s="1948"/>
      <c r="J27" s="1950" t="s">
        <v>17</v>
      </c>
    </row>
    <row r="28" spans="1:11" ht="15" customHeight="1" x14ac:dyDescent="0.3">
      <c r="A28" s="1644"/>
      <c r="B28" s="1645"/>
      <c r="C28" s="1605"/>
      <c r="D28" s="1605"/>
      <c r="E28" s="1605"/>
      <c r="F28" s="40" t="s">
        <v>18</v>
      </c>
      <c r="G28" s="40" t="s">
        <v>19</v>
      </c>
      <c r="H28" s="1949"/>
      <c r="I28" s="1949"/>
      <c r="J28" s="1951"/>
    </row>
    <row r="29" spans="1:11" x14ac:dyDescent="0.3">
      <c r="A29" s="2134" t="s">
        <v>239</v>
      </c>
      <c r="B29" s="2135"/>
      <c r="C29" s="1997" t="s">
        <v>22</v>
      </c>
      <c r="D29" s="1997" t="s">
        <v>204</v>
      </c>
      <c r="E29" s="104" t="s">
        <v>24</v>
      </c>
      <c r="F29" s="48" t="s">
        <v>25</v>
      </c>
      <c r="G29" s="48" t="s">
        <v>25</v>
      </c>
      <c r="H29" s="2122">
        <f>J29/1.05</f>
        <v>6664.7105714285708</v>
      </c>
      <c r="I29" s="2122"/>
      <c r="J29" s="125">
        <v>6997.9461000000001</v>
      </c>
      <c r="K29" s="721"/>
    </row>
    <row r="30" spans="1:11" ht="22.5" x14ac:dyDescent="0.3">
      <c r="A30" s="2136"/>
      <c r="B30" s="2137"/>
      <c r="C30" s="1998"/>
      <c r="D30" s="1998"/>
      <c r="E30" s="107" t="s">
        <v>172</v>
      </c>
      <c r="F30" s="48" t="s">
        <v>25</v>
      </c>
      <c r="G30" s="81" t="s">
        <v>26</v>
      </c>
      <c r="H30" s="2122">
        <f t="shared" ref="H30:H39" si="0">J30/1.05</f>
        <v>7330.8911428571428</v>
      </c>
      <c r="I30" s="2122"/>
      <c r="J30" s="125">
        <v>7697.4357</v>
      </c>
      <c r="K30" s="721"/>
    </row>
    <row r="31" spans="1:11" x14ac:dyDescent="0.3">
      <c r="A31" s="2136"/>
      <c r="B31" s="2137"/>
      <c r="C31" s="1998"/>
      <c r="D31" s="1998"/>
      <c r="E31" s="107" t="s">
        <v>27</v>
      </c>
      <c r="F31" s="81" t="s">
        <v>26</v>
      </c>
      <c r="G31" s="81" t="s">
        <v>26</v>
      </c>
      <c r="H31" s="2122">
        <f t="shared" si="0"/>
        <v>7998.0399999999991</v>
      </c>
      <c r="I31" s="2122"/>
      <c r="J31" s="125">
        <v>8397.9419999999991</v>
      </c>
      <c r="K31" s="721"/>
    </row>
    <row r="32" spans="1:11" x14ac:dyDescent="0.3">
      <c r="A32" s="2138"/>
      <c r="B32" s="2139"/>
      <c r="C32" s="1999"/>
      <c r="D32" s="1999"/>
      <c r="E32" s="107" t="s">
        <v>208</v>
      </c>
      <c r="F32" s="48" t="s">
        <v>25</v>
      </c>
      <c r="G32" s="81" t="s">
        <v>26</v>
      </c>
      <c r="H32" s="2122">
        <f t="shared" si="0"/>
        <v>7998.0399999999991</v>
      </c>
      <c r="I32" s="2122"/>
      <c r="J32" s="125">
        <v>8397.9419999999991</v>
      </c>
      <c r="K32" s="721"/>
    </row>
    <row r="33" spans="1:15" x14ac:dyDescent="0.3">
      <c r="A33" s="2134" t="s">
        <v>240</v>
      </c>
      <c r="B33" s="2135"/>
      <c r="C33" s="1997" t="s">
        <v>22</v>
      </c>
      <c r="D33" s="1997" t="s">
        <v>121</v>
      </c>
      <c r="E33" s="105" t="s">
        <v>169</v>
      </c>
      <c r="F33" s="48" t="s">
        <v>25</v>
      </c>
      <c r="G33" s="81" t="s">
        <v>26</v>
      </c>
      <c r="H33" s="2122">
        <f t="shared" si="0"/>
        <v>7068.4857142857136</v>
      </c>
      <c r="I33" s="2122"/>
      <c r="J33" s="125">
        <v>7421.91</v>
      </c>
      <c r="K33" s="721"/>
    </row>
    <row r="34" spans="1:15" ht="22.5" x14ac:dyDescent="0.3">
      <c r="A34" s="2136"/>
      <c r="B34" s="2137"/>
      <c r="C34" s="1998"/>
      <c r="D34" s="1998"/>
      <c r="E34" s="107" t="s">
        <v>179</v>
      </c>
      <c r="F34" s="81" t="s">
        <v>26</v>
      </c>
      <c r="G34" s="81" t="s">
        <v>26</v>
      </c>
      <c r="H34" s="2122">
        <f t="shared" si="0"/>
        <v>7775.3342857142852</v>
      </c>
      <c r="I34" s="2122"/>
      <c r="J34" s="125">
        <v>8164.1009999999997</v>
      </c>
      <c r="K34" s="721"/>
    </row>
    <row r="35" spans="1:15" ht="22.5" x14ac:dyDescent="0.3">
      <c r="A35" s="2138"/>
      <c r="B35" s="2139"/>
      <c r="C35" s="1999"/>
      <c r="D35" s="1999"/>
      <c r="E35" s="107" t="s">
        <v>203</v>
      </c>
      <c r="F35" s="81" t="s">
        <v>26</v>
      </c>
      <c r="G35" s="81" t="s">
        <v>26</v>
      </c>
      <c r="H35" s="2122">
        <f t="shared" si="0"/>
        <v>8482.1828571428559</v>
      </c>
      <c r="I35" s="2122"/>
      <c r="J35" s="125">
        <v>8906.2919999999995</v>
      </c>
      <c r="K35" s="721"/>
    </row>
    <row r="36" spans="1:15" x14ac:dyDescent="0.3">
      <c r="A36" s="2134" t="s">
        <v>241</v>
      </c>
      <c r="B36" s="2135"/>
      <c r="C36" s="1997" t="s">
        <v>31</v>
      </c>
      <c r="D36" s="1997" t="s">
        <v>204</v>
      </c>
      <c r="E36" s="105" t="s">
        <v>169</v>
      </c>
      <c r="F36" s="81" t="s">
        <v>26</v>
      </c>
      <c r="G36" s="48" t="s">
        <v>25</v>
      </c>
      <c r="H36" s="2122">
        <f t="shared" si="0"/>
        <v>7337.6691428571421</v>
      </c>
      <c r="I36" s="2122"/>
      <c r="J36" s="125">
        <v>7704.5526</v>
      </c>
      <c r="K36" s="721"/>
    </row>
    <row r="37" spans="1:15" ht="22.5" customHeight="1" x14ac:dyDescent="0.3">
      <c r="A37" s="2136"/>
      <c r="B37" s="2137"/>
      <c r="C37" s="1998"/>
      <c r="D37" s="1998"/>
      <c r="E37" s="107" t="s">
        <v>179</v>
      </c>
      <c r="F37" s="81" t="s">
        <v>26</v>
      </c>
      <c r="G37" s="81" t="s">
        <v>26</v>
      </c>
      <c r="H37" s="2122">
        <f t="shared" si="0"/>
        <v>8071.6297142857138</v>
      </c>
      <c r="I37" s="2122"/>
      <c r="J37" s="125">
        <v>8475.2111999999997</v>
      </c>
      <c r="K37" s="721"/>
    </row>
    <row r="38" spans="1:15" ht="22.5" x14ac:dyDescent="0.3">
      <c r="A38" s="2138"/>
      <c r="B38" s="2139"/>
      <c r="C38" s="1999"/>
      <c r="D38" s="1999"/>
      <c r="E38" s="107" t="s">
        <v>203</v>
      </c>
      <c r="F38" s="81" t="s">
        <v>26</v>
      </c>
      <c r="G38" s="81" t="s">
        <v>26</v>
      </c>
      <c r="H38" s="2122">
        <f t="shared" si="0"/>
        <v>8805.5902857142864</v>
      </c>
      <c r="I38" s="2122"/>
      <c r="J38" s="125">
        <v>9245.8698000000004</v>
      </c>
      <c r="K38" s="721"/>
      <c r="L38" s="77"/>
      <c r="O38" s="77"/>
    </row>
    <row r="39" spans="1:15" ht="61.5" customHeight="1" thickBot="1" x14ac:dyDescent="0.35">
      <c r="A39" s="2140" t="s">
        <v>241</v>
      </c>
      <c r="B39" s="2141"/>
      <c r="C39" s="94" t="s">
        <v>87</v>
      </c>
      <c r="D39" s="94" t="s">
        <v>204</v>
      </c>
      <c r="E39" s="110" t="s">
        <v>169</v>
      </c>
      <c r="F39" s="115" t="s">
        <v>25</v>
      </c>
      <c r="G39" s="112" t="s">
        <v>30</v>
      </c>
      <c r="H39" s="2123">
        <f t="shared" si="0"/>
        <v>7337.6691428571421</v>
      </c>
      <c r="I39" s="2123"/>
      <c r="J39" s="127">
        <v>7704.5526</v>
      </c>
      <c r="K39" s="721"/>
    </row>
    <row r="40" spans="1:15" x14ac:dyDescent="0.3">
      <c r="A40" s="2004" t="s">
        <v>32</v>
      </c>
      <c r="B40" s="2004"/>
      <c r="C40" s="2004"/>
      <c r="D40" s="2004"/>
      <c r="E40" s="2004"/>
      <c r="F40" s="2004"/>
      <c r="G40" s="2004"/>
      <c r="H40" s="2004"/>
      <c r="I40" s="2004"/>
      <c r="J40" s="2"/>
      <c r="K40" s="721"/>
    </row>
    <row r="41" spans="1:15" ht="17.25" thickBot="1" x14ac:dyDescent="0.35">
      <c r="A41" s="2142" t="s">
        <v>9</v>
      </c>
      <c r="B41" s="2143"/>
      <c r="C41" s="2143"/>
      <c r="D41" s="2143"/>
      <c r="E41" s="2143"/>
      <c r="F41" s="2143"/>
      <c r="G41" s="2143"/>
      <c r="H41" s="2143"/>
      <c r="I41" s="2143"/>
      <c r="J41" s="2143"/>
      <c r="K41" s="721"/>
    </row>
    <row r="42" spans="1:15" ht="13.5" customHeight="1" x14ac:dyDescent="0.3">
      <c r="A42" s="1656" t="s">
        <v>33</v>
      </c>
      <c r="B42" s="1657"/>
      <c r="C42" s="1604" t="s">
        <v>34</v>
      </c>
      <c r="D42" s="1604" t="s">
        <v>15</v>
      </c>
      <c r="E42" s="1658"/>
      <c r="F42" s="1659" t="s">
        <v>16</v>
      </c>
      <c r="G42" s="1660"/>
      <c r="H42" s="1948" t="s">
        <v>302</v>
      </c>
      <c r="I42" s="1948"/>
      <c r="J42" s="1950" t="s">
        <v>17</v>
      </c>
      <c r="K42" s="721"/>
    </row>
    <row r="43" spans="1:15" ht="13.5" customHeight="1" x14ac:dyDescent="0.3">
      <c r="A43" s="1644"/>
      <c r="B43" s="1645"/>
      <c r="C43" s="1605"/>
      <c r="D43" s="1605"/>
      <c r="E43" s="1649"/>
      <c r="F43" s="40" t="s">
        <v>18</v>
      </c>
      <c r="G43" s="40" t="s">
        <v>19</v>
      </c>
      <c r="H43" s="1949"/>
      <c r="I43" s="1949"/>
      <c r="J43" s="1951"/>
      <c r="K43" s="721"/>
    </row>
    <row r="44" spans="1:15" ht="15" customHeight="1" x14ac:dyDescent="0.3">
      <c r="A44" s="1973" t="s">
        <v>35</v>
      </c>
      <c r="B44" s="1974"/>
      <c r="C44" s="43" t="s">
        <v>36</v>
      </c>
      <c r="D44" s="1970" t="s">
        <v>37</v>
      </c>
      <c r="E44" s="1972"/>
      <c r="F44" s="48" t="s">
        <v>25</v>
      </c>
      <c r="G44" s="48" t="s">
        <v>25</v>
      </c>
      <c r="H44" s="2124">
        <f>J44/1.05</f>
        <v>669.08542857142857</v>
      </c>
      <c r="I44" s="2125"/>
      <c r="J44" s="99">
        <v>702.53970000000004</v>
      </c>
      <c r="K44" s="721"/>
    </row>
    <row r="45" spans="1:15" ht="15" customHeight="1" x14ac:dyDescent="0.3">
      <c r="A45" s="1975"/>
      <c r="B45" s="1976"/>
      <c r="C45" s="43" t="s">
        <v>36</v>
      </c>
      <c r="D45" s="1970" t="s">
        <v>38</v>
      </c>
      <c r="E45" s="1972"/>
      <c r="F45" s="48" t="s">
        <v>25</v>
      </c>
      <c r="G45" s="45" t="s">
        <v>26</v>
      </c>
      <c r="H45" s="2124">
        <f t="shared" ref="H45:H63" si="1">J45/1.05</f>
        <v>871.4571428571428</v>
      </c>
      <c r="I45" s="2125"/>
      <c r="J45" s="99">
        <v>915.03</v>
      </c>
      <c r="K45" s="721"/>
    </row>
    <row r="46" spans="1:15" ht="15" customHeight="1" x14ac:dyDescent="0.3">
      <c r="A46" s="1952" t="s">
        <v>39</v>
      </c>
      <c r="B46" s="1953"/>
      <c r="C46" s="43" t="s">
        <v>36</v>
      </c>
      <c r="D46" s="1966" t="s">
        <v>40</v>
      </c>
      <c r="E46" s="1967"/>
      <c r="F46" s="48" t="s">
        <v>25</v>
      </c>
      <c r="G46" s="48" t="s">
        <v>25</v>
      </c>
      <c r="H46" s="2124">
        <f t="shared" si="1"/>
        <v>669.08542857142857</v>
      </c>
      <c r="I46" s="2125"/>
      <c r="J46" s="99">
        <v>702.53970000000004</v>
      </c>
      <c r="K46" s="721"/>
    </row>
    <row r="47" spans="1:15" ht="15" customHeight="1" x14ac:dyDescent="0.3">
      <c r="A47" s="1954"/>
      <c r="B47" s="1955"/>
      <c r="C47" s="43" t="s">
        <v>36</v>
      </c>
      <c r="D47" s="1966" t="s">
        <v>41</v>
      </c>
      <c r="E47" s="1967"/>
      <c r="F47" s="45" t="s">
        <v>26</v>
      </c>
      <c r="G47" s="45" t="s">
        <v>26</v>
      </c>
      <c r="H47" s="2124">
        <f t="shared" si="1"/>
        <v>871.4571428571428</v>
      </c>
      <c r="I47" s="2125"/>
      <c r="J47" s="99">
        <v>915.03</v>
      </c>
      <c r="K47" s="721"/>
    </row>
    <row r="48" spans="1:15" ht="15" customHeight="1" x14ac:dyDescent="0.3">
      <c r="A48" s="1973" t="s">
        <v>42</v>
      </c>
      <c r="B48" s="1974"/>
      <c r="C48" s="43" t="s">
        <v>36</v>
      </c>
      <c r="D48" s="1970" t="s">
        <v>43</v>
      </c>
      <c r="E48" s="1972"/>
      <c r="F48" s="48" t="s">
        <v>25</v>
      </c>
      <c r="G48" s="48" t="s">
        <v>25</v>
      </c>
      <c r="H48" s="2124">
        <f t="shared" si="1"/>
        <v>398.9337142857143</v>
      </c>
      <c r="I48" s="2125"/>
      <c r="J48" s="99">
        <v>418.88040000000001</v>
      </c>
      <c r="K48" s="721"/>
    </row>
    <row r="49" spans="1:11" ht="15" customHeight="1" x14ac:dyDescent="0.3">
      <c r="A49" s="1975"/>
      <c r="B49" s="1976"/>
      <c r="C49" s="43" t="s">
        <v>36</v>
      </c>
      <c r="D49" s="1970" t="s">
        <v>44</v>
      </c>
      <c r="E49" s="1972"/>
      <c r="F49" s="48" t="s">
        <v>25</v>
      </c>
      <c r="G49" s="45" t="s">
        <v>26</v>
      </c>
      <c r="H49" s="2124">
        <f t="shared" si="1"/>
        <v>518.0328571428571</v>
      </c>
      <c r="I49" s="2125"/>
      <c r="J49" s="99">
        <v>543.93449999999996</v>
      </c>
      <c r="K49" s="721"/>
    </row>
    <row r="50" spans="1:11" ht="15" customHeight="1" x14ac:dyDescent="0.3">
      <c r="A50" s="2112" t="s">
        <v>45</v>
      </c>
      <c r="B50" s="2113"/>
      <c r="C50" s="122" t="s">
        <v>36</v>
      </c>
      <c r="D50" s="2116" t="s">
        <v>46</v>
      </c>
      <c r="E50" s="2117"/>
      <c r="F50" s="123" t="s">
        <v>25</v>
      </c>
      <c r="G50" s="123" t="s">
        <v>25</v>
      </c>
      <c r="H50" s="2124">
        <f t="shared" si="1"/>
        <v>591.6225714285714</v>
      </c>
      <c r="I50" s="2125"/>
      <c r="J50" s="100">
        <v>621.20370000000003</v>
      </c>
      <c r="K50" s="721"/>
    </row>
    <row r="51" spans="1:11" ht="15" customHeight="1" x14ac:dyDescent="0.3">
      <c r="A51" s="2114"/>
      <c r="B51" s="2115"/>
      <c r="C51" s="122" t="s">
        <v>36</v>
      </c>
      <c r="D51" s="2116" t="s">
        <v>47</v>
      </c>
      <c r="E51" s="2117"/>
      <c r="F51" s="129" t="s">
        <v>26</v>
      </c>
      <c r="G51" s="129" t="s">
        <v>26</v>
      </c>
      <c r="H51" s="2124">
        <f t="shared" si="1"/>
        <v>768.81885714285715</v>
      </c>
      <c r="I51" s="2125"/>
      <c r="J51" s="100">
        <v>807.25980000000004</v>
      </c>
      <c r="K51" s="721"/>
    </row>
    <row r="52" spans="1:11" ht="15" customHeight="1" x14ac:dyDescent="0.3">
      <c r="A52" s="1952" t="s">
        <v>48</v>
      </c>
      <c r="B52" s="1953"/>
      <c r="C52" s="43" t="s">
        <v>36</v>
      </c>
      <c r="D52" s="1966" t="s">
        <v>49</v>
      </c>
      <c r="E52" s="1967"/>
      <c r="F52" s="48" t="s">
        <v>25</v>
      </c>
      <c r="G52" s="48" t="s">
        <v>25</v>
      </c>
      <c r="H52" s="2124">
        <f t="shared" si="1"/>
        <v>398.9337142857143</v>
      </c>
      <c r="I52" s="2125"/>
      <c r="J52" s="99">
        <v>418.88040000000001</v>
      </c>
      <c r="K52" s="721"/>
    </row>
    <row r="53" spans="1:11" ht="15" customHeight="1" x14ac:dyDescent="0.3">
      <c r="A53" s="1954"/>
      <c r="B53" s="1955"/>
      <c r="C53" s="43" t="s">
        <v>36</v>
      </c>
      <c r="D53" s="1966" t="s">
        <v>50</v>
      </c>
      <c r="E53" s="1967"/>
      <c r="F53" s="45" t="s">
        <v>26</v>
      </c>
      <c r="G53" s="45" t="s">
        <v>26</v>
      </c>
      <c r="H53" s="2124">
        <f t="shared" si="1"/>
        <v>518.0328571428571</v>
      </c>
      <c r="I53" s="2125"/>
      <c r="J53" s="99">
        <v>543.93449999999996</v>
      </c>
      <c r="K53" s="721"/>
    </row>
    <row r="54" spans="1:11" ht="15" customHeight="1" x14ac:dyDescent="0.3">
      <c r="A54" s="1973" t="s">
        <v>51</v>
      </c>
      <c r="B54" s="1974"/>
      <c r="C54" s="43" t="s">
        <v>36</v>
      </c>
      <c r="D54" s="1970" t="s">
        <v>52</v>
      </c>
      <c r="E54" s="1972"/>
      <c r="F54" s="48" t="s">
        <v>25</v>
      </c>
      <c r="G54" s="48" t="s">
        <v>25</v>
      </c>
      <c r="H54" s="2124">
        <f t="shared" si="1"/>
        <v>520.93771428571426</v>
      </c>
      <c r="I54" s="2125"/>
      <c r="J54" s="99">
        <v>546.9846</v>
      </c>
      <c r="K54" s="721"/>
    </row>
    <row r="55" spans="1:11" ht="15" customHeight="1" x14ac:dyDescent="0.3">
      <c r="A55" s="1975"/>
      <c r="B55" s="1976"/>
      <c r="C55" s="43" t="s">
        <v>36</v>
      </c>
      <c r="D55" s="1970" t="s">
        <v>53</v>
      </c>
      <c r="E55" s="1971"/>
      <c r="F55" s="48" t="s">
        <v>25</v>
      </c>
      <c r="G55" s="45" t="s">
        <v>26</v>
      </c>
      <c r="H55" s="2124">
        <f t="shared" si="1"/>
        <v>676.83171428571427</v>
      </c>
      <c r="I55" s="2125"/>
      <c r="J55" s="93">
        <v>710.67330000000004</v>
      </c>
      <c r="K55" s="721"/>
    </row>
    <row r="56" spans="1:11" ht="15" customHeight="1" x14ac:dyDescent="0.3">
      <c r="A56" s="1973" t="s">
        <v>54</v>
      </c>
      <c r="B56" s="1974"/>
      <c r="C56" s="43" t="s">
        <v>36</v>
      </c>
      <c r="D56" s="1970" t="s">
        <v>55</v>
      </c>
      <c r="E56" s="1972"/>
      <c r="F56" s="48" t="s">
        <v>25</v>
      </c>
      <c r="G56" s="48" t="s">
        <v>25</v>
      </c>
      <c r="H56" s="2124">
        <f t="shared" si="1"/>
        <v>780.43828571428571</v>
      </c>
      <c r="I56" s="2125"/>
      <c r="J56" s="99">
        <v>819.46019999999999</v>
      </c>
      <c r="K56" s="721"/>
    </row>
    <row r="57" spans="1:11" ht="15" customHeight="1" x14ac:dyDescent="0.3">
      <c r="A57" s="1975"/>
      <c r="B57" s="1976"/>
      <c r="C57" s="43" t="s">
        <v>36</v>
      </c>
      <c r="D57" s="1970" t="s">
        <v>56</v>
      </c>
      <c r="E57" s="1971"/>
      <c r="F57" s="48" t="s">
        <v>25</v>
      </c>
      <c r="G57" s="45" t="s">
        <v>26</v>
      </c>
      <c r="H57" s="2124">
        <f t="shared" si="1"/>
        <v>1014.7634285714286</v>
      </c>
      <c r="I57" s="2125"/>
      <c r="J57" s="93">
        <v>1065.5016000000001</v>
      </c>
      <c r="K57" s="721"/>
    </row>
    <row r="58" spans="1:11" ht="15" customHeight="1" x14ac:dyDescent="0.3">
      <c r="A58" s="1973" t="s">
        <v>57</v>
      </c>
      <c r="B58" s="1974"/>
      <c r="C58" s="43" t="s">
        <v>36</v>
      </c>
      <c r="D58" s="1970" t="s">
        <v>58</v>
      </c>
      <c r="E58" s="1972"/>
      <c r="F58" s="48" t="s">
        <v>25</v>
      </c>
      <c r="G58" s="48" t="s">
        <v>25</v>
      </c>
      <c r="H58" s="2124">
        <f t="shared" si="1"/>
        <v>1029.2877142857142</v>
      </c>
      <c r="I58" s="2125"/>
      <c r="J58" s="99">
        <v>1080.7520999999999</v>
      </c>
      <c r="K58" s="721"/>
    </row>
    <row r="59" spans="1:11" ht="15" customHeight="1" x14ac:dyDescent="0.3">
      <c r="A59" s="1975"/>
      <c r="B59" s="1976"/>
      <c r="C59" s="43" t="s">
        <v>36</v>
      </c>
      <c r="D59" s="1970" t="s">
        <v>59</v>
      </c>
      <c r="E59" s="1971"/>
      <c r="F59" s="48" t="s">
        <v>25</v>
      </c>
      <c r="G59" s="45" t="s">
        <v>26</v>
      </c>
      <c r="H59" s="2124">
        <f t="shared" si="1"/>
        <v>1339.1391428571428</v>
      </c>
      <c r="I59" s="2125"/>
      <c r="J59" s="93">
        <v>1406.0961</v>
      </c>
      <c r="K59" s="721"/>
    </row>
    <row r="60" spans="1:11" ht="15" customHeight="1" x14ac:dyDescent="0.3">
      <c r="A60" s="101" t="s">
        <v>60</v>
      </c>
      <c r="B60" s="50"/>
      <c r="C60" s="43" t="s">
        <v>36</v>
      </c>
      <c r="D60" s="1988" t="s">
        <v>61</v>
      </c>
      <c r="E60" s="1989"/>
      <c r="F60" s="48" t="s">
        <v>25</v>
      </c>
      <c r="G60" s="48" t="s">
        <v>25</v>
      </c>
      <c r="H60" s="2124">
        <f t="shared" si="1"/>
        <v>512.22314285714288</v>
      </c>
      <c r="I60" s="2125"/>
      <c r="J60" s="99">
        <v>537.83429999999998</v>
      </c>
      <c r="K60" s="721"/>
    </row>
    <row r="61" spans="1:11" ht="15" customHeight="1" x14ac:dyDescent="0.3">
      <c r="A61" s="101" t="s">
        <v>62</v>
      </c>
      <c r="B61" s="50"/>
      <c r="C61" s="43" t="s">
        <v>36</v>
      </c>
      <c r="D61" s="1970" t="s">
        <v>63</v>
      </c>
      <c r="E61" s="1971"/>
      <c r="F61" s="45" t="s">
        <v>26</v>
      </c>
      <c r="G61" s="45" t="s">
        <v>26</v>
      </c>
      <c r="H61" s="2124">
        <f t="shared" si="1"/>
        <v>423.14085714285716</v>
      </c>
      <c r="I61" s="2125"/>
      <c r="J61" s="99">
        <v>444.29790000000003</v>
      </c>
      <c r="K61" s="721"/>
    </row>
    <row r="62" spans="1:11" ht="15" customHeight="1" x14ac:dyDescent="0.3">
      <c r="A62" s="101" t="s">
        <v>64</v>
      </c>
      <c r="B62" s="50"/>
      <c r="C62" s="43" t="s">
        <v>36</v>
      </c>
      <c r="D62" s="1970" t="s">
        <v>65</v>
      </c>
      <c r="E62" s="1971"/>
      <c r="F62" s="45" t="s">
        <v>26</v>
      </c>
      <c r="G62" s="45" t="s">
        <v>26</v>
      </c>
      <c r="H62" s="2124">
        <f t="shared" si="1"/>
        <v>704.91199999999992</v>
      </c>
      <c r="I62" s="2125"/>
      <c r="J62" s="99">
        <v>740.1576</v>
      </c>
      <c r="K62" s="721"/>
    </row>
    <row r="63" spans="1:11" ht="15" customHeight="1" thickBot="1" x14ac:dyDescent="0.35">
      <c r="A63" s="1982" t="s">
        <v>66</v>
      </c>
      <c r="B63" s="1983"/>
      <c r="C63" s="94" t="s">
        <v>36</v>
      </c>
      <c r="D63" s="1958" t="s">
        <v>67</v>
      </c>
      <c r="E63" s="1959"/>
      <c r="F63" s="1977" t="s">
        <v>199</v>
      </c>
      <c r="G63" s="1978"/>
      <c r="H63" s="2126">
        <f t="shared" si="1"/>
        <v>107.47971428571428</v>
      </c>
      <c r="I63" s="2127"/>
      <c r="J63" s="103">
        <v>112.8537</v>
      </c>
      <c r="K63" s="721"/>
    </row>
    <row r="64" spans="1:11" ht="17.25" thickBot="1" x14ac:dyDescent="0.35">
      <c r="A64" s="1968" t="s">
        <v>136</v>
      </c>
      <c r="B64" s="1969"/>
      <c r="C64" s="1969"/>
      <c r="D64" s="1969"/>
      <c r="E64" s="1969"/>
      <c r="F64" s="1969"/>
      <c r="G64" s="1969"/>
      <c r="H64" s="1969"/>
      <c r="I64" s="1969"/>
      <c r="J64" s="1969"/>
      <c r="K64" s="721"/>
    </row>
    <row r="65" spans="1:11" ht="90.75" customHeight="1" x14ac:dyDescent="0.3">
      <c r="A65" s="1964" t="s">
        <v>69</v>
      </c>
      <c r="B65" s="1965"/>
      <c r="C65" s="88" t="s">
        <v>70</v>
      </c>
      <c r="D65" s="89" t="s">
        <v>71</v>
      </c>
      <c r="E65" s="90"/>
      <c r="F65" s="2088" t="s">
        <v>25</v>
      </c>
      <c r="G65" s="2089"/>
      <c r="H65" s="2132">
        <f>J65/1.05</f>
        <v>780.43828571428571</v>
      </c>
      <c r="I65" s="2133"/>
      <c r="J65" s="130">
        <v>819.46019999999999</v>
      </c>
      <c r="K65" s="721"/>
    </row>
    <row r="66" spans="1:11" ht="90.75" customHeight="1" x14ac:dyDescent="0.3">
      <c r="A66" s="1962" t="s">
        <v>72</v>
      </c>
      <c r="B66" s="1963"/>
      <c r="C66" s="43" t="s">
        <v>70</v>
      </c>
      <c r="D66" s="51" t="s">
        <v>73</v>
      </c>
      <c r="F66" s="2084" t="s">
        <v>25</v>
      </c>
      <c r="G66" s="2085"/>
      <c r="H66" s="2130">
        <f t="shared" ref="H66:H67" si="2">J66/1.05</f>
        <v>780.43828571428571</v>
      </c>
      <c r="I66" s="2131"/>
      <c r="J66" s="131">
        <v>819.46019999999999</v>
      </c>
      <c r="K66" s="721"/>
    </row>
    <row r="67" spans="1:11" ht="90.75" customHeight="1" thickBot="1" x14ac:dyDescent="0.35">
      <c r="A67" s="1982" t="s">
        <v>74</v>
      </c>
      <c r="B67" s="1983"/>
      <c r="C67" s="94" t="s">
        <v>70</v>
      </c>
      <c r="D67" s="95" t="s">
        <v>75</v>
      </c>
      <c r="E67" s="96"/>
      <c r="F67" s="1977" t="s">
        <v>25</v>
      </c>
      <c r="G67" s="1978"/>
      <c r="H67" s="2128">
        <f t="shared" si="2"/>
        <v>780.43828571428571</v>
      </c>
      <c r="I67" s="2129"/>
      <c r="J67" s="132">
        <v>819.46019999999999</v>
      </c>
      <c r="K67" s="721"/>
    </row>
    <row r="69" spans="1:11" x14ac:dyDescent="0.3">
      <c r="A69" s="58" t="s">
        <v>25</v>
      </c>
      <c r="B69" s="2007" t="s">
        <v>76</v>
      </c>
      <c r="C69" s="2008"/>
      <c r="D69" s="2008"/>
    </row>
    <row r="70" spans="1:11" x14ac:dyDescent="0.3">
      <c r="A70" s="59" t="s">
        <v>30</v>
      </c>
      <c r="B70" s="2007" t="s">
        <v>77</v>
      </c>
      <c r="C70" s="2008"/>
      <c r="D70" s="2008"/>
    </row>
    <row r="71" spans="1:11" x14ac:dyDescent="0.3">
      <c r="A71" s="60" t="s">
        <v>26</v>
      </c>
      <c r="B71" s="2007" t="s">
        <v>301</v>
      </c>
      <c r="C71" s="2008"/>
      <c r="D71" s="2008"/>
    </row>
    <row r="72" spans="1:11" x14ac:dyDescent="0.3">
      <c r="A72" s="61" t="s">
        <v>78</v>
      </c>
      <c r="B72" s="2007" t="s">
        <v>79</v>
      </c>
      <c r="C72" s="2008"/>
      <c r="D72" s="2008"/>
    </row>
    <row r="73" spans="1:11" x14ac:dyDescent="0.3">
      <c r="A73" s="63">
        <v>900</v>
      </c>
      <c r="B73" s="2009" t="s">
        <v>170</v>
      </c>
      <c r="C73" s="2009"/>
      <c r="D73" s="2009"/>
    </row>
  </sheetData>
  <protectedRanges>
    <protectedRange sqref="A44" name="Диапазон1_2_1_1_1_1"/>
  </protectedRanges>
  <mergeCells count="120">
    <mergeCell ref="B72:D72"/>
    <mergeCell ref="B73:D73"/>
    <mergeCell ref="C9:J9"/>
    <mergeCell ref="C10:J10"/>
    <mergeCell ref="C11:J11"/>
    <mergeCell ref="A64:J64"/>
    <mergeCell ref="A65:B65"/>
    <mergeCell ref="D62:E62"/>
    <mergeCell ref="D61:E61"/>
    <mergeCell ref="A48:B49"/>
    <mergeCell ref="A46:B47"/>
    <mergeCell ref="D49:E49"/>
    <mergeCell ref="E15:G15"/>
    <mergeCell ref="I15:J15"/>
    <mergeCell ref="A15:D15"/>
    <mergeCell ref="C16:D16"/>
    <mergeCell ref="F63:G63"/>
    <mergeCell ref="A56:B57"/>
    <mergeCell ref="A40:I40"/>
    <mergeCell ref="D42:E43"/>
    <mergeCell ref="D46:E46"/>
    <mergeCell ref="D47:E47"/>
    <mergeCell ref="D56:E56"/>
    <mergeCell ref="A44:B45"/>
    <mergeCell ref="D44:E44"/>
    <mergeCell ref="B70:D70"/>
    <mergeCell ref="B71:D71"/>
    <mergeCell ref="B69:D69"/>
    <mergeCell ref="A67:B67"/>
    <mergeCell ref="A66:B66"/>
    <mergeCell ref="D60:E60"/>
    <mergeCell ref="A63:B63"/>
    <mergeCell ref="D63:E63"/>
    <mergeCell ref="D53:E53"/>
    <mergeCell ref="D50:E50"/>
    <mergeCell ref="D55:E55"/>
    <mergeCell ref="A58:B59"/>
    <mergeCell ref="D59:E59"/>
    <mergeCell ref="D57:E57"/>
    <mergeCell ref="D58:E58"/>
    <mergeCell ref="D54:E54"/>
    <mergeCell ref="A50:B51"/>
    <mergeCell ref="D45:E45"/>
    <mergeCell ref="A1:J6"/>
    <mergeCell ref="A8:B8"/>
    <mergeCell ref="A9:B9"/>
    <mergeCell ref="A12:B12"/>
    <mergeCell ref="A10:B10"/>
    <mergeCell ref="A11:B11"/>
    <mergeCell ref="C12:J12"/>
    <mergeCell ref="C8:J8"/>
    <mergeCell ref="D27:D28"/>
    <mergeCell ref="A27:B28"/>
    <mergeCell ref="C27:C28"/>
    <mergeCell ref="E27:E28"/>
    <mergeCell ref="F27:G27"/>
    <mergeCell ref="A26:I26"/>
    <mergeCell ref="H27:I28"/>
    <mergeCell ref="J27:J28"/>
    <mergeCell ref="A7:J7"/>
    <mergeCell ref="A13:J13"/>
    <mergeCell ref="A14:J14"/>
    <mergeCell ref="A29:B32"/>
    <mergeCell ref="D36:D38"/>
    <mergeCell ref="A39:B39"/>
    <mergeCell ref="A36:B38"/>
    <mergeCell ref="C36:C38"/>
    <mergeCell ref="A54:B55"/>
    <mergeCell ref="A42:B43"/>
    <mergeCell ref="C42:C43"/>
    <mergeCell ref="A52:B53"/>
    <mergeCell ref="D52:E52"/>
    <mergeCell ref="A33:B35"/>
    <mergeCell ref="C33:C35"/>
    <mergeCell ref="D33:D35"/>
    <mergeCell ref="A41:J41"/>
    <mergeCell ref="J42:J43"/>
    <mergeCell ref="D48:E48"/>
    <mergeCell ref="D51:E51"/>
    <mergeCell ref="H36:I36"/>
    <mergeCell ref="C29:C32"/>
    <mergeCell ref="D29:D32"/>
    <mergeCell ref="H50:I50"/>
    <mergeCell ref="H48:I48"/>
    <mergeCell ref="H47:I47"/>
    <mergeCell ref="H46:I46"/>
    <mergeCell ref="H42:I43"/>
    <mergeCell ref="H44:I44"/>
    <mergeCell ref="H62:I62"/>
    <mergeCell ref="H63:I63"/>
    <mergeCell ref="H67:I67"/>
    <mergeCell ref="H66:I66"/>
    <mergeCell ref="H65:I65"/>
    <mergeCell ref="H60:I60"/>
    <mergeCell ref="H61:I61"/>
    <mergeCell ref="H49:I49"/>
    <mergeCell ref="F42:G42"/>
    <mergeCell ref="F66:G66"/>
    <mergeCell ref="F67:G67"/>
    <mergeCell ref="H33:I33"/>
    <mergeCell ref="H32:I32"/>
    <mergeCell ref="H31:I31"/>
    <mergeCell ref="H30:I30"/>
    <mergeCell ref="H29:I29"/>
    <mergeCell ref="H39:I39"/>
    <mergeCell ref="H38:I38"/>
    <mergeCell ref="H37:I37"/>
    <mergeCell ref="H35:I35"/>
    <mergeCell ref="H34:I34"/>
    <mergeCell ref="F65:G65"/>
    <mergeCell ref="H51:I51"/>
    <mergeCell ref="H52:I52"/>
    <mergeCell ref="H53:I53"/>
    <mergeCell ref="H54:I54"/>
    <mergeCell ref="H55:I55"/>
    <mergeCell ref="H56:I56"/>
    <mergeCell ref="H57:I57"/>
    <mergeCell ref="H58:I58"/>
    <mergeCell ref="H59:I59"/>
    <mergeCell ref="H45:I45"/>
  </mergeCells>
  <hyperlinks>
    <hyperlink ref="A7:J7" location="СОДЕРЖАНИЕ!A1" display="СОДЕРЖАНИЕ!A1" xr:uid="{6C7A240C-E28F-4C17-A3CF-6BF661B67B19}"/>
  </hyperlinks>
  <pageMargins left="0.23622047244094491" right="0.23622047244094491" top="0.74803149606299213" bottom="0.74803149606299213" header="0.31496062992125984" footer="0.31496062992125984"/>
  <pageSetup paperSize="9" scale="98" fitToHeight="3" orientation="portrait" r:id="rId1"/>
  <headerFooter>
    <oddFooter>&amp;C&amp;"-,курсив"&amp;8* цена с НДС в рублях РФ, отгрузка со склада фабрики в г. Рязань при 100% предоплате.
Страница  &amp;P из &amp;N&amp;R&amp;"-,полужирный"&amp;KFF0000portika.ru</oddFooter>
  </headerFooter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theme="0"/>
  </sheetPr>
  <dimension ref="A1:M82"/>
  <sheetViews>
    <sheetView topLeftCell="A34" zoomScale="115" zoomScaleNormal="115" workbookViewId="0">
      <selection activeCell="L5" sqref="L5"/>
    </sheetView>
  </sheetViews>
  <sheetFormatPr defaultColWidth="8.85546875" defaultRowHeight="16.5" x14ac:dyDescent="0.3"/>
  <cols>
    <col min="1" max="1" width="25.7109375" style="1" customWidth="1"/>
    <col min="2" max="2" width="21.7109375" style="1" customWidth="1"/>
    <col min="3" max="5" width="21.42578125" style="1" customWidth="1"/>
    <col min="6" max="6" width="15.85546875" style="1" customWidth="1"/>
    <col min="7" max="7" width="16.7109375" style="1" customWidth="1"/>
    <col min="8" max="8" width="15.85546875" style="1" customWidth="1"/>
    <col min="9" max="9" width="18.85546875" style="1" customWidth="1"/>
    <col min="10" max="10" width="15.85546875" style="1" customWidth="1"/>
    <col min="11" max="16384" width="8.85546875" style="1"/>
  </cols>
  <sheetData>
    <row r="1" spans="1:10" x14ac:dyDescent="0.3">
      <c r="A1" s="2157"/>
      <c r="B1" s="2157"/>
      <c r="C1" s="2157"/>
      <c r="D1" s="2157"/>
      <c r="E1" s="2157"/>
      <c r="F1" s="2157"/>
      <c r="G1" s="2157"/>
      <c r="H1" s="2157"/>
      <c r="I1" s="2157"/>
      <c r="J1" s="2157"/>
    </row>
    <row r="2" spans="1:10" x14ac:dyDescent="0.3">
      <c r="A2" s="2157"/>
      <c r="B2" s="2157"/>
      <c r="C2" s="2157"/>
      <c r="D2" s="2157"/>
      <c r="E2" s="2157"/>
      <c r="F2" s="2157"/>
      <c r="G2" s="2157"/>
      <c r="H2" s="2157"/>
      <c r="I2" s="2157"/>
      <c r="J2" s="2157"/>
    </row>
    <row r="3" spans="1:10" x14ac:dyDescent="0.3">
      <c r="A3" s="2157"/>
      <c r="B3" s="2157"/>
      <c r="C3" s="2157"/>
      <c r="D3" s="2157"/>
      <c r="E3" s="2157"/>
      <c r="F3" s="2157"/>
      <c r="G3" s="2157"/>
      <c r="H3" s="2157"/>
      <c r="I3" s="2157"/>
      <c r="J3" s="2157"/>
    </row>
    <row r="4" spans="1:10" x14ac:dyDescent="0.3">
      <c r="A4" s="2157"/>
      <c r="B4" s="2157"/>
      <c r="C4" s="2157"/>
      <c r="D4" s="2157"/>
      <c r="E4" s="2157"/>
      <c r="F4" s="2157"/>
      <c r="G4" s="2157"/>
      <c r="H4" s="2157"/>
      <c r="I4" s="2157"/>
      <c r="J4" s="2157"/>
    </row>
    <row r="5" spans="1:10" x14ac:dyDescent="0.3">
      <c r="A5" s="2157"/>
      <c r="B5" s="2157"/>
      <c r="C5" s="2157"/>
      <c r="D5" s="2157"/>
      <c r="E5" s="2157"/>
      <c r="F5" s="2157"/>
      <c r="G5" s="2157"/>
      <c r="H5" s="2157"/>
      <c r="I5" s="2157"/>
      <c r="J5" s="2157"/>
    </row>
    <row r="6" spans="1:10" ht="20.25" customHeight="1" x14ac:dyDescent="0.3">
      <c r="A6" s="2157"/>
      <c r="B6" s="2157"/>
      <c r="C6" s="2157"/>
      <c r="D6" s="2157"/>
      <c r="E6" s="2157"/>
      <c r="F6" s="2157"/>
      <c r="G6" s="2157"/>
      <c r="H6" s="2157"/>
      <c r="I6" s="2157"/>
      <c r="J6" s="2157"/>
    </row>
    <row r="7" spans="1:10" x14ac:dyDescent="0.3">
      <c r="A7" s="2021" t="s">
        <v>333</v>
      </c>
      <c r="B7" s="2022"/>
      <c r="C7" s="2022"/>
      <c r="D7" s="2022"/>
      <c r="E7" s="2022"/>
      <c r="F7" s="2022"/>
      <c r="G7" s="2022"/>
      <c r="H7" s="2022"/>
      <c r="I7" s="2022"/>
      <c r="J7" s="2023"/>
    </row>
    <row r="8" spans="1:10" ht="14.1" customHeight="1" x14ac:dyDescent="0.3">
      <c r="A8" s="2091" t="s">
        <v>0</v>
      </c>
      <c r="B8" s="2091"/>
      <c r="C8" s="2093" t="s">
        <v>80</v>
      </c>
      <c r="D8" s="2093"/>
      <c r="E8" s="2093"/>
      <c r="F8" s="2093"/>
      <c r="G8" s="2093"/>
      <c r="H8" s="2093"/>
      <c r="I8" s="2093"/>
      <c r="J8" s="2093"/>
    </row>
    <row r="9" spans="1:10" x14ac:dyDescent="0.3">
      <c r="A9" s="2091"/>
      <c r="B9" s="2091"/>
      <c r="C9" s="2093"/>
      <c r="D9" s="2093"/>
      <c r="E9" s="2093"/>
      <c r="F9" s="2093"/>
      <c r="G9" s="2093"/>
      <c r="H9" s="2093"/>
      <c r="I9" s="2093"/>
      <c r="J9" s="2093"/>
    </row>
    <row r="10" spans="1:10" x14ac:dyDescent="0.3">
      <c r="A10" s="2091"/>
      <c r="B10" s="2091"/>
      <c r="C10" s="2093"/>
      <c r="D10" s="2093"/>
      <c r="E10" s="2093"/>
      <c r="F10" s="2093"/>
      <c r="G10" s="2093"/>
      <c r="H10" s="2093"/>
      <c r="I10" s="2093"/>
      <c r="J10" s="2093"/>
    </row>
    <row r="11" spans="1:10" x14ac:dyDescent="0.3">
      <c r="A11" s="2092" t="s">
        <v>2</v>
      </c>
      <c r="B11" s="2092"/>
      <c r="C11" s="2093" t="s">
        <v>197</v>
      </c>
      <c r="D11" s="2093"/>
      <c r="E11" s="2093"/>
      <c r="F11" s="2093"/>
      <c r="G11" s="2093"/>
      <c r="H11" s="2093"/>
      <c r="I11" s="2093"/>
      <c r="J11" s="2093"/>
    </row>
    <row r="12" spans="1:10" ht="16.5" customHeight="1" x14ac:dyDescent="0.3">
      <c r="A12" s="2091" t="s">
        <v>4</v>
      </c>
      <c r="B12" s="2091"/>
      <c r="C12" s="2151" t="s">
        <v>81</v>
      </c>
      <c r="D12" s="2151"/>
      <c r="E12" s="2151"/>
      <c r="F12" s="2151"/>
      <c r="G12" s="2151"/>
      <c r="H12" s="2151"/>
      <c r="I12" s="2151"/>
      <c r="J12" s="2151"/>
    </row>
    <row r="13" spans="1:10" x14ac:dyDescent="0.3">
      <c r="A13" s="2091"/>
      <c r="B13" s="2091"/>
      <c r="C13" s="2151"/>
      <c r="D13" s="2151"/>
      <c r="E13" s="2151"/>
      <c r="F13" s="2151"/>
      <c r="G13" s="2151"/>
      <c r="H13" s="2151"/>
      <c r="I13" s="2151"/>
      <c r="J13" s="2151"/>
    </row>
    <row r="14" spans="1:10" x14ac:dyDescent="0.3">
      <c r="A14" s="2091"/>
      <c r="B14" s="2091"/>
      <c r="C14" s="2151"/>
      <c r="D14" s="2151"/>
      <c r="E14" s="2151"/>
      <c r="F14" s="2151"/>
      <c r="G14" s="2151"/>
      <c r="H14" s="2151"/>
      <c r="I14" s="2151"/>
      <c r="J14" s="2151"/>
    </row>
    <row r="15" spans="1:10" ht="23.25" customHeight="1" x14ac:dyDescent="0.3">
      <c r="A15" s="2092" t="s">
        <v>6</v>
      </c>
      <c r="B15" s="2092"/>
      <c r="C15" s="2151" t="s">
        <v>1187</v>
      </c>
      <c r="D15" s="2151"/>
      <c r="E15" s="2151"/>
      <c r="F15" s="2151"/>
      <c r="G15" s="2151"/>
      <c r="H15" s="2151"/>
      <c r="I15" s="2151"/>
      <c r="J15" s="2151"/>
    </row>
    <row r="16" spans="1:10" ht="24.75" customHeight="1" x14ac:dyDescent="0.3">
      <c r="A16" s="2091" t="s">
        <v>7</v>
      </c>
      <c r="B16" s="2091"/>
      <c r="C16" s="2093" t="s">
        <v>99</v>
      </c>
      <c r="D16" s="2093"/>
      <c r="E16" s="2093"/>
      <c r="F16" s="2093"/>
      <c r="G16" s="2093"/>
      <c r="H16" s="2093"/>
      <c r="I16" s="2093"/>
      <c r="J16" s="2093"/>
    </row>
    <row r="17" spans="1:10" ht="21.75" customHeight="1" x14ac:dyDescent="0.3">
      <c r="A17" s="2010" t="s">
        <v>242</v>
      </c>
      <c r="B17" s="2010"/>
      <c r="C17" s="2010"/>
      <c r="D17" s="2010"/>
      <c r="E17" s="2010"/>
      <c r="F17" s="2010"/>
      <c r="G17" s="2010"/>
      <c r="H17" s="2010"/>
      <c r="I17" s="2010"/>
      <c r="J17" s="2010"/>
    </row>
    <row r="18" spans="1:10" ht="18" customHeight="1" x14ac:dyDescent="0.3">
      <c r="A18" s="2002" t="s">
        <v>186</v>
      </c>
      <c r="B18" s="2002"/>
      <c r="C18" s="2002"/>
      <c r="D18" s="2002"/>
      <c r="E18" s="2002"/>
      <c r="F18" s="2002"/>
      <c r="G18" s="2002"/>
      <c r="H18" s="2002"/>
      <c r="I18" s="2002"/>
      <c r="J18" s="2002"/>
    </row>
    <row r="19" spans="1:10" ht="15.75" customHeight="1" x14ac:dyDescent="0.3">
      <c r="A19" s="19"/>
      <c r="B19" s="19"/>
      <c r="C19" s="19" t="s">
        <v>243</v>
      </c>
      <c r="D19" s="19"/>
      <c r="E19" s="19"/>
      <c r="F19" s="19" t="s">
        <v>244</v>
      </c>
      <c r="G19" s="19"/>
      <c r="H19" s="19"/>
      <c r="I19" s="18"/>
      <c r="J19" s="19"/>
    </row>
    <row r="20" spans="1:10" x14ac:dyDescent="0.3">
      <c r="A20" s="5"/>
      <c r="B20" s="5"/>
      <c r="C20" s="5"/>
      <c r="D20" s="5"/>
      <c r="E20" s="5"/>
      <c r="F20" s="5"/>
      <c r="G20" s="5"/>
      <c r="H20" s="5"/>
      <c r="I20" s="5"/>
      <c r="J20" s="5"/>
    </row>
    <row r="21" spans="1:10" x14ac:dyDescent="0.3">
      <c r="A21" s="5"/>
      <c r="B21" s="5"/>
      <c r="C21" s="5"/>
      <c r="D21" s="5"/>
      <c r="E21" s="5"/>
      <c r="F21" s="5"/>
      <c r="G21" s="5"/>
      <c r="H21" s="5"/>
      <c r="I21" s="5"/>
      <c r="J21" s="5"/>
    </row>
    <row r="22" spans="1:10" x14ac:dyDescent="0.3">
      <c r="A22" s="5"/>
      <c r="B22" s="5"/>
      <c r="C22" s="5"/>
      <c r="D22" s="5"/>
      <c r="E22" s="5"/>
      <c r="F22" s="5"/>
      <c r="G22" s="5"/>
      <c r="H22" s="5"/>
      <c r="I22" s="5"/>
      <c r="J22" s="5"/>
    </row>
    <row r="23" spans="1:10" x14ac:dyDescent="0.3">
      <c r="A23" s="5"/>
      <c r="B23" s="5"/>
      <c r="C23" s="5"/>
      <c r="D23" s="5"/>
      <c r="E23" s="5"/>
      <c r="F23" s="5"/>
      <c r="G23" s="5"/>
      <c r="H23" s="5"/>
      <c r="I23" s="5"/>
      <c r="J23" s="5"/>
    </row>
    <row r="24" spans="1:10" x14ac:dyDescent="0.3">
      <c r="A24" s="5"/>
      <c r="B24" s="5"/>
      <c r="C24" s="5"/>
      <c r="D24" s="5"/>
      <c r="E24" s="5"/>
      <c r="F24" s="5"/>
      <c r="G24" s="5"/>
      <c r="H24" s="5"/>
      <c r="I24" s="5"/>
      <c r="J24" s="5"/>
    </row>
    <row r="25" spans="1:10" x14ac:dyDescent="0.3">
      <c r="A25" s="5"/>
      <c r="B25" s="5"/>
      <c r="C25" s="5"/>
      <c r="D25" s="5"/>
      <c r="E25" s="5"/>
      <c r="F25" s="5"/>
      <c r="G25" s="5"/>
      <c r="H25" s="5"/>
      <c r="I25" s="5"/>
      <c r="J25" s="5"/>
    </row>
    <row r="26" spans="1:10" x14ac:dyDescent="0.3">
      <c r="A26" s="5"/>
      <c r="B26" s="5"/>
      <c r="C26" s="5"/>
      <c r="D26" s="5"/>
      <c r="E26" s="5"/>
      <c r="F26" s="5"/>
      <c r="G26" s="5"/>
      <c r="H26" s="5"/>
      <c r="I26" s="5"/>
      <c r="J26" s="5"/>
    </row>
    <row r="27" spans="1:10" x14ac:dyDescent="0.3">
      <c r="A27" s="5"/>
      <c r="B27" s="5"/>
      <c r="C27" s="5"/>
      <c r="D27" s="5"/>
      <c r="E27" s="5"/>
      <c r="F27" s="5"/>
      <c r="G27" s="5"/>
      <c r="H27" s="5"/>
      <c r="I27" s="5"/>
      <c r="J27" s="5"/>
    </row>
    <row r="28" spans="1:10" x14ac:dyDescent="0.3">
      <c r="A28" s="5"/>
      <c r="B28" s="5"/>
      <c r="C28" s="5"/>
      <c r="D28" s="5"/>
      <c r="E28" s="5"/>
      <c r="F28" s="5"/>
      <c r="G28" s="5"/>
      <c r="H28" s="5"/>
      <c r="I28" s="5"/>
      <c r="J28" s="5"/>
    </row>
    <row r="29" spans="1:10" ht="41.25" customHeight="1" x14ac:dyDescent="0.3">
      <c r="A29" s="20"/>
      <c r="B29" s="20"/>
      <c r="C29" s="20"/>
      <c r="D29" s="20"/>
      <c r="E29" s="20"/>
      <c r="F29" s="20"/>
      <c r="G29" s="20"/>
      <c r="H29" s="20"/>
      <c r="I29" s="20"/>
      <c r="J29" s="20"/>
    </row>
    <row r="30" spans="1:10" ht="17.25" thickBot="1" x14ac:dyDescent="0.35">
      <c r="A30" s="1584" t="s">
        <v>181</v>
      </c>
      <c r="B30" s="1584"/>
      <c r="C30" s="1584"/>
      <c r="D30" s="1584"/>
      <c r="E30" s="1584"/>
      <c r="F30" s="1584"/>
      <c r="G30" s="1584"/>
      <c r="H30" s="1584"/>
      <c r="I30" s="1584"/>
      <c r="J30" s="1584"/>
    </row>
    <row r="31" spans="1:10" ht="13.5" customHeight="1" x14ac:dyDescent="0.3">
      <c r="A31" s="1656" t="s">
        <v>12</v>
      </c>
      <c r="B31" s="1587" t="s">
        <v>13</v>
      </c>
      <c r="C31" s="1604" t="s">
        <v>83</v>
      </c>
      <c r="D31" s="1604" t="s">
        <v>14</v>
      </c>
      <c r="E31" s="1604" t="s">
        <v>15</v>
      </c>
      <c r="F31" s="1659" t="s">
        <v>16</v>
      </c>
      <c r="G31" s="1660"/>
      <c r="H31" s="1660"/>
      <c r="I31" s="1948" t="s">
        <v>302</v>
      </c>
      <c r="J31" s="1950" t="s">
        <v>17</v>
      </c>
    </row>
    <row r="32" spans="1:10" ht="13.5" customHeight="1" x14ac:dyDescent="0.3">
      <c r="A32" s="1644"/>
      <c r="B32" s="1589"/>
      <c r="C32" s="1605"/>
      <c r="D32" s="1605"/>
      <c r="E32" s="1605"/>
      <c r="F32" s="40" t="s">
        <v>188</v>
      </c>
      <c r="G32" s="42" t="s">
        <v>189</v>
      </c>
      <c r="H32" s="40" t="s">
        <v>190</v>
      </c>
      <c r="I32" s="1949"/>
      <c r="J32" s="1951"/>
    </row>
    <row r="33" spans="1:13" ht="24" customHeight="1" x14ac:dyDescent="0.3">
      <c r="A33" s="2155" t="s">
        <v>245</v>
      </c>
      <c r="B33" s="1985" t="s">
        <v>22</v>
      </c>
      <c r="C33" s="2152" t="s">
        <v>85</v>
      </c>
      <c r="D33" s="2152" t="s">
        <v>204</v>
      </c>
      <c r="E33" s="72" t="s">
        <v>24</v>
      </c>
      <c r="F33" s="47" t="s">
        <v>26</v>
      </c>
      <c r="G33" s="47" t="s">
        <v>26</v>
      </c>
      <c r="H33" s="47" t="s">
        <v>26</v>
      </c>
      <c r="I33" s="84">
        <f>J33/1.05</f>
        <v>8078.407714285715</v>
      </c>
      <c r="J33" s="116">
        <v>8482.3281000000006</v>
      </c>
      <c r="K33" s="721"/>
    </row>
    <row r="34" spans="1:13" ht="24" customHeight="1" x14ac:dyDescent="0.3">
      <c r="A34" s="2159"/>
      <c r="B34" s="1985"/>
      <c r="C34" s="2152"/>
      <c r="D34" s="2152"/>
      <c r="E34" s="73" t="s">
        <v>179</v>
      </c>
      <c r="F34" s="47" t="s">
        <v>26</v>
      </c>
      <c r="G34" s="47" t="s">
        <v>26</v>
      </c>
      <c r="H34" s="47" t="s">
        <v>26</v>
      </c>
      <c r="I34" s="84">
        <f t="shared" ref="I34:I50" si="0">J34/1.05</f>
        <v>8885.9580000000005</v>
      </c>
      <c r="J34" s="116">
        <v>9330.2559000000001</v>
      </c>
      <c r="K34" s="721"/>
    </row>
    <row r="35" spans="1:13" ht="24" customHeight="1" x14ac:dyDescent="0.3">
      <c r="A35" s="2159"/>
      <c r="B35" s="1985"/>
      <c r="C35" s="2152"/>
      <c r="D35" s="2152"/>
      <c r="E35" s="73" t="s">
        <v>180</v>
      </c>
      <c r="F35" s="47" t="s">
        <v>26</v>
      </c>
      <c r="G35" s="47" t="s">
        <v>26</v>
      </c>
      <c r="H35" s="47" t="s">
        <v>26</v>
      </c>
      <c r="I35" s="84">
        <f t="shared" si="0"/>
        <v>9694.4765714285713</v>
      </c>
      <c r="J35" s="116">
        <v>10179.2004</v>
      </c>
      <c r="K35" s="721"/>
      <c r="L35" s="24"/>
      <c r="M35" s="24"/>
    </row>
    <row r="36" spans="1:13" ht="24" customHeight="1" x14ac:dyDescent="0.3">
      <c r="A36" s="2155" t="s">
        <v>246</v>
      </c>
      <c r="B36" s="1985" t="s">
        <v>22</v>
      </c>
      <c r="C36" s="2152" t="s">
        <v>85</v>
      </c>
      <c r="D36" s="2152" t="s">
        <v>121</v>
      </c>
      <c r="E36" s="72" t="s">
        <v>24</v>
      </c>
      <c r="F36" s="47" t="s">
        <v>26</v>
      </c>
      <c r="G36" s="47" t="s">
        <v>26</v>
      </c>
      <c r="H36" s="47" t="s">
        <v>26</v>
      </c>
      <c r="I36" s="84">
        <f t="shared" si="0"/>
        <v>8885.9580000000005</v>
      </c>
      <c r="J36" s="117">
        <v>9330.2559000000001</v>
      </c>
      <c r="K36" s="721"/>
      <c r="L36" s="78"/>
      <c r="M36" s="78"/>
    </row>
    <row r="37" spans="1:13" ht="24" customHeight="1" x14ac:dyDescent="0.3">
      <c r="A37" s="2155"/>
      <c r="B37" s="1985"/>
      <c r="C37" s="2152"/>
      <c r="D37" s="2152"/>
      <c r="E37" s="73" t="s">
        <v>179</v>
      </c>
      <c r="F37" s="47" t="s">
        <v>26</v>
      </c>
      <c r="G37" s="47" t="s">
        <v>26</v>
      </c>
      <c r="H37" s="47" t="s">
        <v>26</v>
      </c>
      <c r="I37" s="84">
        <f t="shared" si="0"/>
        <v>9774.8442857142854</v>
      </c>
      <c r="J37" s="117">
        <v>10263.586499999999</v>
      </c>
      <c r="K37" s="721"/>
      <c r="L37" s="24"/>
      <c r="M37" s="24"/>
    </row>
    <row r="38" spans="1:13" ht="24" customHeight="1" x14ac:dyDescent="0.3">
      <c r="A38" s="2155"/>
      <c r="B38" s="1985"/>
      <c r="C38" s="2152"/>
      <c r="D38" s="2152"/>
      <c r="E38" s="73" t="s">
        <v>180</v>
      </c>
      <c r="F38" s="47" t="s">
        <v>26</v>
      </c>
      <c r="G38" s="47" t="s">
        <v>26</v>
      </c>
      <c r="H38" s="47" t="s">
        <v>26</v>
      </c>
      <c r="I38" s="84">
        <f t="shared" si="0"/>
        <v>10663.730571428572</v>
      </c>
      <c r="J38" s="117">
        <v>11196.917100000001</v>
      </c>
      <c r="K38" s="721"/>
      <c r="L38" s="24"/>
      <c r="M38" s="24"/>
    </row>
    <row r="39" spans="1:13" ht="24" customHeight="1" x14ac:dyDescent="0.3">
      <c r="A39" s="2155" t="s">
        <v>247</v>
      </c>
      <c r="B39" s="1985" t="s">
        <v>22</v>
      </c>
      <c r="C39" s="2152" t="s">
        <v>85</v>
      </c>
      <c r="D39" s="2152" t="s">
        <v>121</v>
      </c>
      <c r="E39" s="72" t="s">
        <v>24</v>
      </c>
      <c r="F39" s="47" t="s">
        <v>26</v>
      </c>
      <c r="G39" s="47" t="s">
        <v>26</v>
      </c>
      <c r="H39" s="47" t="s">
        <v>26</v>
      </c>
      <c r="I39" s="84">
        <f t="shared" si="0"/>
        <v>8885.9580000000005</v>
      </c>
      <c r="J39" s="117">
        <v>9330.2559000000001</v>
      </c>
      <c r="K39" s="721"/>
      <c r="L39" s="78"/>
      <c r="M39" s="78"/>
    </row>
    <row r="40" spans="1:13" ht="24.75" customHeight="1" x14ac:dyDescent="0.3">
      <c r="A40" s="2155"/>
      <c r="B40" s="1985"/>
      <c r="C40" s="2152"/>
      <c r="D40" s="2152"/>
      <c r="E40" s="73" t="s">
        <v>179</v>
      </c>
      <c r="F40" s="47" t="s">
        <v>26</v>
      </c>
      <c r="G40" s="47" t="s">
        <v>26</v>
      </c>
      <c r="H40" s="47" t="s">
        <v>26</v>
      </c>
      <c r="I40" s="84">
        <f t="shared" si="0"/>
        <v>9774.8442857142854</v>
      </c>
      <c r="J40" s="117">
        <v>10263.586499999999</v>
      </c>
      <c r="K40" s="721"/>
    </row>
    <row r="41" spans="1:13" ht="24.75" customHeight="1" x14ac:dyDescent="0.3">
      <c r="A41" s="2155"/>
      <c r="B41" s="1985"/>
      <c r="C41" s="2152"/>
      <c r="D41" s="2152"/>
      <c r="E41" s="73" t="s">
        <v>180</v>
      </c>
      <c r="F41" s="47" t="s">
        <v>26</v>
      </c>
      <c r="G41" s="47" t="s">
        <v>26</v>
      </c>
      <c r="H41" s="47" t="s">
        <v>26</v>
      </c>
      <c r="I41" s="84">
        <f t="shared" si="0"/>
        <v>10663.730571428572</v>
      </c>
      <c r="J41" s="117">
        <v>11196.917100000001</v>
      </c>
      <c r="K41" s="721"/>
      <c r="L41" s="77"/>
    </row>
    <row r="42" spans="1:13" ht="24.75" customHeight="1" x14ac:dyDescent="0.3">
      <c r="A42" s="2155" t="s">
        <v>248</v>
      </c>
      <c r="B42" s="1985" t="s">
        <v>22</v>
      </c>
      <c r="C42" s="2152" t="s">
        <v>85</v>
      </c>
      <c r="D42" s="2152" t="s">
        <v>87</v>
      </c>
      <c r="E42" s="72" t="s">
        <v>24</v>
      </c>
      <c r="F42" s="47" t="s">
        <v>26</v>
      </c>
      <c r="G42" s="47" t="s">
        <v>26</v>
      </c>
      <c r="H42" s="47" t="s">
        <v>26</v>
      </c>
      <c r="I42" s="84">
        <f t="shared" si="0"/>
        <v>8751.3662857142863</v>
      </c>
      <c r="J42" s="116">
        <v>9188.9346000000005</v>
      </c>
      <c r="K42" s="721"/>
      <c r="L42" s="24"/>
    </row>
    <row r="43" spans="1:13" ht="24.75" customHeight="1" x14ac:dyDescent="0.3">
      <c r="A43" s="2155"/>
      <c r="B43" s="1985"/>
      <c r="C43" s="2152"/>
      <c r="D43" s="2152"/>
      <c r="E43" s="73" t="s">
        <v>179</v>
      </c>
      <c r="F43" s="47" t="s">
        <v>26</v>
      </c>
      <c r="G43" s="47" t="s">
        <v>26</v>
      </c>
      <c r="H43" s="47" t="s">
        <v>26</v>
      </c>
      <c r="I43" s="84">
        <f t="shared" si="0"/>
        <v>9626.6965714285707</v>
      </c>
      <c r="J43" s="116">
        <v>10108.0314</v>
      </c>
      <c r="K43" s="721"/>
      <c r="L43" s="24"/>
    </row>
    <row r="44" spans="1:13" ht="24.75" customHeight="1" x14ac:dyDescent="0.3">
      <c r="A44" s="2155"/>
      <c r="B44" s="1985"/>
      <c r="C44" s="2152"/>
      <c r="D44" s="2152"/>
      <c r="E44" s="73" t="s">
        <v>180</v>
      </c>
      <c r="F44" s="47" t="s">
        <v>26</v>
      </c>
      <c r="G44" s="47" t="s">
        <v>26</v>
      </c>
      <c r="H44" s="47" t="s">
        <v>26</v>
      </c>
      <c r="I44" s="84">
        <f t="shared" si="0"/>
        <v>10502.026857142855</v>
      </c>
      <c r="J44" s="116">
        <v>11027.128199999999</v>
      </c>
      <c r="K44" s="721"/>
    </row>
    <row r="45" spans="1:13" ht="27" customHeight="1" x14ac:dyDescent="0.3">
      <c r="A45" s="2097" t="s">
        <v>249</v>
      </c>
      <c r="B45" s="1985" t="s">
        <v>22</v>
      </c>
      <c r="C45" s="2152" t="s">
        <v>85</v>
      </c>
      <c r="D45" s="2152" t="s">
        <v>121</v>
      </c>
      <c r="E45" s="72" t="s">
        <v>24</v>
      </c>
      <c r="F45" s="47" t="s">
        <v>26</v>
      </c>
      <c r="G45" s="47" t="s">
        <v>26</v>
      </c>
      <c r="H45" s="47" t="s">
        <v>26</v>
      </c>
      <c r="I45" s="84">
        <f t="shared" si="0"/>
        <v>8549.9628571428566</v>
      </c>
      <c r="J45" s="116">
        <v>8977.4609999999993</v>
      </c>
      <c r="K45" s="721"/>
    </row>
    <row r="46" spans="1:13" ht="23.25" customHeight="1" x14ac:dyDescent="0.3">
      <c r="A46" s="2100"/>
      <c r="B46" s="1985"/>
      <c r="C46" s="2152"/>
      <c r="D46" s="2152"/>
      <c r="E46" s="73" t="s">
        <v>179</v>
      </c>
      <c r="F46" s="47" t="s">
        <v>26</v>
      </c>
      <c r="G46" s="47" t="s">
        <v>26</v>
      </c>
      <c r="H46" s="47" t="s">
        <v>26</v>
      </c>
      <c r="I46" s="84">
        <f t="shared" si="0"/>
        <v>9404.9591428571421</v>
      </c>
      <c r="J46" s="116">
        <v>9875.2070999999996</v>
      </c>
      <c r="K46" s="721"/>
    </row>
    <row r="47" spans="1:13" ht="23.25" customHeight="1" x14ac:dyDescent="0.3">
      <c r="A47" s="2158"/>
      <c r="B47" s="1985"/>
      <c r="C47" s="2152"/>
      <c r="D47" s="2152"/>
      <c r="E47" s="73" t="s">
        <v>180</v>
      </c>
      <c r="F47" s="47" t="s">
        <v>26</v>
      </c>
      <c r="G47" s="47" t="s">
        <v>26</v>
      </c>
      <c r="H47" s="47" t="s">
        <v>26</v>
      </c>
      <c r="I47" s="84">
        <f t="shared" si="0"/>
        <v>10259.955428571428</v>
      </c>
      <c r="J47" s="116">
        <v>10772.9532</v>
      </c>
      <c r="K47" s="721"/>
    </row>
    <row r="48" spans="1:13" ht="23.25" customHeight="1" x14ac:dyDescent="0.3">
      <c r="A48" s="2155" t="s">
        <v>250</v>
      </c>
      <c r="B48" s="1985" t="s">
        <v>22</v>
      </c>
      <c r="C48" s="2152" t="s">
        <v>85</v>
      </c>
      <c r="D48" s="2152" t="s">
        <v>121</v>
      </c>
      <c r="E48" s="72" t="s">
        <v>24</v>
      </c>
      <c r="F48" s="47" t="s">
        <v>26</v>
      </c>
      <c r="G48" s="47" t="s">
        <v>26</v>
      </c>
      <c r="H48" s="47" t="s">
        <v>26</v>
      </c>
      <c r="I48" s="84">
        <f t="shared" si="0"/>
        <v>9020.549714285713</v>
      </c>
      <c r="J48" s="116">
        <v>9471.5771999999997</v>
      </c>
      <c r="K48" s="721"/>
    </row>
    <row r="49" spans="1:11" ht="23.25" customHeight="1" x14ac:dyDescent="0.3">
      <c r="A49" s="2155"/>
      <c r="B49" s="1985"/>
      <c r="C49" s="2152"/>
      <c r="D49" s="2152"/>
      <c r="E49" s="73" t="s">
        <v>179</v>
      </c>
      <c r="F49" s="47" t="s">
        <v>26</v>
      </c>
      <c r="G49" s="47" t="s">
        <v>26</v>
      </c>
      <c r="H49" s="47" t="s">
        <v>26</v>
      </c>
      <c r="I49" s="84">
        <f t="shared" si="0"/>
        <v>9922.9920000000002</v>
      </c>
      <c r="J49" s="116">
        <v>10419.141600000001</v>
      </c>
      <c r="K49" s="721"/>
    </row>
    <row r="50" spans="1:11" ht="23.25" customHeight="1" thickBot="1" x14ac:dyDescent="0.35">
      <c r="A50" s="2156"/>
      <c r="B50" s="2154"/>
      <c r="C50" s="2153"/>
      <c r="D50" s="2153"/>
      <c r="E50" s="133" t="s">
        <v>180</v>
      </c>
      <c r="F50" s="119" t="s">
        <v>26</v>
      </c>
      <c r="G50" s="119" t="s">
        <v>26</v>
      </c>
      <c r="H50" s="119" t="s">
        <v>26</v>
      </c>
      <c r="I50" s="120">
        <f t="shared" si="0"/>
        <v>10825.434285714286</v>
      </c>
      <c r="J50" s="134">
        <v>11366.706</v>
      </c>
      <c r="K50" s="721"/>
    </row>
    <row r="51" spans="1:11" x14ac:dyDescent="0.3">
      <c r="A51" s="2004" t="s">
        <v>32</v>
      </c>
      <c r="B51" s="2004"/>
      <c r="C51" s="2004"/>
      <c r="D51" s="2004"/>
      <c r="E51" s="2004"/>
      <c r="F51" s="2004"/>
      <c r="G51" s="2004"/>
      <c r="H51" s="2004"/>
      <c r="I51" s="2004"/>
      <c r="J51" s="2004"/>
      <c r="K51" s="721"/>
    </row>
    <row r="52" spans="1:11" ht="17.25" thickBot="1" x14ac:dyDescent="0.35">
      <c r="A52" s="1713" t="s">
        <v>181</v>
      </c>
      <c r="B52" s="1584"/>
      <c r="C52" s="1584"/>
      <c r="D52" s="1584"/>
      <c r="E52" s="1584"/>
      <c r="F52" s="1584"/>
      <c r="G52" s="1584"/>
      <c r="H52" s="1584"/>
      <c r="I52" s="1584"/>
      <c r="J52" s="1584"/>
      <c r="K52" s="721"/>
    </row>
    <row r="53" spans="1:11" ht="13.5" customHeight="1" x14ac:dyDescent="0.3">
      <c r="A53" s="1656" t="s">
        <v>33</v>
      </c>
      <c r="B53" s="1657"/>
      <c r="C53" s="1604" t="s">
        <v>34</v>
      </c>
      <c r="D53" s="1604" t="s">
        <v>15</v>
      </c>
      <c r="E53" s="1658"/>
      <c r="F53" s="1659" t="s">
        <v>16</v>
      </c>
      <c r="G53" s="1660"/>
      <c r="H53" s="1660"/>
      <c r="I53" s="1948" t="s">
        <v>302</v>
      </c>
      <c r="J53" s="1950" t="s">
        <v>17</v>
      </c>
      <c r="K53" s="721"/>
    </row>
    <row r="54" spans="1:11" ht="13.5" customHeight="1" x14ac:dyDescent="0.3">
      <c r="A54" s="1644"/>
      <c r="B54" s="1645"/>
      <c r="C54" s="1605"/>
      <c r="D54" s="1605"/>
      <c r="E54" s="1649"/>
      <c r="F54" s="40" t="s">
        <v>188</v>
      </c>
      <c r="G54" s="42" t="s">
        <v>189</v>
      </c>
      <c r="H54" s="40" t="s">
        <v>190</v>
      </c>
      <c r="I54" s="1949"/>
      <c r="J54" s="1951"/>
      <c r="K54" s="721"/>
    </row>
    <row r="55" spans="1:11" ht="15" customHeight="1" x14ac:dyDescent="0.3">
      <c r="A55" s="2160" t="s">
        <v>88</v>
      </c>
      <c r="B55" s="2161"/>
      <c r="C55" s="22" t="s">
        <v>36</v>
      </c>
      <c r="D55" s="1970" t="s">
        <v>37</v>
      </c>
      <c r="E55" s="1972"/>
      <c r="F55" s="47" t="s">
        <v>26</v>
      </c>
      <c r="G55" s="47" t="s">
        <v>26</v>
      </c>
      <c r="H55" s="47" t="s">
        <v>26</v>
      </c>
      <c r="I55" s="80">
        <f>J55/1.05</f>
        <v>827.88428571428574</v>
      </c>
      <c r="J55" s="99">
        <v>869.27850000000001</v>
      </c>
      <c r="K55" s="721"/>
    </row>
    <row r="56" spans="1:11" ht="15" customHeight="1" x14ac:dyDescent="0.3">
      <c r="A56" s="2162"/>
      <c r="B56" s="2163"/>
      <c r="C56" s="22" t="s">
        <v>36</v>
      </c>
      <c r="D56" s="1970" t="s">
        <v>38</v>
      </c>
      <c r="E56" s="1972"/>
      <c r="F56" s="47" t="s">
        <v>26</v>
      </c>
      <c r="G56" s="47" t="s">
        <v>26</v>
      </c>
      <c r="H56" s="47" t="s">
        <v>26</v>
      </c>
      <c r="I56" s="80">
        <f t="shared" ref="I56:I72" si="1">J56/1.05</f>
        <v>1076.7337142857143</v>
      </c>
      <c r="J56" s="99">
        <v>1130.5704000000001</v>
      </c>
      <c r="K56" s="721"/>
    </row>
    <row r="57" spans="1:11" ht="15" customHeight="1" x14ac:dyDescent="0.3">
      <c r="A57" s="1952" t="s">
        <v>89</v>
      </c>
      <c r="B57" s="1953"/>
      <c r="C57" s="22" t="s">
        <v>36</v>
      </c>
      <c r="D57" s="1966" t="s">
        <v>40</v>
      </c>
      <c r="E57" s="1967"/>
      <c r="F57" s="47" t="s">
        <v>26</v>
      </c>
      <c r="G57" s="47" t="s">
        <v>26</v>
      </c>
      <c r="H57" s="47" t="s">
        <v>26</v>
      </c>
      <c r="I57" s="80">
        <f t="shared" si="1"/>
        <v>827.88428571428574</v>
      </c>
      <c r="J57" s="99">
        <v>869.27850000000001</v>
      </c>
      <c r="K57" s="721"/>
    </row>
    <row r="58" spans="1:11" ht="15" customHeight="1" x14ac:dyDescent="0.3">
      <c r="A58" s="1954"/>
      <c r="B58" s="1955"/>
      <c r="C58" s="43" t="s">
        <v>36</v>
      </c>
      <c r="D58" s="1966" t="s">
        <v>41</v>
      </c>
      <c r="E58" s="1967"/>
      <c r="F58" s="47" t="s">
        <v>26</v>
      </c>
      <c r="G58" s="47" t="s">
        <v>26</v>
      </c>
      <c r="H58" s="47" t="s">
        <v>26</v>
      </c>
      <c r="I58" s="80">
        <f t="shared" si="1"/>
        <v>1076.7337142857143</v>
      </c>
      <c r="J58" s="99">
        <v>1130.5704000000001</v>
      </c>
      <c r="K58" s="721"/>
    </row>
    <row r="59" spans="1:11" ht="15" customHeight="1" x14ac:dyDescent="0.3">
      <c r="A59" s="1973" t="s">
        <v>42</v>
      </c>
      <c r="B59" s="1974"/>
      <c r="C59" s="22" t="s">
        <v>36</v>
      </c>
      <c r="D59" s="1970" t="s">
        <v>43</v>
      </c>
      <c r="E59" s="1972"/>
      <c r="F59" s="47" t="s">
        <v>26</v>
      </c>
      <c r="G59" s="47" t="s">
        <v>26</v>
      </c>
      <c r="H59" s="47" t="s">
        <v>26</v>
      </c>
      <c r="I59" s="80">
        <f t="shared" si="1"/>
        <v>492.85742857142861</v>
      </c>
      <c r="J59" s="99">
        <v>517.50030000000004</v>
      </c>
      <c r="K59" s="721"/>
    </row>
    <row r="60" spans="1:11" ht="15" customHeight="1" x14ac:dyDescent="0.3">
      <c r="A60" s="1975"/>
      <c r="B60" s="1976"/>
      <c r="C60" s="22" t="s">
        <v>36</v>
      </c>
      <c r="D60" s="1970" t="s">
        <v>44</v>
      </c>
      <c r="E60" s="1972"/>
      <c r="F60" s="47" t="s">
        <v>26</v>
      </c>
      <c r="G60" s="47" t="s">
        <v>26</v>
      </c>
      <c r="H60" s="47" t="s">
        <v>26</v>
      </c>
      <c r="I60" s="80">
        <f t="shared" si="1"/>
        <v>641.0051428571428</v>
      </c>
      <c r="J60" s="99">
        <v>673.05539999999996</v>
      </c>
      <c r="K60" s="721"/>
    </row>
    <row r="61" spans="1:11" ht="15" customHeight="1" x14ac:dyDescent="0.3">
      <c r="A61" s="1952" t="s">
        <v>48</v>
      </c>
      <c r="B61" s="1953"/>
      <c r="C61" s="22" t="s">
        <v>36</v>
      </c>
      <c r="D61" s="1966" t="s">
        <v>49</v>
      </c>
      <c r="E61" s="1967"/>
      <c r="F61" s="47" t="s">
        <v>26</v>
      </c>
      <c r="G61" s="47" t="s">
        <v>26</v>
      </c>
      <c r="H61" s="47" t="s">
        <v>26</v>
      </c>
      <c r="I61" s="80">
        <f t="shared" si="1"/>
        <v>492.85742857142861</v>
      </c>
      <c r="J61" s="99">
        <v>517.50030000000004</v>
      </c>
      <c r="K61" s="721"/>
    </row>
    <row r="62" spans="1:11" ht="15" customHeight="1" x14ac:dyDescent="0.3">
      <c r="A62" s="1954"/>
      <c r="B62" s="1955"/>
      <c r="C62" s="22" t="s">
        <v>36</v>
      </c>
      <c r="D62" s="1966" t="s">
        <v>50</v>
      </c>
      <c r="E62" s="1967"/>
      <c r="F62" s="47" t="s">
        <v>26</v>
      </c>
      <c r="G62" s="47" t="s">
        <v>26</v>
      </c>
      <c r="H62" s="47" t="s">
        <v>26</v>
      </c>
      <c r="I62" s="80">
        <f t="shared" si="1"/>
        <v>641.0051428571428</v>
      </c>
      <c r="J62" s="99">
        <v>673.05539999999996</v>
      </c>
      <c r="K62" s="721"/>
    </row>
    <row r="63" spans="1:11" ht="15" customHeight="1" x14ac:dyDescent="0.3">
      <c r="A63" s="1973" t="s">
        <v>51</v>
      </c>
      <c r="B63" s="1974"/>
      <c r="C63" s="22" t="s">
        <v>36</v>
      </c>
      <c r="D63" s="1970" t="s">
        <v>52</v>
      </c>
      <c r="E63" s="1972"/>
      <c r="F63" s="47" t="s">
        <v>26</v>
      </c>
      <c r="G63" s="47" t="s">
        <v>26</v>
      </c>
      <c r="H63" s="47" t="s">
        <v>26</v>
      </c>
      <c r="I63" s="80">
        <f t="shared" si="1"/>
        <v>622.60771428571434</v>
      </c>
      <c r="J63" s="99">
        <v>653.73810000000003</v>
      </c>
      <c r="K63" s="721"/>
    </row>
    <row r="64" spans="1:11" ht="15" customHeight="1" x14ac:dyDescent="0.3">
      <c r="A64" s="1975"/>
      <c r="B64" s="1976"/>
      <c r="C64" s="22" t="s">
        <v>36</v>
      </c>
      <c r="D64" s="1970" t="s">
        <v>53</v>
      </c>
      <c r="E64" s="1971"/>
      <c r="F64" s="47" t="s">
        <v>26</v>
      </c>
      <c r="G64" s="47" t="s">
        <v>26</v>
      </c>
      <c r="H64" s="47" t="s">
        <v>26</v>
      </c>
      <c r="I64" s="80">
        <f t="shared" si="1"/>
        <v>809.48685714285705</v>
      </c>
      <c r="J64" s="93">
        <v>849.96119999999996</v>
      </c>
      <c r="K64" s="721"/>
    </row>
    <row r="65" spans="1:11" ht="15" customHeight="1" x14ac:dyDescent="0.3">
      <c r="A65" s="1973" t="s">
        <v>54</v>
      </c>
      <c r="B65" s="1974"/>
      <c r="C65" s="22" t="s">
        <v>36</v>
      </c>
      <c r="D65" s="1970" t="s">
        <v>55</v>
      </c>
      <c r="E65" s="1972"/>
      <c r="F65" s="47" t="s">
        <v>26</v>
      </c>
      <c r="G65" s="47" t="s">
        <v>26</v>
      </c>
      <c r="H65" s="47" t="s">
        <v>26</v>
      </c>
      <c r="I65" s="80">
        <f t="shared" si="1"/>
        <v>934.39571428571423</v>
      </c>
      <c r="J65" s="99">
        <v>981.1155</v>
      </c>
      <c r="K65" s="721"/>
    </row>
    <row r="66" spans="1:11" ht="15" customHeight="1" x14ac:dyDescent="0.3">
      <c r="A66" s="1975"/>
      <c r="B66" s="1976"/>
      <c r="C66" s="22" t="s">
        <v>36</v>
      </c>
      <c r="D66" s="1970" t="s">
        <v>56</v>
      </c>
      <c r="E66" s="1971"/>
      <c r="F66" s="47" t="s">
        <v>26</v>
      </c>
      <c r="G66" s="47" t="s">
        <v>26</v>
      </c>
      <c r="H66" s="47" t="s">
        <v>26</v>
      </c>
      <c r="I66" s="80">
        <f t="shared" si="1"/>
        <v>1215.1985714285713</v>
      </c>
      <c r="J66" s="93">
        <v>1275.9585</v>
      </c>
      <c r="K66" s="721"/>
    </row>
    <row r="67" spans="1:11" ht="15" customHeight="1" x14ac:dyDescent="0.3">
      <c r="A67" s="1973" t="s">
        <v>57</v>
      </c>
      <c r="B67" s="1974"/>
      <c r="C67" s="22" t="s">
        <v>36</v>
      </c>
      <c r="D67" s="1970" t="s">
        <v>58</v>
      </c>
      <c r="E67" s="1972"/>
      <c r="F67" s="47" t="s">
        <v>26</v>
      </c>
      <c r="G67" s="47" t="s">
        <v>26</v>
      </c>
      <c r="H67" s="47" t="s">
        <v>26</v>
      </c>
      <c r="I67" s="80">
        <f t="shared" si="1"/>
        <v>1229.722857142857</v>
      </c>
      <c r="J67" s="99">
        <v>1291.2090000000001</v>
      </c>
      <c r="K67" s="721"/>
    </row>
    <row r="68" spans="1:11" ht="15" customHeight="1" x14ac:dyDescent="0.3">
      <c r="A68" s="1975"/>
      <c r="B68" s="1976"/>
      <c r="C68" s="22" t="s">
        <v>36</v>
      </c>
      <c r="D68" s="1970" t="s">
        <v>59</v>
      </c>
      <c r="E68" s="1971"/>
      <c r="F68" s="47" t="s">
        <v>26</v>
      </c>
      <c r="G68" s="47" t="s">
        <v>26</v>
      </c>
      <c r="H68" s="47" t="s">
        <v>26</v>
      </c>
      <c r="I68" s="80">
        <f t="shared" si="1"/>
        <v>1600.5762857142856</v>
      </c>
      <c r="J68" s="93">
        <v>1680.6051</v>
      </c>
      <c r="K68" s="721"/>
    </row>
    <row r="69" spans="1:11" ht="15" customHeight="1" x14ac:dyDescent="0.3">
      <c r="A69" s="2110" t="s">
        <v>60</v>
      </c>
      <c r="B69" s="2111"/>
      <c r="C69" s="22" t="s">
        <v>36</v>
      </c>
      <c r="D69" s="1988" t="s">
        <v>61</v>
      </c>
      <c r="E69" s="1989"/>
      <c r="F69" s="47" t="s">
        <v>26</v>
      </c>
      <c r="G69" s="47" t="s">
        <v>26</v>
      </c>
      <c r="H69" s="47" t="s">
        <v>26</v>
      </c>
      <c r="I69" s="80">
        <f t="shared" si="1"/>
        <v>615.82971428571432</v>
      </c>
      <c r="J69" s="99">
        <v>646.62120000000004</v>
      </c>
      <c r="K69" s="721"/>
    </row>
    <row r="70" spans="1:11" ht="15" customHeight="1" x14ac:dyDescent="0.3">
      <c r="A70" s="2110" t="s">
        <v>62</v>
      </c>
      <c r="B70" s="2111"/>
      <c r="C70" s="22" t="s">
        <v>36</v>
      </c>
      <c r="D70" s="1970" t="s">
        <v>63</v>
      </c>
      <c r="E70" s="1971"/>
      <c r="F70" s="47" t="s">
        <v>26</v>
      </c>
      <c r="G70" s="47" t="s">
        <v>26</v>
      </c>
      <c r="H70" s="47" t="s">
        <v>26</v>
      </c>
      <c r="I70" s="80">
        <f t="shared" si="1"/>
        <v>508.35</v>
      </c>
      <c r="J70" s="99">
        <v>533.76750000000004</v>
      </c>
      <c r="K70" s="721"/>
    </row>
    <row r="71" spans="1:11" ht="15" customHeight="1" x14ac:dyDescent="0.3">
      <c r="A71" s="2110" t="s">
        <v>64</v>
      </c>
      <c r="B71" s="2111"/>
      <c r="C71" s="22" t="s">
        <v>36</v>
      </c>
      <c r="D71" s="1970" t="s">
        <v>65</v>
      </c>
      <c r="E71" s="1971"/>
      <c r="F71" s="47" t="s">
        <v>26</v>
      </c>
      <c r="G71" s="47" t="s">
        <v>26</v>
      </c>
      <c r="H71" s="47" t="s">
        <v>26</v>
      </c>
      <c r="I71" s="80">
        <f t="shared" si="1"/>
        <v>704.91199999999992</v>
      </c>
      <c r="J71" s="99">
        <v>740.1576</v>
      </c>
      <c r="K71" s="721"/>
    </row>
    <row r="72" spans="1:11" ht="15" customHeight="1" thickBot="1" x14ac:dyDescent="0.35">
      <c r="A72" s="1982" t="s">
        <v>66</v>
      </c>
      <c r="B72" s="1983"/>
      <c r="C72" s="94" t="s">
        <v>36</v>
      </c>
      <c r="D72" s="1958" t="s">
        <v>67</v>
      </c>
      <c r="E72" s="1959"/>
      <c r="F72" s="1977" t="s">
        <v>90</v>
      </c>
      <c r="G72" s="1978"/>
      <c r="H72" s="2087"/>
      <c r="I72" s="102">
        <f t="shared" si="1"/>
        <v>107.47971428571428</v>
      </c>
      <c r="J72" s="103">
        <v>112.8537</v>
      </c>
      <c r="K72" s="721"/>
    </row>
    <row r="73" spans="1:11" ht="15" customHeight="1" thickBot="1" x14ac:dyDescent="0.35">
      <c r="A73" s="2032" t="s">
        <v>136</v>
      </c>
      <c r="B73" s="2032"/>
      <c r="C73" s="2032"/>
      <c r="D73" s="2032"/>
      <c r="E73" s="2032"/>
      <c r="F73" s="2032"/>
      <c r="G73" s="2032"/>
      <c r="H73" s="2032"/>
      <c r="I73" s="2032"/>
      <c r="J73" s="2032"/>
      <c r="K73" s="721"/>
    </row>
    <row r="74" spans="1:11" ht="90.75" customHeight="1" x14ac:dyDescent="0.3">
      <c r="A74" s="1964" t="s">
        <v>69</v>
      </c>
      <c r="B74" s="1965"/>
      <c r="C74" s="88" t="s">
        <v>70</v>
      </c>
      <c r="D74" s="89" t="s">
        <v>71</v>
      </c>
      <c r="E74" s="90"/>
      <c r="F74" s="2088" t="s">
        <v>25</v>
      </c>
      <c r="G74" s="2089"/>
      <c r="H74" s="2090"/>
      <c r="I74" s="154">
        <f>J74/1.05</f>
        <v>780.43828571428571</v>
      </c>
      <c r="J74" s="155">
        <v>819.46019999999999</v>
      </c>
      <c r="K74" s="721"/>
    </row>
    <row r="75" spans="1:11" ht="90.75" customHeight="1" x14ac:dyDescent="0.3">
      <c r="A75" s="1962" t="s">
        <v>72</v>
      </c>
      <c r="B75" s="1963"/>
      <c r="C75" s="43" t="s">
        <v>70</v>
      </c>
      <c r="D75" s="51" t="s">
        <v>73</v>
      </c>
      <c r="F75" s="2084" t="s">
        <v>25</v>
      </c>
      <c r="G75" s="2085"/>
      <c r="H75" s="2086"/>
      <c r="I75" s="83">
        <f t="shared" ref="I75:I76" si="2">J75/1.05</f>
        <v>780.43828571428571</v>
      </c>
      <c r="J75" s="156">
        <v>819.46019999999999</v>
      </c>
      <c r="K75" s="721"/>
    </row>
    <row r="76" spans="1:11" ht="90.75" customHeight="1" thickBot="1" x14ac:dyDescent="0.35">
      <c r="A76" s="1982" t="s">
        <v>74</v>
      </c>
      <c r="B76" s="1983"/>
      <c r="C76" s="94" t="s">
        <v>70</v>
      </c>
      <c r="D76" s="95" t="s">
        <v>75</v>
      </c>
      <c r="E76" s="96"/>
      <c r="F76" s="1977" t="s">
        <v>25</v>
      </c>
      <c r="G76" s="1978"/>
      <c r="H76" s="2087"/>
      <c r="I76" s="157">
        <f t="shared" si="2"/>
        <v>780.43828571428571</v>
      </c>
      <c r="J76" s="158">
        <v>819.46019999999999</v>
      </c>
      <c r="K76" s="721"/>
    </row>
    <row r="78" spans="1:11" x14ac:dyDescent="0.3">
      <c r="A78" s="11" t="s">
        <v>25</v>
      </c>
      <c r="B78" s="2007" t="s">
        <v>76</v>
      </c>
      <c r="C78" s="2008"/>
      <c r="D78" s="2008"/>
    </row>
    <row r="79" spans="1:11" x14ac:dyDescent="0.3">
      <c r="A79" s="12" t="s">
        <v>30</v>
      </c>
      <c r="B79" s="2007" t="s">
        <v>77</v>
      </c>
      <c r="C79" s="2008"/>
      <c r="D79" s="2008"/>
    </row>
    <row r="80" spans="1:11" x14ac:dyDescent="0.3">
      <c r="A80" s="13" t="s">
        <v>26</v>
      </c>
      <c r="B80" s="2007" t="s">
        <v>301</v>
      </c>
      <c r="C80" s="2008"/>
      <c r="D80" s="2008"/>
    </row>
    <row r="81" spans="1:4" x14ac:dyDescent="0.3">
      <c r="A81" s="14" t="s">
        <v>78</v>
      </c>
      <c r="B81" s="2007" t="s">
        <v>79</v>
      </c>
      <c r="C81" s="2008"/>
      <c r="D81" s="2008"/>
    </row>
    <row r="82" spans="1:4" x14ac:dyDescent="0.3">
      <c r="A82" s="62">
        <v>900</v>
      </c>
      <c r="B82" s="2009" t="s">
        <v>170</v>
      </c>
      <c r="C82" s="2009"/>
      <c r="D82" s="2009"/>
    </row>
  </sheetData>
  <mergeCells count="97">
    <mergeCell ref="D67:E67"/>
    <mergeCell ref="D68:E68"/>
    <mergeCell ref="A69:B69"/>
    <mergeCell ref="A53:B54"/>
    <mergeCell ref="C53:C54"/>
    <mergeCell ref="D53:E54"/>
    <mergeCell ref="A55:B56"/>
    <mergeCell ref="D58:E58"/>
    <mergeCell ref="A59:B60"/>
    <mergeCell ref="D59:E59"/>
    <mergeCell ref="D60:E60"/>
    <mergeCell ref="A61:B62"/>
    <mergeCell ref="A7:J7"/>
    <mergeCell ref="D55:E55"/>
    <mergeCell ref="D56:E56"/>
    <mergeCell ref="D61:E61"/>
    <mergeCell ref="D62:E62"/>
    <mergeCell ref="B33:B35"/>
    <mergeCell ref="B36:B38"/>
    <mergeCell ref="B39:B41"/>
    <mergeCell ref="A42:A44"/>
    <mergeCell ref="A33:A35"/>
    <mergeCell ref="A36:A38"/>
    <mergeCell ref="A39:A41"/>
    <mergeCell ref="C45:C47"/>
    <mergeCell ref="C42:C44"/>
    <mergeCell ref="A51:J51"/>
    <mergeCell ref="A52:J52"/>
    <mergeCell ref="B82:D82"/>
    <mergeCell ref="A63:B64"/>
    <mergeCell ref="D63:E63"/>
    <mergeCell ref="A57:B58"/>
    <mergeCell ref="D57:E57"/>
    <mergeCell ref="B78:D78"/>
    <mergeCell ref="B79:D79"/>
    <mergeCell ref="B80:D80"/>
    <mergeCell ref="B81:D81"/>
    <mergeCell ref="D69:E69"/>
    <mergeCell ref="D64:E64"/>
    <mergeCell ref="A65:B66"/>
    <mergeCell ref="D65:E65"/>
    <mergeCell ref="D66:E66"/>
    <mergeCell ref="A76:B76"/>
    <mergeCell ref="A67:B68"/>
    <mergeCell ref="A1:J6"/>
    <mergeCell ref="A73:J73"/>
    <mergeCell ref="D45:D47"/>
    <mergeCell ref="D48:D50"/>
    <mergeCell ref="A45:A47"/>
    <mergeCell ref="A71:B71"/>
    <mergeCell ref="C33:C35"/>
    <mergeCell ref="C36:C38"/>
    <mergeCell ref="C39:C41"/>
    <mergeCell ref="D33:D35"/>
    <mergeCell ref="D36:D38"/>
    <mergeCell ref="D39:D41"/>
    <mergeCell ref="B42:B44"/>
    <mergeCell ref="B45:B47"/>
    <mergeCell ref="I53:I54"/>
    <mergeCell ref="J53:J54"/>
    <mergeCell ref="F53:H53"/>
    <mergeCell ref="A8:B10"/>
    <mergeCell ref="C8:J10"/>
    <mergeCell ref="A11:B11"/>
    <mergeCell ref="C11:J11"/>
    <mergeCell ref="A12:B14"/>
    <mergeCell ref="C12:J14"/>
    <mergeCell ref="J31:J32"/>
    <mergeCell ref="F31:H31"/>
    <mergeCell ref="D42:D44"/>
    <mergeCell ref="C48:C50"/>
    <mergeCell ref="B48:B50"/>
    <mergeCell ref="A48:A50"/>
    <mergeCell ref="A15:B15"/>
    <mergeCell ref="C15:J15"/>
    <mergeCell ref="A16:B16"/>
    <mergeCell ref="F74:H74"/>
    <mergeCell ref="F72:H72"/>
    <mergeCell ref="F75:H75"/>
    <mergeCell ref="F76:H76"/>
    <mergeCell ref="A70:B70"/>
    <mergeCell ref="D70:E70"/>
    <mergeCell ref="A75:B75"/>
    <mergeCell ref="D71:E71"/>
    <mergeCell ref="A74:B74"/>
    <mergeCell ref="A72:B72"/>
    <mergeCell ref="D72:E72"/>
    <mergeCell ref="C16:J16"/>
    <mergeCell ref="A17:J17"/>
    <mergeCell ref="A18:J18"/>
    <mergeCell ref="A30:J30"/>
    <mergeCell ref="A31:A32"/>
    <mergeCell ref="B31:B32"/>
    <mergeCell ref="C31:C32"/>
    <mergeCell ref="D31:D32"/>
    <mergeCell ref="E31:E32"/>
    <mergeCell ref="I31:I32"/>
  </mergeCells>
  <hyperlinks>
    <hyperlink ref="A7:J7" location="СОДЕРЖАНИЕ!A1" display="ВЕРНУТЬСЯ К СОДЕРЖАНИЮ" xr:uid="{13C6F986-EEF5-49DD-B452-9EE684A71898}"/>
  </hyperlinks>
  <pageMargins left="0.23622047244094491" right="0.23622047244094491" top="0.74803149606299213" bottom="0.74803149606299213" header="0.31496062992125984" footer="0.31496062992125984"/>
  <pageSetup paperSize="9" orientation="portrait" r:id="rId1"/>
  <headerFooter>
    <oddFooter>&amp;C&amp;"-,курсив"&amp;8* цена с НДС в рублях РФ, отгрузка со склада фабрики в г. Рязань при 100% предоплате.
Страница  &amp;P из &amp;N&amp;R&amp;"-,полужирный"&amp;KFF0000portika.ru</oddFooter>
  </headerFooter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0"/>
  </sheetPr>
  <dimension ref="A1:K87"/>
  <sheetViews>
    <sheetView topLeftCell="A34" zoomScaleNormal="100" workbookViewId="0">
      <selection activeCell="B42" sqref="B42:B44"/>
    </sheetView>
  </sheetViews>
  <sheetFormatPr defaultColWidth="8.85546875" defaultRowHeight="16.5" x14ac:dyDescent="0.3"/>
  <cols>
    <col min="1" max="1" width="25.7109375" style="1" customWidth="1"/>
    <col min="2" max="2" width="21.7109375" style="1" customWidth="1"/>
    <col min="3" max="5" width="21.42578125" style="1" customWidth="1"/>
    <col min="6" max="6" width="15.85546875" style="1" customWidth="1"/>
    <col min="7" max="8" width="16.7109375" style="1" customWidth="1"/>
    <col min="9" max="9" width="18.5703125" style="1" customWidth="1"/>
    <col min="10" max="10" width="15.85546875" style="1" customWidth="1"/>
    <col min="11" max="16384" width="8.85546875" style="1"/>
  </cols>
  <sheetData>
    <row r="1" spans="1:10" x14ac:dyDescent="0.3">
      <c r="A1" s="1990"/>
      <c r="B1" s="1990"/>
      <c r="C1" s="1990"/>
      <c r="D1" s="1990"/>
      <c r="E1" s="1990"/>
      <c r="F1" s="1990"/>
      <c r="G1" s="1990"/>
      <c r="H1" s="1990"/>
      <c r="I1" s="1990"/>
      <c r="J1" s="1990"/>
    </row>
    <row r="2" spans="1:10" x14ac:dyDescent="0.3">
      <c r="A2" s="1990"/>
      <c r="B2" s="1990"/>
      <c r="C2" s="1990"/>
      <c r="D2" s="1990"/>
      <c r="E2" s="1990"/>
      <c r="F2" s="1990"/>
      <c r="G2" s="1990"/>
      <c r="H2" s="1990"/>
      <c r="I2" s="1990"/>
      <c r="J2" s="1990"/>
    </row>
    <row r="3" spans="1:10" x14ac:dyDescent="0.3">
      <c r="A3" s="1990"/>
      <c r="B3" s="1990"/>
      <c r="C3" s="1990"/>
      <c r="D3" s="1990"/>
      <c r="E3" s="1990"/>
      <c r="F3" s="1990"/>
      <c r="G3" s="1990"/>
      <c r="H3" s="1990"/>
      <c r="I3" s="1990"/>
      <c r="J3" s="1990"/>
    </row>
    <row r="4" spans="1:10" x14ac:dyDescent="0.3">
      <c r="A4" s="1990"/>
      <c r="B4" s="1990"/>
      <c r="C4" s="1990"/>
      <c r="D4" s="1990"/>
      <c r="E4" s="1990"/>
      <c r="F4" s="1990"/>
      <c r="G4" s="1990"/>
      <c r="H4" s="1990"/>
      <c r="I4" s="1990"/>
      <c r="J4" s="1990"/>
    </row>
    <row r="5" spans="1:10" x14ac:dyDescent="0.3">
      <c r="A5" s="1990"/>
      <c r="B5" s="1990"/>
      <c r="C5" s="1990"/>
      <c r="D5" s="1990"/>
      <c r="E5" s="1990"/>
      <c r="F5" s="1990"/>
      <c r="G5" s="1990"/>
      <c r="H5" s="1990"/>
      <c r="I5" s="1990"/>
      <c r="J5" s="1990"/>
    </row>
    <row r="6" spans="1:10" x14ac:dyDescent="0.3">
      <c r="A6" s="1990"/>
      <c r="B6" s="1990"/>
      <c r="C6" s="1990"/>
      <c r="D6" s="1990"/>
      <c r="E6" s="1990"/>
      <c r="F6" s="1990"/>
      <c r="G6" s="1990"/>
      <c r="H6" s="1990"/>
      <c r="I6" s="1990"/>
      <c r="J6" s="1990"/>
    </row>
    <row r="7" spans="1:10" x14ac:dyDescent="0.3">
      <c r="A7" s="2021" t="s">
        <v>333</v>
      </c>
      <c r="B7" s="2022"/>
      <c r="C7" s="2022"/>
      <c r="D7" s="2022"/>
      <c r="E7" s="2022"/>
      <c r="F7" s="2022"/>
      <c r="G7" s="2022"/>
      <c r="H7" s="2022"/>
      <c r="I7" s="2022"/>
      <c r="J7" s="2023"/>
    </row>
    <row r="8" spans="1:10" ht="14.1" customHeight="1" x14ac:dyDescent="0.3">
      <c r="A8" s="2091" t="s">
        <v>0</v>
      </c>
      <c r="B8" s="2091"/>
      <c r="C8" s="2093" t="s">
        <v>80</v>
      </c>
      <c r="D8" s="2093"/>
      <c r="E8" s="2093"/>
      <c r="F8" s="2093"/>
      <c r="G8" s="2093"/>
      <c r="H8" s="2093"/>
      <c r="I8" s="2093"/>
      <c r="J8" s="2093"/>
    </row>
    <row r="9" spans="1:10" x14ac:dyDescent="0.3">
      <c r="A9" s="2091"/>
      <c r="B9" s="2091"/>
      <c r="C9" s="2093"/>
      <c r="D9" s="2093"/>
      <c r="E9" s="2093"/>
      <c r="F9" s="2093"/>
      <c r="G9" s="2093"/>
      <c r="H9" s="2093"/>
      <c r="I9" s="2093"/>
      <c r="J9" s="2093"/>
    </row>
    <row r="10" spans="1:10" x14ac:dyDescent="0.3">
      <c r="A10" s="2091"/>
      <c r="B10" s="2091"/>
      <c r="C10" s="2093"/>
      <c r="D10" s="2093"/>
      <c r="E10" s="2093"/>
      <c r="F10" s="2093"/>
      <c r="G10" s="2093"/>
      <c r="H10" s="2093"/>
      <c r="I10" s="2093"/>
      <c r="J10" s="2093"/>
    </row>
    <row r="11" spans="1:10" ht="45.75" customHeight="1" x14ac:dyDescent="0.3">
      <c r="A11" s="2092" t="s">
        <v>2</v>
      </c>
      <c r="B11" s="2092"/>
      <c r="C11" s="2093" t="s">
        <v>3</v>
      </c>
      <c r="D11" s="2093"/>
      <c r="E11" s="2093"/>
      <c r="F11" s="2093"/>
      <c r="G11" s="2093"/>
      <c r="H11" s="2093"/>
      <c r="I11" s="2093"/>
      <c r="J11" s="2093"/>
    </row>
    <row r="12" spans="1:10" ht="16.5" customHeight="1" x14ac:dyDescent="0.3">
      <c r="A12" s="2091" t="s">
        <v>4</v>
      </c>
      <c r="B12" s="2091"/>
      <c r="C12" s="2151" t="s">
        <v>81</v>
      </c>
      <c r="D12" s="2151"/>
      <c r="E12" s="2151"/>
      <c r="F12" s="2151"/>
      <c r="G12" s="2151"/>
      <c r="H12" s="2151"/>
      <c r="I12" s="2151"/>
      <c r="J12" s="2151"/>
    </row>
    <row r="13" spans="1:10" x14ac:dyDescent="0.3">
      <c r="A13" s="2091"/>
      <c r="B13" s="2091"/>
      <c r="C13" s="2151"/>
      <c r="D13" s="2151"/>
      <c r="E13" s="2151"/>
      <c r="F13" s="2151"/>
      <c r="G13" s="2151"/>
      <c r="H13" s="2151"/>
      <c r="I13" s="2151"/>
      <c r="J13" s="2151"/>
    </row>
    <row r="14" spans="1:10" ht="12.75" customHeight="1" x14ac:dyDescent="0.3">
      <c r="A14" s="2091"/>
      <c r="B14" s="2091"/>
      <c r="C14" s="2151"/>
      <c r="D14" s="2151"/>
      <c r="E14" s="2151"/>
      <c r="F14" s="2151"/>
      <c r="G14" s="2151"/>
      <c r="H14" s="2151"/>
      <c r="I14" s="2151"/>
      <c r="J14" s="2151"/>
    </row>
    <row r="15" spans="1:10" ht="24" customHeight="1" x14ac:dyDescent="0.3">
      <c r="A15" s="2092" t="s">
        <v>6</v>
      </c>
      <c r="B15" s="2092"/>
      <c r="C15" s="2151" t="s">
        <v>1188</v>
      </c>
      <c r="D15" s="2151"/>
      <c r="E15" s="2151"/>
      <c r="F15" s="2151"/>
      <c r="G15" s="2151"/>
      <c r="H15" s="2151"/>
      <c r="I15" s="2151"/>
      <c r="J15" s="2151"/>
    </row>
    <row r="16" spans="1:10" ht="24.75" customHeight="1" x14ac:dyDescent="0.3">
      <c r="A16" s="2091" t="s">
        <v>7</v>
      </c>
      <c r="B16" s="2091"/>
      <c r="C16" s="2093" t="s">
        <v>1734</v>
      </c>
      <c r="D16" s="2093"/>
      <c r="E16" s="2093"/>
      <c r="F16" s="2093"/>
      <c r="G16" s="2093"/>
      <c r="H16" s="2093"/>
      <c r="I16" s="2093"/>
      <c r="J16" s="2093"/>
    </row>
    <row r="17" spans="1:10" ht="21.75" customHeight="1" x14ac:dyDescent="0.3">
      <c r="A17" s="2010" t="s">
        <v>251</v>
      </c>
      <c r="B17" s="2010"/>
      <c r="C17" s="2010"/>
      <c r="D17" s="2010"/>
      <c r="E17" s="2010"/>
      <c r="F17" s="2010"/>
      <c r="G17" s="2010"/>
      <c r="H17" s="2010"/>
      <c r="I17" s="2010"/>
      <c r="J17" s="2010"/>
    </row>
    <row r="18" spans="1:10" ht="18" customHeight="1" x14ac:dyDescent="0.3">
      <c r="A18" s="2002" t="s">
        <v>1735</v>
      </c>
      <c r="B18" s="2002"/>
      <c r="C18" s="2002"/>
      <c r="D18" s="2002"/>
      <c r="E18" s="2002"/>
      <c r="F18" s="2002"/>
      <c r="G18" s="2002"/>
      <c r="H18" s="2002"/>
      <c r="I18" s="2002"/>
      <c r="J18" s="2002"/>
    </row>
    <row r="19" spans="1:10" s="16" customFormat="1" ht="16.5" customHeight="1" x14ac:dyDescent="0.2">
      <c r="A19" s="2176"/>
      <c r="B19" s="2176"/>
      <c r="C19" s="2176"/>
      <c r="D19" s="2177" t="s">
        <v>82</v>
      </c>
      <c r="E19" s="2177"/>
      <c r="F19" s="2177"/>
      <c r="G19" s="2177"/>
      <c r="H19" s="2177"/>
      <c r="I19" s="2177"/>
      <c r="J19" s="2177"/>
    </row>
    <row r="20" spans="1:10" ht="15.75" customHeight="1" x14ac:dyDescent="0.3">
      <c r="A20" s="2063" t="s">
        <v>1818</v>
      </c>
      <c r="B20" s="2063"/>
      <c r="C20" s="2063"/>
      <c r="D20" s="8" t="s">
        <v>1819</v>
      </c>
      <c r="E20" s="2179" t="s">
        <v>1820</v>
      </c>
      <c r="F20" s="2179"/>
      <c r="G20" s="2179"/>
      <c r="H20" s="10"/>
      <c r="I20" s="18"/>
      <c r="J20" s="19"/>
    </row>
    <row r="21" spans="1:10" x14ac:dyDescent="0.3">
      <c r="A21" s="5"/>
      <c r="B21" s="5"/>
      <c r="C21" s="5"/>
      <c r="D21" s="5"/>
      <c r="E21" s="5"/>
      <c r="F21" s="5"/>
      <c r="G21" s="5"/>
      <c r="H21" s="5"/>
      <c r="I21" s="5"/>
      <c r="J21" s="5"/>
    </row>
    <row r="22" spans="1:10" x14ac:dyDescent="0.3">
      <c r="A22" s="5"/>
      <c r="B22" s="5"/>
      <c r="C22" s="5"/>
      <c r="D22" s="5"/>
      <c r="E22" s="5"/>
      <c r="F22" s="5"/>
      <c r="G22" s="5"/>
      <c r="H22" s="5"/>
      <c r="I22" s="5"/>
      <c r="J22" s="5"/>
    </row>
    <row r="23" spans="1:10" x14ac:dyDescent="0.3">
      <c r="A23" s="5"/>
      <c r="B23" s="5"/>
      <c r="C23" s="5"/>
      <c r="D23" s="5"/>
      <c r="E23" s="5"/>
      <c r="F23" s="5"/>
      <c r="G23" s="5"/>
      <c r="H23" s="5"/>
      <c r="I23" s="5"/>
      <c r="J23" s="5"/>
    </row>
    <row r="24" spans="1:10" x14ac:dyDescent="0.3">
      <c r="A24" s="5"/>
      <c r="B24" s="5"/>
      <c r="C24" s="5"/>
      <c r="D24" s="5"/>
      <c r="E24" s="5"/>
      <c r="F24" s="5"/>
      <c r="G24" s="5"/>
      <c r="H24" s="5"/>
      <c r="I24" s="5"/>
      <c r="J24" s="5"/>
    </row>
    <row r="25" spans="1:10" x14ac:dyDescent="0.3">
      <c r="A25" s="5"/>
      <c r="B25" s="5"/>
      <c r="C25" s="5"/>
      <c r="D25" s="5"/>
      <c r="E25" s="5"/>
      <c r="F25" s="5"/>
      <c r="G25" s="5"/>
      <c r="H25" s="5"/>
      <c r="I25" s="5"/>
      <c r="J25" s="5"/>
    </row>
    <row r="26" spans="1:10" x14ac:dyDescent="0.3">
      <c r="A26" s="5"/>
      <c r="B26" s="5"/>
      <c r="C26" s="5"/>
      <c r="D26" s="5"/>
      <c r="E26" s="5"/>
      <c r="F26" s="5"/>
      <c r="G26" s="5"/>
      <c r="H26" s="5"/>
      <c r="I26" s="5"/>
      <c r="J26" s="5"/>
    </row>
    <row r="27" spans="1:10" x14ac:dyDescent="0.3">
      <c r="A27" s="5"/>
      <c r="B27" s="5"/>
      <c r="C27" s="5"/>
      <c r="D27" s="5"/>
      <c r="E27" s="5"/>
      <c r="F27" s="5"/>
      <c r="G27" s="5"/>
      <c r="H27" s="5"/>
      <c r="I27" s="5"/>
      <c r="J27" s="5"/>
    </row>
    <row r="28" spans="1:10" x14ac:dyDescent="0.3">
      <c r="A28" s="5"/>
      <c r="B28" s="5"/>
      <c r="C28" s="5"/>
      <c r="D28" s="5"/>
      <c r="E28" s="5"/>
      <c r="F28" s="5"/>
      <c r="G28" s="5"/>
      <c r="H28" s="5"/>
      <c r="I28" s="5"/>
      <c r="J28" s="5"/>
    </row>
    <row r="29" spans="1:10" x14ac:dyDescent="0.3">
      <c r="A29" s="5"/>
      <c r="B29" s="5"/>
      <c r="C29" s="5"/>
      <c r="D29" s="5"/>
      <c r="E29" s="5"/>
      <c r="F29" s="5"/>
      <c r="G29" s="5"/>
      <c r="H29" s="5"/>
      <c r="I29" s="5"/>
      <c r="J29" s="5"/>
    </row>
    <row r="30" spans="1:10" ht="12" customHeight="1" x14ac:dyDescent="0.3">
      <c r="A30" s="20"/>
      <c r="B30" s="20"/>
      <c r="C30" s="20"/>
      <c r="D30" s="20"/>
      <c r="E30" s="20"/>
      <c r="F30" s="20"/>
      <c r="G30" s="20"/>
      <c r="H30" s="20"/>
      <c r="I30" s="20"/>
      <c r="J30" s="20"/>
    </row>
    <row r="31" spans="1:10" ht="17.25" thickBot="1" x14ac:dyDescent="0.35">
      <c r="A31" s="1584" t="s">
        <v>9</v>
      </c>
      <c r="B31" s="1584"/>
      <c r="C31" s="1584"/>
      <c r="D31" s="1584"/>
      <c r="E31" s="1584"/>
      <c r="F31" s="1584"/>
      <c r="G31" s="1584"/>
      <c r="H31" s="1584"/>
      <c r="I31" s="1584"/>
      <c r="J31" s="1584"/>
    </row>
    <row r="32" spans="1:10" ht="13.5" customHeight="1" x14ac:dyDescent="0.3">
      <c r="A32" s="1656" t="s">
        <v>12</v>
      </c>
      <c r="B32" s="1587" t="s">
        <v>13</v>
      </c>
      <c r="C32" s="1604" t="s">
        <v>83</v>
      </c>
      <c r="D32" s="1604" t="s">
        <v>14</v>
      </c>
      <c r="E32" s="1604" t="s">
        <v>15</v>
      </c>
      <c r="F32" s="1659" t="s">
        <v>16</v>
      </c>
      <c r="G32" s="1660"/>
      <c r="H32" s="1661"/>
      <c r="I32" s="1948" t="s">
        <v>302</v>
      </c>
      <c r="J32" s="1950" t="s">
        <v>17</v>
      </c>
    </row>
    <row r="33" spans="1:11" ht="13.5" customHeight="1" x14ac:dyDescent="0.3">
      <c r="A33" s="1644"/>
      <c r="B33" s="1589"/>
      <c r="C33" s="1605"/>
      <c r="D33" s="1605"/>
      <c r="E33" s="1605"/>
      <c r="F33" s="40" t="s">
        <v>18</v>
      </c>
      <c r="G33" s="42" t="s">
        <v>19</v>
      </c>
      <c r="H33" s="42" t="s">
        <v>21</v>
      </c>
      <c r="I33" s="1949"/>
      <c r="J33" s="1951"/>
    </row>
    <row r="34" spans="1:11" x14ac:dyDescent="0.3">
      <c r="A34" s="2097" t="s">
        <v>253</v>
      </c>
      <c r="B34" s="2167" t="s">
        <v>22</v>
      </c>
      <c r="C34" s="1997" t="s">
        <v>85</v>
      </c>
      <c r="D34" s="1997" t="s">
        <v>204</v>
      </c>
      <c r="E34" s="105" t="s">
        <v>169</v>
      </c>
      <c r="F34" s="48" t="s">
        <v>25</v>
      </c>
      <c r="G34" s="48" t="s">
        <v>25</v>
      </c>
      <c r="H34" s="2164"/>
      <c r="I34" s="135">
        <f t="shared" ref="I34:I53" si="0">J34/1.05</f>
        <v>6867.0822857142848</v>
      </c>
      <c r="J34" s="116">
        <v>7210.4363999999996</v>
      </c>
      <c r="K34" s="721"/>
    </row>
    <row r="35" spans="1:11" ht="22.5" x14ac:dyDescent="0.3">
      <c r="A35" s="2098"/>
      <c r="B35" s="2168"/>
      <c r="C35" s="1998"/>
      <c r="D35" s="1998"/>
      <c r="E35" s="107" t="s">
        <v>179</v>
      </c>
      <c r="F35" s="47" t="s">
        <v>26</v>
      </c>
      <c r="G35" s="47" t="s">
        <v>26</v>
      </c>
      <c r="H35" s="2165"/>
      <c r="I35" s="135">
        <f t="shared" si="0"/>
        <v>7553.5968571428575</v>
      </c>
      <c r="J35" s="116">
        <v>7931.2767000000003</v>
      </c>
      <c r="K35" s="721"/>
    </row>
    <row r="36" spans="1:11" ht="22.5" x14ac:dyDescent="0.3">
      <c r="A36" s="2099"/>
      <c r="B36" s="2169"/>
      <c r="C36" s="1999"/>
      <c r="D36" s="1999"/>
      <c r="E36" s="107" t="s">
        <v>180</v>
      </c>
      <c r="F36" s="47" t="s">
        <v>26</v>
      </c>
      <c r="G36" s="47" t="s">
        <v>26</v>
      </c>
      <c r="H36" s="2166"/>
      <c r="I36" s="135">
        <f t="shared" si="0"/>
        <v>8240.1114285714284</v>
      </c>
      <c r="J36" s="116">
        <v>8652.1170000000002</v>
      </c>
      <c r="K36" s="721"/>
    </row>
    <row r="37" spans="1:11" x14ac:dyDescent="0.3">
      <c r="A37" s="2097" t="s">
        <v>253</v>
      </c>
      <c r="B37" s="2167" t="s">
        <v>22</v>
      </c>
      <c r="C37" s="1997" t="s">
        <v>85</v>
      </c>
      <c r="D37" s="1997" t="s">
        <v>204</v>
      </c>
      <c r="E37" s="105" t="s">
        <v>169</v>
      </c>
      <c r="F37" s="2170"/>
      <c r="G37" s="2171"/>
      <c r="H37" s="48" t="s">
        <v>25</v>
      </c>
      <c r="I37" s="135">
        <f t="shared" ref="I37:I39" si="1">J37/1.05</f>
        <v>7416.1904761904761</v>
      </c>
      <c r="J37" s="116">
        <v>7787</v>
      </c>
      <c r="K37" s="721"/>
    </row>
    <row r="38" spans="1:11" ht="22.5" x14ac:dyDescent="0.3">
      <c r="A38" s="2098"/>
      <c r="B38" s="2168"/>
      <c r="C38" s="1998"/>
      <c r="D38" s="1998"/>
      <c r="E38" s="107" t="s">
        <v>179</v>
      </c>
      <c r="F38" s="2172"/>
      <c r="G38" s="2173"/>
      <c r="H38" s="47" t="s">
        <v>26</v>
      </c>
      <c r="I38" s="135">
        <f t="shared" si="1"/>
        <v>8158.0952380952376</v>
      </c>
      <c r="J38" s="116">
        <v>8566</v>
      </c>
      <c r="K38" s="721"/>
    </row>
    <row r="39" spans="1:11" ht="22.5" x14ac:dyDescent="0.3">
      <c r="A39" s="2099"/>
      <c r="B39" s="2169"/>
      <c r="C39" s="1999"/>
      <c r="D39" s="1999"/>
      <c r="E39" s="107" t="s">
        <v>180</v>
      </c>
      <c r="F39" s="2174"/>
      <c r="G39" s="2175"/>
      <c r="H39" s="47" t="s">
        <v>26</v>
      </c>
      <c r="I39" s="135">
        <f t="shared" si="1"/>
        <v>8900</v>
      </c>
      <c r="J39" s="116">
        <v>9345</v>
      </c>
      <c r="K39" s="721"/>
    </row>
    <row r="40" spans="1:11" ht="46.5" customHeight="1" x14ac:dyDescent="0.3">
      <c r="A40" s="137" t="s">
        <v>254</v>
      </c>
      <c r="B40" s="39" t="s">
        <v>22</v>
      </c>
      <c r="C40" s="22" t="s">
        <v>85</v>
      </c>
      <c r="D40" s="22" t="s">
        <v>28</v>
      </c>
      <c r="E40" s="104" t="s">
        <v>24</v>
      </c>
      <c r="F40" s="48" t="s">
        <v>25</v>
      </c>
      <c r="G40" s="48" t="s">
        <v>25</v>
      </c>
      <c r="H40" s="49" t="s">
        <v>30</v>
      </c>
      <c r="I40" s="135">
        <f t="shared" si="0"/>
        <v>7674.6325714285713</v>
      </c>
      <c r="J40" s="116">
        <v>8058.3642</v>
      </c>
      <c r="K40" s="721"/>
    </row>
    <row r="41" spans="1:11" ht="46.5" customHeight="1" x14ac:dyDescent="0.3">
      <c r="A41" s="137" t="s">
        <v>255</v>
      </c>
      <c r="B41" s="39" t="s">
        <v>22</v>
      </c>
      <c r="C41" s="104" t="s">
        <v>85</v>
      </c>
      <c r="D41" s="22" t="s">
        <v>28</v>
      </c>
      <c r="E41" s="105" t="s">
        <v>163</v>
      </c>
      <c r="F41" s="48" t="s">
        <v>25</v>
      </c>
      <c r="G41" s="48" t="s">
        <v>25</v>
      </c>
      <c r="H41" s="49" t="s">
        <v>30</v>
      </c>
      <c r="I41" s="135">
        <f t="shared" si="0"/>
        <v>7674.6325714285713</v>
      </c>
      <c r="J41" s="116">
        <v>8058.3642</v>
      </c>
      <c r="K41" s="721"/>
    </row>
    <row r="42" spans="1:11" x14ac:dyDescent="0.3">
      <c r="A42" s="2097" t="s">
        <v>256</v>
      </c>
      <c r="B42" s="2167" t="s">
        <v>87</v>
      </c>
      <c r="C42" s="1997" t="s">
        <v>85</v>
      </c>
      <c r="D42" s="1997" t="s">
        <v>204</v>
      </c>
      <c r="E42" s="105" t="s">
        <v>169</v>
      </c>
      <c r="F42" s="48" t="s">
        <v>25</v>
      </c>
      <c r="G42" s="47" t="s">
        <v>26</v>
      </c>
      <c r="H42" s="2164"/>
      <c r="I42" s="135">
        <f t="shared" si="0"/>
        <v>7540.040857142857</v>
      </c>
      <c r="J42" s="117">
        <v>7917.0429000000004</v>
      </c>
      <c r="K42" s="721"/>
    </row>
    <row r="43" spans="1:11" ht="22.5" x14ac:dyDescent="0.3">
      <c r="A43" s="2098"/>
      <c r="B43" s="2168"/>
      <c r="C43" s="1998"/>
      <c r="D43" s="1998"/>
      <c r="E43" s="107" t="s">
        <v>179</v>
      </c>
      <c r="F43" s="47" t="s">
        <v>26</v>
      </c>
      <c r="G43" s="47" t="s">
        <v>26</v>
      </c>
      <c r="H43" s="2165"/>
      <c r="I43" s="135">
        <f t="shared" si="0"/>
        <v>8293.3671428571433</v>
      </c>
      <c r="J43" s="117">
        <v>8708.0355</v>
      </c>
      <c r="K43" s="721"/>
    </row>
    <row r="44" spans="1:11" ht="22.5" x14ac:dyDescent="0.3">
      <c r="A44" s="2099"/>
      <c r="B44" s="2169"/>
      <c r="C44" s="1999"/>
      <c r="D44" s="1999"/>
      <c r="E44" s="107" t="s">
        <v>180</v>
      </c>
      <c r="F44" s="47" t="s">
        <v>26</v>
      </c>
      <c r="G44" s="47" t="s">
        <v>26</v>
      </c>
      <c r="H44" s="2166"/>
      <c r="I44" s="135">
        <f t="shared" si="0"/>
        <v>9047.661714285714</v>
      </c>
      <c r="J44" s="117">
        <v>9500.0447999999997</v>
      </c>
      <c r="K44" s="721"/>
    </row>
    <row r="45" spans="1:11" x14ac:dyDescent="0.3">
      <c r="A45" s="2097" t="s">
        <v>256</v>
      </c>
      <c r="B45" s="2167" t="s">
        <v>87</v>
      </c>
      <c r="C45" s="1997" t="s">
        <v>85</v>
      </c>
      <c r="D45" s="1997" t="s">
        <v>204</v>
      </c>
      <c r="E45" s="105" t="s">
        <v>169</v>
      </c>
      <c r="F45" s="2170"/>
      <c r="G45" s="2171"/>
      <c r="H45" s="48" t="s">
        <v>25</v>
      </c>
      <c r="I45" s="135">
        <f>J45/1.05</f>
        <v>8078.0952380952376</v>
      </c>
      <c r="J45" s="117">
        <v>8482</v>
      </c>
      <c r="K45" s="721"/>
    </row>
    <row r="46" spans="1:11" ht="22.5" x14ac:dyDescent="0.3">
      <c r="A46" s="2098"/>
      <c r="B46" s="2168"/>
      <c r="C46" s="1998"/>
      <c r="D46" s="1998"/>
      <c r="E46" s="107" t="s">
        <v>179</v>
      </c>
      <c r="F46" s="2172"/>
      <c r="G46" s="2173"/>
      <c r="H46" s="47" t="s">
        <v>26</v>
      </c>
      <c r="I46" s="135">
        <f t="shared" ref="I46:I47" si="2">J46/1.05</f>
        <v>8885.7142857142862</v>
      </c>
      <c r="J46" s="117">
        <v>9330</v>
      </c>
      <c r="K46" s="721"/>
    </row>
    <row r="47" spans="1:11" ht="22.5" x14ac:dyDescent="0.3">
      <c r="A47" s="2099"/>
      <c r="B47" s="2169"/>
      <c r="C47" s="1999"/>
      <c r="D47" s="1999"/>
      <c r="E47" s="107" t="s">
        <v>180</v>
      </c>
      <c r="F47" s="2174"/>
      <c r="G47" s="2175"/>
      <c r="H47" s="47" t="s">
        <v>26</v>
      </c>
      <c r="I47" s="135">
        <f t="shared" si="2"/>
        <v>9693.3333333333321</v>
      </c>
      <c r="J47" s="117">
        <v>10178</v>
      </c>
      <c r="K47" s="721"/>
    </row>
    <row r="48" spans="1:11" x14ac:dyDescent="0.3">
      <c r="A48" s="2097" t="s">
        <v>257</v>
      </c>
      <c r="B48" s="2167" t="s">
        <v>22</v>
      </c>
      <c r="C48" s="1997" t="s">
        <v>85</v>
      </c>
      <c r="D48" s="1997" t="s">
        <v>121</v>
      </c>
      <c r="E48" s="105" t="s">
        <v>169</v>
      </c>
      <c r="F48" s="48" t="s">
        <v>25</v>
      </c>
      <c r="G48" s="47" t="s">
        <v>26</v>
      </c>
      <c r="H48" s="49" t="s">
        <v>30</v>
      </c>
      <c r="I48" s="135">
        <f t="shared" si="0"/>
        <v>7337.6691428571421</v>
      </c>
      <c r="J48" s="116">
        <v>7704.5526</v>
      </c>
      <c r="K48" s="721"/>
    </row>
    <row r="49" spans="1:11" ht="22.5" x14ac:dyDescent="0.3">
      <c r="A49" s="2098"/>
      <c r="B49" s="2168"/>
      <c r="C49" s="1998"/>
      <c r="D49" s="1998"/>
      <c r="E49" s="107" t="s">
        <v>179</v>
      </c>
      <c r="F49" s="47" t="s">
        <v>26</v>
      </c>
      <c r="G49" s="47" t="s">
        <v>26</v>
      </c>
      <c r="H49" s="49" t="s">
        <v>30</v>
      </c>
      <c r="I49" s="135">
        <f t="shared" si="0"/>
        <v>8071.6297142857138</v>
      </c>
      <c r="J49" s="116">
        <v>8475.2111999999997</v>
      </c>
      <c r="K49" s="721"/>
    </row>
    <row r="50" spans="1:11" ht="22.5" x14ac:dyDescent="0.3">
      <c r="A50" s="2099"/>
      <c r="B50" s="2169"/>
      <c r="C50" s="1999"/>
      <c r="D50" s="1999"/>
      <c r="E50" s="107" t="s">
        <v>180</v>
      </c>
      <c r="F50" s="47" t="s">
        <v>26</v>
      </c>
      <c r="G50" s="47" t="s">
        <v>26</v>
      </c>
      <c r="H50" s="49" t="s">
        <v>30</v>
      </c>
      <c r="I50" s="135">
        <f t="shared" si="0"/>
        <v>8805.5902857142864</v>
      </c>
      <c r="J50" s="116">
        <v>9245.8698000000004</v>
      </c>
      <c r="K50" s="721"/>
    </row>
    <row r="51" spans="1:11" x14ac:dyDescent="0.3">
      <c r="A51" s="2155" t="s">
        <v>258</v>
      </c>
      <c r="B51" s="1985" t="s">
        <v>22</v>
      </c>
      <c r="C51" s="2152" t="s">
        <v>85</v>
      </c>
      <c r="D51" s="2152" t="s">
        <v>121</v>
      </c>
      <c r="E51" s="105" t="s">
        <v>169</v>
      </c>
      <c r="F51" s="48" t="s">
        <v>25</v>
      </c>
      <c r="G51" s="48" t="s">
        <v>25</v>
      </c>
      <c r="H51" s="49" t="s">
        <v>30</v>
      </c>
      <c r="I51" s="135">
        <f t="shared" si="0"/>
        <v>7809.2242857142846</v>
      </c>
      <c r="J51" s="117">
        <v>8199.6854999999996</v>
      </c>
      <c r="K51" s="721"/>
    </row>
    <row r="52" spans="1:11" ht="22.5" x14ac:dyDescent="0.3">
      <c r="A52" s="2159"/>
      <c r="B52" s="1985"/>
      <c r="C52" s="2152"/>
      <c r="D52" s="2152"/>
      <c r="E52" s="107" t="s">
        <v>179</v>
      </c>
      <c r="F52" s="47" t="s">
        <v>26</v>
      </c>
      <c r="G52" s="47" t="s">
        <v>26</v>
      </c>
      <c r="H52" s="49" t="s">
        <v>30</v>
      </c>
      <c r="I52" s="135">
        <f t="shared" si="0"/>
        <v>8589.662571428571</v>
      </c>
      <c r="J52" s="117">
        <v>9019.1456999999991</v>
      </c>
      <c r="K52" s="721"/>
    </row>
    <row r="53" spans="1:11" ht="23.25" thickBot="1" x14ac:dyDescent="0.35">
      <c r="A53" s="2178"/>
      <c r="B53" s="2154"/>
      <c r="C53" s="2153"/>
      <c r="D53" s="2153"/>
      <c r="E53" s="138" t="s">
        <v>180</v>
      </c>
      <c r="F53" s="119" t="s">
        <v>26</v>
      </c>
      <c r="G53" s="119" t="s">
        <v>26</v>
      </c>
      <c r="H53" s="112" t="s">
        <v>30</v>
      </c>
      <c r="I53" s="139">
        <f t="shared" si="0"/>
        <v>9371.0691428571427</v>
      </c>
      <c r="J53" s="121">
        <v>9839.6226000000006</v>
      </c>
      <c r="K53" s="721"/>
    </row>
    <row r="54" spans="1:11" x14ac:dyDescent="0.3">
      <c r="A54" s="2004" t="s">
        <v>32</v>
      </c>
      <c r="B54" s="2004"/>
      <c r="C54" s="2004"/>
      <c r="D54" s="2004"/>
      <c r="E54" s="2004"/>
      <c r="F54" s="2004"/>
      <c r="G54" s="2004"/>
      <c r="H54" s="2004"/>
      <c r="I54" s="2004"/>
      <c r="J54" s="2004"/>
      <c r="K54" s="721"/>
    </row>
    <row r="55" spans="1:11" ht="17.25" thickBot="1" x14ac:dyDescent="0.35">
      <c r="A55" s="1713" t="s">
        <v>9</v>
      </c>
      <c r="B55" s="1584"/>
      <c r="C55" s="1584"/>
      <c r="D55" s="1584"/>
      <c r="E55" s="1584"/>
      <c r="F55" s="1584"/>
      <c r="G55" s="1584"/>
      <c r="H55" s="1584"/>
      <c r="I55" s="1584"/>
      <c r="J55" s="1584"/>
      <c r="K55" s="721"/>
    </row>
    <row r="56" spans="1:11" ht="13.5" customHeight="1" x14ac:dyDescent="0.3">
      <c r="A56" s="1656" t="s">
        <v>33</v>
      </c>
      <c r="B56" s="1657"/>
      <c r="C56" s="1604" t="s">
        <v>34</v>
      </c>
      <c r="D56" s="1604" t="s">
        <v>15</v>
      </c>
      <c r="E56" s="1658"/>
      <c r="F56" s="1659" t="s">
        <v>16</v>
      </c>
      <c r="G56" s="1660"/>
      <c r="H56" s="1661"/>
      <c r="I56" s="1948" t="s">
        <v>302</v>
      </c>
      <c r="J56" s="1950" t="s">
        <v>17</v>
      </c>
      <c r="K56" s="721"/>
    </row>
    <row r="57" spans="1:11" ht="13.5" customHeight="1" x14ac:dyDescent="0.3">
      <c r="A57" s="1644"/>
      <c r="B57" s="1645"/>
      <c r="C57" s="1605"/>
      <c r="D57" s="1605"/>
      <c r="E57" s="1649"/>
      <c r="F57" s="40" t="s">
        <v>18</v>
      </c>
      <c r="G57" s="42" t="s">
        <v>19</v>
      </c>
      <c r="H57" s="42" t="s">
        <v>21</v>
      </c>
      <c r="I57" s="1949"/>
      <c r="J57" s="1951"/>
      <c r="K57" s="721"/>
    </row>
    <row r="58" spans="1:11" ht="15" customHeight="1" x14ac:dyDescent="0.3">
      <c r="A58" s="2160" t="s">
        <v>88</v>
      </c>
      <c r="B58" s="2161"/>
      <c r="C58" s="22" t="s">
        <v>36</v>
      </c>
      <c r="D58" s="1970" t="s">
        <v>37</v>
      </c>
      <c r="E58" s="1972"/>
      <c r="F58" s="48" t="s">
        <v>25</v>
      </c>
      <c r="G58" s="48" t="s">
        <v>25</v>
      </c>
      <c r="H58" s="48" t="s">
        <v>25</v>
      </c>
      <c r="I58" s="80">
        <f>J58/1.05</f>
        <v>669.08542857142857</v>
      </c>
      <c r="J58" s="99">
        <v>702.53970000000004</v>
      </c>
      <c r="K58" s="721"/>
    </row>
    <row r="59" spans="1:11" ht="15" customHeight="1" x14ac:dyDescent="0.3">
      <c r="A59" s="2162"/>
      <c r="B59" s="2163"/>
      <c r="C59" s="22" t="s">
        <v>36</v>
      </c>
      <c r="D59" s="1970" t="s">
        <v>38</v>
      </c>
      <c r="E59" s="1972"/>
      <c r="F59" s="47" t="s">
        <v>26</v>
      </c>
      <c r="G59" s="47" t="s">
        <v>26</v>
      </c>
      <c r="H59" s="47" t="s">
        <v>26</v>
      </c>
      <c r="I59" s="80">
        <f t="shared" ref="I59:I77" si="3">J59/1.05</f>
        <v>871.4571428571428</v>
      </c>
      <c r="J59" s="99">
        <v>915.03</v>
      </c>
      <c r="K59" s="721"/>
    </row>
    <row r="60" spans="1:11" ht="15" customHeight="1" x14ac:dyDescent="0.3">
      <c r="A60" s="1952" t="s">
        <v>89</v>
      </c>
      <c r="B60" s="1953"/>
      <c r="C60" s="22" t="s">
        <v>36</v>
      </c>
      <c r="D60" s="1966" t="s">
        <v>40</v>
      </c>
      <c r="E60" s="1967"/>
      <c r="F60" s="48" t="s">
        <v>25</v>
      </c>
      <c r="G60" s="48" t="s">
        <v>25</v>
      </c>
      <c r="H60" s="47" t="s">
        <v>26</v>
      </c>
      <c r="I60" s="80">
        <f t="shared" si="3"/>
        <v>669.08542857142857</v>
      </c>
      <c r="J60" s="99">
        <v>702.53970000000004</v>
      </c>
      <c r="K60" s="721"/>
    </row>
    <row r="61" spans="1:11" ht="15" customHeight="1" x14ac:dyDescent="0.3">
      <c r="A61" s="1954"/>
      <c r="B61" s="1955"/>
      <c r="C61" s="43" t="s">
        <v>36</v>
      </c>
      <c r="D61" s="1966" t="s">
        <v>41</v>
      </c>
      <c r="E61" s="1967"/>
      <c r="F61" s="45" t="s">
        <v>26</v>
      </c>
      <c r="G61" s="45" t="s">
        <v>26</v>
      </c>
      <c r="H61" s="47" t="s">
        <v>26</v>
      </c>
      <c r="I61" s="80">
        <f t="shared" si="3"/>
        <v>871.4571428571428</v>
      </c>
      <c r="J61" s="99">
        <v>915.03</v>
      </c>
      <c r="K61" s="721"/>
    </row>
    <row r="62" spans="1:11" ht="15" customHeight="1" x14ac:dyDescent="0.3">
      <c r="A62" s="1973" t="s">
        <v>42</v>
      </c>
      <c r="B62" s="1974"/>
      <c r="C62" s="22" t="s">
        <v>36</v>
      </c>
      <c r="D62" s="1970" t="s">
        <v>43</v>
      </c>
      <c r="E62" s="1972"/>
      <c r="F62" s="48" t="s">
        <v>25</v>
      </c>
      <c r="G62" s="48" t="s">
        <v>25</v>
      </c>
      <c r="H62" s="48" t="s">
        <v>25</v>
      </c>
      <c r="I62" s="80">
        <f t="shared" si="3"/>
        <v>398.9337142857143</v>
      </c>
      <c r="J62" s="99">
        <v>418.88040000000001</v>
      </c>
      <c r="K62" s="721"/>
    </row>
    <row r="63" spans="1:11" ht="15" customHeight="1" x14ac:dyDescent="0.3">
      <c r="A63" s="1975"/>
      <c r="B63" s="1976"/>
      <c r="C63" s="22" t="s">
        <v>36</v>
      </c>
      <c r="D63" s="1970" t="s">
        <v>44</v>
      </c>
      <c r="E63" s="1972"/>
      <c r="F63" s="48" t="s">
        <v>25</v>
      </c>
      <c r="G63" s="47" t="s">
        <v>26</v>
      </c>
      <c r="H63" s="47" t="s">
        <v>26</v>
      </c>
      <c r="I63" s="80">
        <f t="shared" si="3"/>
        <v>518.0328571428571</v>
      </c>
      <c r="J63" s="99">
        <v>543.93449999999996</v>
      </c>
      <c r="K63" s="721"/>
    </row>
    <row r="64" spans="1:11" ht="15" customHeight="1" x14ac:dyDescent="0.3">
      <c r="A64" s="1973" t="s">
        <v>45</v>
      </c>
      <c r="B64" s="1974"/>
      <c r="C64" s="43" t="s">
        <v>36</v>
      </c>
      <c r="D64" s="1970" t="s">
        <v>46</v>
      </c>
      <c r="E64" s="1972"/>
      <c r="F64" s="44" t="s">
        <v>25</v>
      </c>
      <c r="G64" s="48" t="s">
        <v>25</v>
      </c>
      <c r="H64" s="47" t="s">
        <v>26</v>
      </c>
      <c r="I64" s="80">
        <f t="shared" si="3"/>
        <v>591.6225714285714</v>
      </c>
      <c r="J64" s="100">
        <v>621.20370000000003</v>
      </c>
      <c r="K64" s="721"/>
    </row>
    <row r="65" spans="1:11" ht="15" customHeight="1" x14ac:dyDescent="0.3">
      <c r="A65" s="1975"/>
      <c r="B65" s="1976"/>
      <c r="C65" s="43" t="s">
        <v>36</v>
      </c>
      <c r="D65" s="1970" t="s">
        <v>47</v>
      </c>
      <c r="E65" s="1972"/>
      <c r="F65" s="45" t="s">
        <v>26</v>
      </c>
      <c r="G65" s="45" t="s">
        <v>26</v>
      </c>
      <c r="H65" s="47" t="s">
        <v>26</v>
      </c>
      <c r="I65" s="80">
        <f t="shared" si="3"/>
        <v>768.81885714285715</v>
      </c>
      <c r="J65" s="100">
        <v>807.25980000000004</v>
      </c>
      <c r="K65" s="721"/>
    </row>
    <row r="66" spans="1:11" ht="15" customHeight="1" x14ac:dyDescent="0.3">
      <c r="A66" s="1952" t="s">
        <v>48</v>
      </c>
      <c r="B66" s="1953"/>
      <c r="C66" s="22" t="s">
        <v>36</v>
      </c>
      <c r="D66" s="1966" t="s">
        <v>49</v>
      </c>
      <c r="E66" s="1967"/>
      <c r="F66" s="48" t="s">
        <v>25</v>
      </c>
      <c r="G66" s="48" t="s">
        <v>25</v>
      </c>
      <c r="H66" s="47" t="s">
        <v>26</v>
      </c>
      <c r="I66" s="80">
        <f t="shared" si="3"/>
        <v>398.9337142857143</v>
      </c>
      <c r="J66" s="99">
        <v>418.88040000000001</v>
      </c>
      <c r="K66" s="721"/>
    </row>
    <row r="67" spans="1:11" ht="15" customHeight="1" x14ac:dyDescent="0.3">
      <c r="A67" s="1954"/>
      <c r="B67" s="1955"/>
      <c r="C67" s="22" t="s">
        <v>36</v>
      </c>
      <c r="D67" s="1966" t="s">
        <v>50</v>
      </c>
      <c r="E67" s="1967"/>
      <c r="F67" s="45" t="s">
        <v>26</v>
      </c>
      <c r="G67" s="45" t="s">
        <v>26</v>
      </c>
      <c r="H67" s="47" t="s">
        <v>26</v>
      </c>
      <c r="I67" s="80">
        <f t="shared" si="3"/>
        <v>518.0328571428571</v>
      </c>
      <c r="J67" s="99">
        <v>543.93449999999996</v>
      </c>
      <c r="K67" s="721"/>
    </row>
    <row r="68" spans="1:11" ht="15" customHeight="1" x14ac:dyDescent="0.3">
      <c r="A68" s="1973" t="s">
        <v>51</v>
      </c>
      <c r="B68" s="1974"/>
      <c r="C68" s="22" t="s">
        <v>36</v>
      </c>
      <c r="D68" s="1970" t="s">
        <v>52</v>
      </c>
      <c r="E68" s="1972"/>
      <c r="F68" s="48" t="s">
        <v>25</v>
      </c>
      <c r="G68" s="48" t="s">
        <v>25</v>
      </c>
      <c r="H68" s="48" t="s">
        <v>25</v>
      </c>
      <c r="I68" s="80">
        <f t="shared" si="3"/>
        <v>520.93771428571426</v>
      </c>
      <c r="J68" s="99">
        <v>546.9846</v>
      </c>
      <c r="K68" s="721"/>
    </row>
    <row r="69" spans="1:11" ht="15" customHeight="1" x14ac:dyDescent="0.3">
      <c r="A69" s="1975"/>
      <c r="B69" s="1976"/>
      <c r="C69" s="22" t="s">
        <v>36</v>
      </c>
      <c r="D69" s="1970" t="s">
        <v>53</v>
      </c>
      <c r="E69" s="1971"/>
      <c r="F69" s="48" t="s">
        <v>25</v>
      </c>
      <c r="G69" s="45" t="s">
        <v>26</v>
      </c>
      <c r="H69" s="47" t="s">
        <v>26</v>
      </c>
      <c r="I69" s="80">
        <f t="shared" si="3"/>
        <v>676.83171428571427</v>
      </c>
      <c r="J69" s="93">
        <v>710.67330000000004</v>
      </c>
      <c r="K69" s="721"/>
    </row>
    <row r="70" spans="1:11" ht="15" customHeight="1" x14ac:dyDescent="0.3">
      <c r="A70" s="1973" t="s">
        <v>54</v>
      </c>
      <c r="B70" s="1974"/>
      <c r="C70" s="22" t="s">
        <v>36</v>
      </c>
      <c r="D70" s="1970" t="s">
        <v>55</v>
      </c>
      <c r="E70" s="1972"/>
      <c r="F70" s="48" t="s">
        <v>25</v>
      </c>
      <c r="G70" s="48" t="s">
        <v>25</v>
      </c>
      <c r="H70" s="48" t="s">
        <v>25</v>
      </c>
      <c r="I70" s="80">
        <f t="shared" si="3"/>
        <v>780.43828571428571</v>
      </c>
      <c r="J70" s="99">
        <v>819.46019999999999</v>
      </c>
      <c r="K70" s="721"/>
    </row>
    <row r="71" spans="1:11" ht="15" customHeight="1" x14ac:dyDescent="0.3">
      <c r="A71" s="1975"/>
      <c r="B71" s="1976"/>
      <c r="C71" s="22" t="s">
        <v>36</v>
      </c>
      <c r="D71" s="1970" t="s">
        <v>56</v>
      </c>
      <c r="E71" s="1971"/>
      <c r="F71" s="48" t="s">
        <v>25</v>
      </c>
      <c r="G71" s="45" t="s">
        <v>26</v>
      </c>
      <c r="H71" s="47" t="s">
        <v>26</v>
      </c>
      <c r="I71" s="80">
        <f t="shared" si="3"/>
        <v>1014.7634285714286</v>
      </c>
      <c r="J71" s="93">
        <v>1065.5016000000001</v>
      </c>
      <c r="K71" s="721"/>
    </row>
    <row r="72" spans="1:11" ht="15" customHeight="1" x14ac:dyDescent="0.3">
      <c r="A72" s="1973" t="s">
        <v>57</v>
      </c>
      <c r="B72" s="1974"/>
      <c r="C72" s="22" t="s">
        <v>36</v>
      </c>
      <c r="D72" s="1970" t="s">
        <v>58</v>
      </c>
      <c r="E72" s="1972"/>
      <c r="F72" s="48" t="s">
        <v>25</v>
      </c>
      <c r="G72" s="48" t="s">
        <v>25</v>
      </c>
      <c r="H72" s="47" t="s">
        <v>26</v>
      </c>
      <c r="I72" s="80">
        <f t="shared" si="3"/>
        <v>1029.2877142857142</v>
      </c>
      <c r="J72" s="99">
        <v>1080.7520999999999</v>
      </c>
      <c r="K72" s="721"/>
    </row>
    <row r="73" spans="1:11" ht="15" customHeight="1" x14ac:dyDescent="0.3">
      <c r="A73" s="1975"/>
      <c r="B73" s="1976"/>
      <c r="C73" s="22" t="s">
        <v>36</v>
      </c>
      <c r="D73" s="1970" t="s">
        <v>59</v>
      </c>
      <c r="E73" s="1971"/>
      <c r="F73" s="48" t="s">
        <v>25</v>
      </c>
      <c r="G73" s="45" t="s">
        <v>26</v>
      </c>
      <c r="H73" s="47" t="s">
        <v>26</v>
      </c>
      <c r="I73" s="80">
        <f t="shared" si="3"/>
        <v>1339.1391428571428</v>
      </c>
      <c r="J73" s="93">
        <v>1406.0961</v>
      </c>
      <c r="K73" s="721"/>
    </row>
    <row r="74" spans="1:11" ht="15" customHeight="1" x14ac:dyDescent="0.3">
      <c r="A74" s="2110" t="s">
        <v>60</v>
      </c>
      <c r="B74" s="2111"/>
      <c r="C74" s="22" t="s">
        <v>36</v>
      </c>
      <c r="D74" s="1988" t="s">
        <v>61</v>
      </c>
      <c r="E74" s="1989"/>
      <c r="F74" s="48" t="s">
        <v>25</v>
      </c>
      <c r="G74" s="48" t="s">
        <v>25</v>
      </c>
      <c r="H74" s="47" t="s">
        <v>26</v>
      </c>
      <c r="I74" s="80">
        <f t="shared" si="3"/>
        <v>512.22314285714288</v>
      </c>
      <c r="J74" s="99">
        <v>537.83429999999998</v>
      </c>
      <c r="K74" s="721"/>
    </row>
    <row r="75" spans="1:11" ht="15" customHeight="1" x14ac:dyDescent="0.3">
      <c r="A75" s="2110" t="s">
        <v>62</v>
      </c>
      <c r="B75" s="2111"/>
      <c r="C75" s="22" t="s">
        <v>36</v>
      </c>
      <c r="D75" s="1970" t="s">
        <v>63</v>
      </c>
      <c r="E75" s="1971"/>
      <c r="F75" s="47" t="s">
        <v>26</v>
      </c>
      <c r="G75" s="47" t="s">
        <v>26</v>
      </c>
      <c r="H75" s="47" t="s">
        <v>26</v>
      </c>
      <c r="I75" s="80">
        <f t="shared" si="3"/>
        <v>423.14085714285716</v>
      </c>
      <c r="J75" s="99">
        <v>444.29790000000003</v>
      </c>
      <c r="K75" s="721"/>
    </row>
    <row r="76" spans="1:11" ht="15" customHeight="1" x14ac:dyDescent="0.3">
      <c r="A76" s="101" t="s">
        <v>64</v>
      </c>
      <c r="B76" s="50"/>
      <c r="C76" s="22" t="s">
        <v>36</v>
      </c>
      <c r="D76" s="1970" t="s">
        <v>65</v>
      </c>
      <c r="E76" s="1971"/>
      <c r="F76" s="47" t="s">
        <v>26</v>
      </c>
      <c r="G76" s="47" t="s">
        <v>26</v>
      </c>
      <c r="H76" s="47" t="s">
        <v>26</v>
      </c>
      <c r="I76" s="80">
        <f t="shared" si="3"/>
        <v>704.91199999999992</v>
      </c>
      <c r="J76" s="99">
        <v>740.1576</v>
      </c>
      <c r="K76" s="721"/>
    </row>
    <row r="77" spans="1:11" ht="15" customHeight="1" thickBot="1" x14ac:dyDescent="0.35">
      <c r="A77" s="1982" t="s">
        <v>66</v>
      </c>
      <c r="B77" s="1983"/>
      <c r="C77" s="94" t="s">
        <v>36</v>
      </c>
      <c r="D77" s="1958" t="s">
        <v>67</v>
      </c>
      <c r="E77" s="1959"/>
      <c r="F77" s="1977" t="s">
        <v>90</v>
      </c>
      <c r="G77" s="1978"/>
      <c r="H77" s="2087"/>
      <c r="I77" s="102">
        <f t="shared" si="3"/>
        <v>107.47971428571428</v>
      </c>
      <c r="J77" s="103">
        <v>112.8537</v>
      </c>
      <c r="K77" s="721"/>
    </row>
    <row r="78" spans="1:11" ht="15" customHeight="1" thickBot="1" x14ac:dyDescent="0.35">
      <c r="A78" s="1968" t="s">
        <v>136</v>
      </c>
      <c r="B78" s="1969"/>
      <c r="C78" s="1969"/>
      <c r="D78" s="1969"/>
      <c r="E78" s="1969"/>
      <c r="F78" s="1969"/>
      <c r="G78" s="1969"/>
      <c r="H78" s="1969"/>
      <c r="I78" s="1969"/>
      <c r="J78" s="1969"/>
      <c r="K78" s="721"/>
    </row>
    <row r="79" spans="1:11" ht="90.75" customHeight="1" x14ac:dyDescent="0.3">
      <c r="A79" s="1964" t="s">
        <v>69</v>
      </c>
      <c r="B79" s="1965"/>
      <c r="C79" s="88" t="s">
        <v>70</v>
      </c>
      <c r="D79" s="89" t="s">
        <v>71</v>
      </c>
      <c r="E79" s="90"/>
      <c r="F79" s="2088" t="s">
        <v>25</v>
      </c>
      <c r="G79" s="2089"/>
      <c r="H79" s="2090"/>
      <c r="I79" s="91">
        <f>J79/1.05</f>
        <v>780.43828571428571</v>
      </c>
      <c r="J79" s="92">
        <v>819.46019999999999</v>
      </c>
      <c r="K79" s="721"/>
    </row>
    <row r="80" spans="1:11" ht="90.75" customHeight="1" x14ac:dyDescent="0.3">
      <c r="A80" s="1962" t="s">
        <v>72</v>
      </c>
      <c r="B80" s="1963"/>
      <c r="C80" s="43" t="s">
        <v>70</v>
      </c>
      <c r="D80" s="51" t="s">
        <v>73</v>
      </c>
      <c r="F80" s="2084" t="s">
        <v>25</v>
      </c>
      <c r="G80" s="2085"/>
      <c r="H80" s="2086"/>
      <c r="I80" s="79">
        <f t="shared" ref="I80:I81" si="4">J80/1.05</f>
        <v>780.43828571428571</v>
      </c>
      <c r="J80" s="93">
        <v>819.46019999999999</v>
      </c>
      <c r="K80" s="721"/>
    </row>
    <row r="81" spans="1:11" ht="90.75" customHeight="1" thickBot="1" x14ac:dyDescent="0.35">
      <c r="A81" s="1982" t="s">
        <v>74</v>
      </c>
      <c r="B81" s="1983"/>
      <c r="C81" s="94" t="s">
        <v>70</v>
      </c>
      <c r="D81" s="95" t="s">
        <v>75</v>
      </c>
      <c r="E81" s="96"/>
      <c r="F81" s="1977" t="s">
        <v>25</v>
      </c>
      <c r="G81" s="1978"/>
      <c r="H81" s="2087"/>
      <c r="I81" s="97">
        <f t="shared" si="4"/>
        <v>780.43828571428571</v>
      </c>
      <c r="J81" s="98">
        <v>819.46019999999999</v>
      </c>
      <c r="K81" s="721"/>
    </row>
    <row r="83" spans="1:11" x14ac:dyDescent="0.3">
      <c r="A83" s="11" t="s">
        <v>25</v>
      </c>
      <c r="B83" s="2007" t="s">
        <v>76</v>
      </c>
      <c r="C83" s="2008"/>
      <c r="D83" s="2008"/>
    </row>
    <row r="84" spans="1:11" x14ac:dyDescent="0.3">
      <c r="A84" s="12" t="s">
        <v>30</v>
      </c>
      <c r="B84" s="2007" t="s">
        <v>77</v>
      </c>
      <c r="C84" s="2008"/>
      <c r="D84" s="2008"/>
    </row>
    <row r="85" spans="1:11" x14ac:dyDescent="0.3">
      <c r="A85" s="13" t="s">
        <v>26</v>
      </c>
      <c r="B85" s="2007" t="s">
        <v>301</v>
      </c>
      <c r="C85" s="2008"/>
      <c r="D85" s="2008"/>
    </row>
    <row r="86" spans="1:11" x14ac:dyDescent="0.3">
      <c r="A86" s="14" t="s">
        <v>78</v>
      </c>
      <c r="B86" s="2007" t="s">
        <v>79</v>
      </c>
      <c r="C86" s="2008"/>
      <c r="D86" s="2008"/>
    </row>
    <row r="87" spans="1:11" x14ac:dyDescent="0.3">
      <c r="A87" s="62">
        <v>900</v>
      </c>
      <c r="B87" s="2009" t="s">
        <v>170</v>
      </c>
      <c r="C87" s="2009"/>
      <c r="D87" s="2009"/>
    </row>
  </sheetData>
  <mergeCells count="107">
    <mergeCell ref="A7:J7"/>
    <mergeCell ref="A1:J6"/>
    <mergeCell ref="D34:D36"/>
    <mergeCell ref="D42:D44"/>
    <mergeCell ref="A51:A53"/>
    <mergeCell ref="B51:B53"/>
    <mergeCell ref="C51:C53"/>
    <mergeCell ref="D51:D53"/>
    <mergeCell ref="A34:A36"/>
    <mergeCell ref="B34:B36"/>
    <mergeCell ref="A42:A44"/>
    <mergeCell ref="B42:B44"/>
    <mergeCell ref="C34:C36"/>
    <mergeCell ref="C42:C44"/>
    <mergeCell ref="A48:A50"/>
    <mergeCell ref="B48:B50"/>
    <mergeCell ref="A17:J17"/>
    <mergeCell ref="A18:J18"/>
    <mergeCell ref="I32:I33"/>
    <mergeCell ref="J32:J33"/>
    <mergeCell ref="A45:A47"/>
    <mergeCell ref="A37:A39"/>
    <mergeCell ref="E20:G20"/>
    <mergeCell ref="A75:B75"/>
    <mergeCell ref="D75:E75"/>
    <mergeCell ref="A72:B73"/>
    <mergeCell ref="D72:E72"/>
    <mergeCell ref="D73:E73"/>
    <mergeCell ref="A64:B65"/>
    <mergeCell ref="D64:E64"/>
    <mergeCell ref="D65:E65"/>
    <mergeCell ref="A70:B71"/>
    <mergeCell ref="D70:E70"/>
    <mergeCell ref="D71:E71"/>
    <mergeCell ref="A66:B67"/>
    <mergeCell ref="D66:E66"/>
    <mergeCell ref="D67:E67"/>
    <mergeCell ref="A68:B69"/>
    <mergeCell ref="D68:E68"/>
    <mergeCell ref="D69:E69"/>
    <mergeCell ref="A60:B61"/>
    <mergeCell ref="D60:E60"/>
    <mergeCell ref="D61:E61"/>
    <mergeCell ref="A62:B63"/>
    <mergeCell ref="D62:E62"/>
    <mergeCell ref="D63:E63"/>
    <mergeCell ref="B87:D87"/>
    <mergeCell ref="F77:H77"/>
    <mergeCell ref="A78:J78"/>
    <mergeCell ref="F79:H79"/>
    <mergeCell ref="F80:H80"/>
    <mergeCell ref="F81:H81"/>
    <mergeCell ref="A80:B80"/>
    <mergeCell ref="A81:B81"/>
    <mergeCell ref="A77:B77"/>
    <mergeCell ref="D77:E77"/>
    <mergeCell ref="A79:B79"/>
    <mergeCell ref="B83:D83"/>
    <mergeCell ref="B84:D84"/>
    <mergeCell ref="B85:D85"/>
    <mergeCell ref="B86:D86"/>
    <mergeCell ref="D76:E76"/>
    <mergeCell ref="A74:B74"/>
    <mergeCell ref="D74:E74"/>
    <mergeCell ref="D58:E58"/>
    <mergeCell ref="D59:E59"/>
    <mergeCell ref="A58:B59"/>
    <mergeCell ref="A55:J55"/>
    <mergeCell ref="A56:B57"/>
    <mergeCell ref="C56:C57"/>
    <mergeCell ref="A8:B10"/>
    <mergeCell ref="C8:J10"/>
    <mergeCell ref="A11:B11"/>
    <mergeCell ref="C11:J11"/>
    <mergeCell ref="A12:B14"/>
    <mergeCell ref="C12:J14"/>
    <mergeCell ref="A15:B15"/>
    <mergeCell ref="C15:J15"/>
    <mergeCell ref="A16:B16"/>
    <mergeCell ref="C16:J16"/>
    <mergeCell ref="D56:E57"/>
    <mergeCell ref="A54:J54"/>
    <mergeCell ref="A19:C19"/>
    <mergeCell ref="D19:J19"/>
    <mergeCell ref="A20:C20"/>
    <mergeCell ref="A31:J31"/>
    <mergeCell ref="A32:A33"/>
    <mergeCell ref="D48:D50"/>
    <mergeCell ref="I56:I57"/>
    <mergeCell ref="J56:J57"/>
    <mergeCell ref="B32:B33"/>
    <mergeCell ref="C32:C33"/>
    <mergeCell ref="D32:D33"/>
    <mergeCell ref="E32:E33"/>
    <mergeCell ref="C48:C50"/>
    <mergeCell ref="F32:H32"/>
    <mergeCell ref="F56:H56"/>
    <mergeCell ref="H34:H36"/>
    <mergeCell ref="B45:B47"/>
    <mergeCell ref="C45:C47"/>
    <mergeCell ref="D45:D47"/>
    <mergeCell ref="H42:H44"/>
    <mergeCell ref="F45:G47"/>
    <mergeCell ref="B37:B39"/>
    <mergeCell ref="C37:C39"/>
    <mergeCell ref="D37:D39"/>
    <mergeCell ref="F37:G39"/>
  </mergeCells>
  <hyperlinks>
    <hyperlink ref="A7:J7" location="СОДЕРЖАНИЕ!A1" display="ВЕРНУТЬСЯ К СОДЕРЖАНИЮ" xr:uid="{F149610A-2829-4F8A-9CE7-B1095AB0339F}"/>
  </hyperlinks>
  <pageMargins left="0.23622047244094491" right="0.23622047244094491" top="0.74803149606299213" bottom="0.74803149606299213" header="0.31496062992125984" footer="0.31496062992125984"/>
  <pageSetup paperSize="9" orientation="portrait" r:id="rId1"/>
  <headerFooter>
    <oddFooter>&amp;C&amp;"-,курсив"&amp;8* цена с НДС в рублях РФ, отгрузка со склада фабрики в г. Рязань при 100% предоплате.
Страница  &amp;P из &amp;N&amp;R&amp;"-,полужирный"&amp;KFF0000portika.ru</oddFooter>
  </headerFooter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0"/>
  </sheetPr>
  <dimension ref="A1:J76"/>
  <sheetViews>
    <sheetView topLeftCell="A12" workbookViewId="0">
      <selection activeCell="N11" sqref="N11"/>
    </sheetView>
  </sheetViews>
  <sheetFormatPr defaultColWidth="8.85546875" defaultRowHeight="16.5" x14ac:dyDescent="0.3"/>
  <cols>
    <col min="1" max="1" width="28" style="1" customWidth="1"/>
    <col min="2" max="2" width="21.7109375" style="1" customWidth="1"/>
    <col min="3" max="5" width="21.42578125" style="1" customWidth="1"/>
    <col min="6" max="7" width="12.7109375" style="1" customWidth="1"/>
    <col min="8" max="8" width="18.5703125" style="1" customWidth="1"/>
    <col min="9" max="9" width="17.140625" style="1" customWidth="1"/>
    <col min="10" max="16384" width="8.85546875" style="1"/>
  </cols>
  <sheetData>
    <row r="1" spans="1:9" x14ac:dyDescent="0.3">
      <c r="A1" s="2050"/>
      <c r="B1" s="2050"/>
      <c r="C1" s="2050"/>
      <c r="D1" s="2050"/>
      <c r="E1" s="2050"/>
      <c r="F1" s="2050"/>
      <c r="G1" s="2050"/>
      <c r="H1" s="2050"/>
      <c r="I1" s="2050"/>
    </row>
    <row r="2" spans="1:9" x14ac:dyDescent="0.3">
      <c r="A2" s="2050"/>
      <c r="B2" s="2050"/>
      <c r="C2" s="2050"/>
      <c r="D2" s="2050"/>
      <c r="E2" s="2050"/>
      <c r="F2" s="2050"/>
      <c r="G2" s="2050"/>
      <c r="H2" s="2050"/>
      <c r="I2" s="2050"/>
    </row>
    <row r="3" spans="1:9" x14ac:dyDescent="0.3">
      <c r="A3" s="2050"/>
      <c r="B3" s="2050"/>
      <c r="C3" s="2050"/>
      <c r="D3" s="2050"/>
      <c r="E3" s="2050"/>
      <c r="F3" s="2050"/>
      <c r="G3" s="2050"/>
      <c r="H3" s="2050"/>
      <c r="I3" s="2050"/>
    </row>
    <row r="4" spans="1:9" x14ac:dyDescent="0.3">
      <c r="A4" s="2050"/>
      <c r="B4" s="2050"/>
      <c r="C4" s="2050"/>
      <c r="D4" s="2050"/>
      <c r="E4" s="2050"/>
      <c r="F4" s="2050"/>
      <c r="G4" s="2050"/>
      <c r="H4" s="2050"/>
      <c r="I4" s="2050"/>
    </row>
    <row r="5" spans="1:9" x14ac:dyDescent="0.3">
      <c r="A5" s="2050"/>
      <c r="B5" s="2050"/>
      <c r="C5" s="2050"/>
      <c r="D5" s="2050"/>
      <c r="E5" s="2050"/>
      <c r="F5" s="2050"/>
      <c r="G5" s="2050"/>
      <c r="H5" s="2050"/>
      <c r="I5" s="2050"/>
    </row>
    <row r="6" spans="1:9" ht="15.75" customHeight="1" x14ac:dyDescent="0.3">
      <c r="A6" s="2050"/>
      <c r="B6" s="2050"/>
      <c r="C6" s="2050"/>
      <c r="D6" s="2050"/>
      <c r="E6" s="2050"/>
      <c r="F6" s="2050"/>
      <c r="G6" s="2050"/>
      <c r="H6" s="2050"/>
      <c r="I6" s="2050"/>
    </row>
    <row r="7" spans="1:9" x14ac:dyDescent="0.3">
      <c r="A7" s="2022" t="s">
        <v>333</v>
      </c>
      <c r="B7" s="2022"/>
      <c r="C7" s="2022"/>
      <c r="D7" s="2022"/>
      <c r="E7" s="2022"/>
      <c r="F7" s="2022"/>
      <c r="G7" s="2022"/>
      <c r="H7" s="2022"/>
      <c r="I7" s="2022"/>
    </row>
    <row r="8" spans="1:9" ht="14.1" customHeight="1" x14ac:dyDescent="0.3">
      <c r="A8" s="2003" t="s">
        <v>0</v>
      </c>
      <c r="B8" s="2003"/>
      <c r="C8" s="2193" t="s">
        <v>80</v>
      </c>
      <c r="D8" s="2193"/>
      <c r="E8" s="2193"/>
      <c r="F8" s="2193"/>
      <c r="G8" s="2193"/>
      <c r="H8" s="2193"/>
      <c r="I8" s="2193"/>
    </row>
    <row r="9" spans="1:9" x14ac:dyDescent="0.3">
      <c r="A9" s="2003"/>
      <c r="B9" s="2003"/>
      <c r="C9" s="2193"/>
      <c r="D9" s="2193"/>
      <c r="E9" s="2193"/>
      <c r="F9" s="2193"/>
      <c r="G9" s="2193"/>
      <c r="H9" s="2193"/>
      <c r="I9" s="2193"/>
    </row>
    <row r="10" spans="1:9" ht="45.75" customHeight="1" x14ac:dyDescent="0.3">
      <c r="A10" s="2053" t="s">
        <v>2</v>
      </c>
      <c r="B10" s="2053"/>
      <c r="C10" s="2193" t="s">
        <v>91</v>
      </c>
      <c r="D10" s="2193"/>
      <c r="E10" s="2193"/>
      <c r="F10" s="2193"/>
      <c r="G10" s="2193"/>
      <c r="H10" s="2193"/>
      <c r="I10" s="2193"/>
    </row>
    <row r="11" spans="1:9" ht="16.5" customHeight="1" x14ac:dyDescent="0.3">
      <c r="A11" s="2003" t="s">
        <v>4</v>
      </c>
      <c r="B11" s="2003"/>
      <c r="C11" s="2194" t="s">
        <v>81</v>
      </c>
      <c r="D11" s="2194"/>
      <c r="E11" s="2194"/>
      <c r="F11" s="2194"/>
      <c r="G11" s="2194"/>
      <c r="H11" s="2194"/>
      <c r="I11" s="2194"/>
    </row>
    <row r="12" spans="1:9" x14ac:dyDescent="0.3">
      <c r="A12" s="2003"/>
      <c r="B12" s="2003"/>
      <c r="C12" s="2194"/>
      <c r="D12" s="2194"/>
      <c r="E12" s="2194"/>
      <c r="F12" s="2194"/>
      <c r="G12" s="2194"/>
      <c r="H12" s="2194"/>
      <c r="I12" s="2194"/>
    </row>
    <row r="13" spans="1:9" x14ac:dyDescent="0.3">
      <c r="A13" s="2003"/>
      <c r="B13" s="2003"/>
      <c r="C13" s="2194"/>
      <c r="D13" s="2194"/>
      <c r="E13" s="2194"/>
      <c r="F13" s="2194"/>
      <c r="G13" s="2194"/>
      <c r="H13" s="2194"/>
      <c r="I13" s="2194"/>
    </row>
    <row r="14" spans="1:9" ht="24" customHeight="1" x14ac:dyDescent="0.3">
      <c r="A14" s="2053" t="s">
        <v>6</v>
      </c>
      <c r="B14" s="2053"/>
      <c r="C14" s="2194" t="s">
        <v>1188</v>
      </c>
      <c r="D14" s="2194"/>
      <c r="E14" s="2194"/>
      <c r="F14" s="2194"/>
      <c r="G14" s="2194"/>
      <c r="H14" s="2194"/>
      <c r="I14" s="2194"/>
    </row>
    <row r="15" spans="1:9" ht="24.75" customHeight="1" x14ac:dyDescent="0.3">
      <c r="A15" s="2003" t="s">
        <v>7</v>
      </c>
      <c r="B15" s="2003"/>
      <c r="C15" s="2193" t="s">
        <v>99</v>
      </c>
      <c r="D15" s="2193"/>
      <c r="E15" s="2193"/>
      <c r="F15" s="2193"/>
      <c r="G15" s="2193"/>
      <c r="H15" s="2193"/>
      <c r="I15" s="2193"/>
    </row>
    <row r="16" spans="1:9" ht="21.75" customHeight="1" x14ac:dyDescent="0.3">
      <c r="A16" s="2010" t="s">
        <v>251</v>
      </c>
      <c r="B16" s="2010"/>
      <c r="C16" s="2010"/>
      <c r="D16" s="2010"/>
      <c r="E16" s="2010"/>
      <c r="F16" s="2010"/>
      <c r="G16" s="2010"/>
      <c r="H16" s="2010"/>
      <c r="I16" s="2010"/>
    </row>
    <row r="17" spans="1:10" ht="15.75" customHeight="1" x14ac:dyDescent="0.3">
      <c r="A17" s="2002" t="s">
        <v>92</v>
      </c>
      <c r="B17" s="2002"/>
      <c r="C17" s="2002"/>
      <c r="D17" s="2002"/>
      <c r="E17" s="2002"/>
      <c r="F17" s="2002"/>
      <c r="G17" s="2002"/>
      <c r="H17" s="2002"/>
      <c r="I17" s="2002"/>
    </row>
    <row r="18" spans="1:10" ht="22.5" customHeight="1" x14ac:dyDescent="0.3">
      <c r="A18" s="2198" t="s">
        <v>82</v>
      </c>
      <c r="B18" s="2198"/>
      <c r="C18" s="2198"/>
      <c r="D18" s="2198"/>
      <c r="E18" s="2198"/>
      <c r="F18" s="2198"/>
      <c r="G18" s="2198"/>
      <c r="H18" s="2198"/>
      <c r="I18" s="2198"/>
    </row>
    <row r="19" spans="1:10" ht="22.5" customHeight="1" x14ac:dyDescent="0.3">
      <c r="A19" s="2197" t="s">
        <v>144</v>
      </c>
      <c r="B19" s="2197"/>
      <c r="C19" s="2197" t="s">
        <v>145</v>
      </c>
      <c r="D19" s="2197"/>
      <c r="E19" s="2197"/>
      <c r="F19" s="2197"/>
      <c r="G19" s="2197"/>
      <c r="H19" s="2197"/>
      <c r="I19" s="2197"/>
    </row>
    <row r="20" spans="1:10" ht="16.5" customHeight="1" x14ac:dyDescent="0.3">
      <c r="A20" s="2063" t="s">
        <v>259</v>
      </c>
      <c r="B20" s="2063"/>
      <c r="C20" s="2063" t="s">
        <v>260</v>
      </c>
      <c r="D20" s="2063"/>
      <c r="E20" s="19" t="s">
        <v>1723</v>
      </c>
      <c r="F20" s="19" t="s">
        <v>252</v>
      </c>
      <c r="G20" s="17" t="s">
        <v>1996</v>
      </c>
      <c r="H20" s="2179"/>
      <c r="I20" s="2179"/>
      <c r="J20" s="2179"/>
    </row>
    <row r="21" spans="1:10" x14ac:dyDescent="0.3">
      <c r="A21" s="2195"/>
      <c r="B21" s="2196"/>
      <c r="C21" s="5"/>
      <c r="D21" s="5"/>
      <c r="E21" s="2195"/>
      <c r="F21" s="2195"/>
      <c r="G21" s="5"/>
      <c r="H21" s="2195"/>
      <c r="I21" s="5"/>
    </row>
    <row r="22" spans="1:10" x14ac:dyDescent="0.3">
      <c r="A22" s="2195"/>
      <c r="B22" s="2196"/>
      <c r="C22" s="5"/>
      <c r="D22" s="5"/>
      <c r="E22" s="2195"/>
      <c r="F22" s="2195"/>
      <c r="G22" s="5"/>
      <c r="H22" s="2195"/>
      <c r="I22" s="5"/>
    </row>
    <row r="23" spans="1:10" x14ac:dyDescent="0.3">
      <c r="A23" s="2195"/>
      <c r="B23" s="2196"/>
      <c r="C23" s="5"/>
      <c r="D23" s="5"/>
      <c r="E23" s="2195"/>
      <c r="F23" s="2195"/>
      <c r="G23" s="5"/>
      <c r="H23" s="2195"/>
      <c r="I23" s="5"/>
    </row>
    <row r="24" spans="1:10" x14ac:dyDescent="0.3">
      <c r="A24" s="2195"/>
      <c r="B24" s="2196"/>
      <c r="C24" s="5"/>
      <c r="D24" s="5"/>
      <c r="E24" s="2195"/>
      <c r="F24" s="2195"/>
      <c r="G24" s="5"/>
      <c r="H24" s="2195"/>
      <c r="I24" s="5"/>
    </row>
    <row r="25" spans="1:10" x14ac:dyDescent="0.3">
      <c r="A25" s="2195"/>
      <c r="B25" s="2196"/>
      <c r="C25" s="5"/>
      <c r="D25" s="5"/>
      <c r="E25" s="2195"/>
      <c r="F25" s="2195"/>
      <c r="G25" s="5"/>
      <c r="H25" s="2195"/>
      <c r="I25" s="5"/>
    </row>
    <row r="26" spans="1:10" x14ac:dyDescent="0.3">
      <c r="A26" s="2195"/>
      <c r="B26" s="2196"/>
      <c r="C26" s="5"/>
      <c r="D26" s="5"/>
      <c r="E26" s="2195"/>
      <c r="F26" s="2195"/>
      <c r="G26" s="5"/>
      <c r="H26" s="2195"/>
      <c r="I26" s="5"/>
    </row>
    <row r="27" spans="1:10" x14ac:dyDescent="0.3">
      <c r="A27" s="2195"/>
      <c r="B27" s="2196"/>
      <c r="C27" s="5"/>
      <c r="D27" s="5"/>
      <c r="E27" s="2195"/>
      <c r="F27" s="2195"/>
      <c r="G27" s="5"/>
      <c r="H27" s="2195"/>
      <c r="I27" s="5"/>
    </row>
    <row r="28" spans="1:10" ht="75.75" customHeight="1" x14ac:dyDescent="0.3">
      <c r="A28" s="2195"/>
      <c r="B28" s="2196"/>
      <c r="C28" s="5"/>
      <c r="D28" s="5"/>
      <c r="E28" s="2195"/>
      <c r="F28" s="2195"/>
      <c r="G28" s="5"/>
      <c r="H28" s="2195"/>
      <c r="I28" s="5"/>
    </row>
    <row r="29" spans="1:10" ht="17.25" thickBot="1" x14ac:dyDescent="0.35">
      <c r="A29" s="1713" t="s">
        <v>92</v>
      </c>
      <c r="B29" s="1584"/>
      <c r="C29" s="1584"/>
      <c r="D29" s="1584"/>
      <c r="E29" s="1584"/>
      <c r="F29" s="1584"/>
      <c r="G29" s="1584"/>
      <c r="H29" s="1584"/>
      <c r="I29" s="1584"/>
    </row>
    <row r="30" spans="1:10" ht="13.5" customHeight="1" x14ac:dyDescent="0.3">
      <c r="A30" s="1656" t="s">
        <v>12</v>
      </c>
      <c r="B30" s="1587" t="s">
        <v>13</v>
      </c>
      <c r="C30" s="1604" t="s">
        <v>83</v>
      </c>
      <c r="D30" s="1604" t="s">
        <v>14</v>
      </c>
      <c r="E30" s="1604" t="s">
        <v>15</v>
      </c>
      <c r="F30" s="1659" t="s">
        <v>16</v>
      </c>
      <c r="G30" s="1660"/>
      <c r="H30" s="2185" t="s">
        <v>302</v>
      </c>
      <c r="I30" s="2042" t="s">
        <v>17</v>
      </c>
    </row>
    <row r="31" spans="1:10" ht="13.5" customHeight="1" x14ac:dyDescent="0.3">
      <c r="A31" s="1644"/>
      <c r="B31" s="1589"/>
      <c r="C31" s="1605"/>
      <c r="D31" s="1605"/>
      <c r="E31" s="1605"/>
      <c r="F31" s="42" t="s">
        <v>93</v>
      </c>
      <c r="G31" s="42" t="s">
        <v>95</v>
      </c>
      <c r="H31" s="2186"/>
      <c r="I31" s="2043"/>
    </row>
    <row r="32" spans="1:10" x14ac:dyDescent="0.3">
      <c r="A32" s="2187" t="s">
        <v>261</v>
      </c>
      <c r="B32" s="2190" t="s">
        <v>204</v>
      </c>
      <c r="C32" s="1997" t="s">
        <v>85</v>
      </c>
      <c r="D32" s="1997" t="s">
        <v>204</v>
      </c>
      <c r="E32" s="105" t="s">
        <v>171</v>
      </c>
      <c r="F32" s="140" t="s">
        <v>97</v>
      </c>
      <c r="G32" s="140" t="s">
        <v>97</v>
      </c>
      <c r="H32" s="85">
        <f>I32/1.05</f>
        <v>6867.0822857142848</v>
      </c>
      <c r="I32" s="141">
        <v>7210.4363999999996</v>
      </c>
      <c r="J32" s="721"/>
    </row>
    <row r="33" spans="1:10" ht="22.5" x14ac:dyDescent="0.3">
      <c r="A33" s="2188"/>
      <c r="B33" s="2191"/>
      <c r="C33" s="1998"/>
      <c r="D33" s="1998"/>
      <c r="E33" s="107" t="s">
        <v>179</v>
      </c>
      <c r="F33" s="69" t="s">
        <v>26</v>
      </c>
      <c r="G33" s="69" t="s">
        <v>26</v>
      </c>
      <c r="H33" s="85">
        <f t="shared" ref="H33:H45" si="0">I33/1.05</f>
        <v>7553.5968571428575</v>
      </c>
      <c r="I33" s="141">
        <v>7931.2767000000003</v>
      </c>
      <c r="J33" s="721"/>
    </row>
    <row r="34" spans="1:10" ht="22.5" x14ac:dyDescent="0.3">
      <c r="A34" s="2189"/>
      <c r="B34" s="2192"/>
      <c r="C34" s="1999"/>
      <c r="D34" s="1999"/>
      <c r="E34" s="107" t="s">
        <v>180</v>
      </c>
      <c r="F34" s="69" t="s">
        <v>26</v>
      </c>
      <c r="G34" s="69" t="s">
        <v>26</v>
      </c>
      <c r="H34" s="85">
        <f t="shared" si="0"/>
        <v>8240.1114285714284</v>
      </c>
      <c r="I34" s="141">
        <v>8652.1170000000002</v>
      </c>
      <c r="J34" s="721"/>
    </row>
    <row r="35" spans="1:10" x14ac:dyDescent="0.3">
      <c r="A35" s="2187" t="s">
        <v>248</v>
      </c>
      <c r="B35" s="2167" t="s">
        <v>87</v>
      </c>
      <c r="C35" s="1997" t="s">
        <v>85</v>
      </c>
      <c r="D35" s="1997" t="s">
        <v>204</v>
      </c>
      <c r="E35" s="142" t="s">
        <v>2007</v>
      </c>
      <c r="F35" s="69" t="s">
        <v>26</v>
      </c>
      <c r="G35" s="140" t="s">
        <v>97</v>
      </c>
      <c r="H35" s="85">
        <f t="shared" si="0"/>
        <v>7540.040857142857</v>
      </c>
      <c r="I35" s="141">
        <v>7917.0429000000004</v>
      </c>
      <c r="J35" s="721"/>
    </row>
    <row r="36" spans="1:10" ht="22.5" x14ac:dyDescent="0.3">
      <c r="A36" s="2188"/>
      <c r="B36" s="2168"/>
      <c r="C36" s="1998"/>
      <c r="D36" s="1998"/>
      <c r="E36" s="107" t="s">
        <v>179</v>
      </c>
      <c r="F36" s="69" t="s">
        <v>26</v>
      </c>
      <c r="G36" s="69" t="s">
        <v>26</v>
      </c>
      <c r="H36" s="85">
        <f t="shared" si="0"/>
        <v>8293.3671428571433</v>
      </c>
      <c r="I36" s="141">
        <v>8708.0355</v>
      </c>
      <c r="J36" s="721"/>
    </row>
    <row r="37" spans="1:10" ht="22.5" x14ac:dyDescent="0.3">
      <c r="A37" s="2189"/>
      <c r="B37" s="2169"/>
      <c r="C37" s="1999"/>
      <c r="D37" s="1999"/>
      <c r="E37" s="107" t="s">
        <v>180</v>
      </c>
      <c r="F37" s="69" t="s">
        <v>26</v>
      </c>
      <c r="G37" s="69" t="s">
        <v>26</v>
      </c>
      <c r="H37" s="85">
        <f t="shared" si="0"/>
        <v>9047.661714285714</v>
      </c>
      <c r="I37" s="141">
        <v>9500.0447999999997</v>
      </c>
      <c r="J37" s="721"/>
    </row>
    <row r="38" spans="1:10" ht="25.5" x14ac:dyDescent="0.3">
      <c r="A38" s="144" t="s">
        <v>262</v>
      </c>
      <c r="B38" s="23" t="s">
        <v>204</v>
      </c>
      <c r="C38" s="104" t="s">
        <v>85</v>
      </c>
      <c r="D38" s="104" t="s">
        <v>121</v>
      </c>
      <c r="E38" s="104" t="s">
        <v>200</v>
      </c>
      <c r="F38" s="69" t="s">
        <v>26</v>
      </c>
      <c r="G38" s="69" t="s">
        <v>26</v>
      </c>
      <c r="H38" s="85">
        <f t="shared" si="0"/>
        <v>7674.6325714285713</v>
      </c>
      <c r="I38" s="145">
        <v>8058.3642</v>
      </c>
      <c r="J38" s="721"/>
    </row>
    <row r="39" spans="1:10" x14ac:dyDescent="0.3">
      <c r="A39" s="2187" t="s">
        <v>263</v>
      </c>
      <c r="B39" s="2190" t="s">
        <v>204</v>
      </c>
      <c r="C39" s="1997" t="s">
        <v>85</v>
      </c>
      <c r="D39" s="1997" t="s">
        <v>121</v>
      </c>
      <c r="E39" s="142" t="s">
        <v>24</v>
      </c>
      <c r="F39" s="69" t="s">
        <v>26</v>
      </c>
      <c r="G39" s="69" t="s">
        <v>26</v>
      </c>
      <c r="H39" s="85">
        <f t="shared" si="0"/>
        <v>7674.6325714285713</v>
      </c>
      <c r="I39" s="145">
        <v>8058.3642</v>
      </c>
      <c r="J39" s="721"/>
    </row>
    <row r="40" spans="1:10" ht="22.5" x14ac:dyDescent="0.3">
      <c r="A40" s="2188"/>
      <c r="B40" s="2191"/>
      <c r="C40" s="1998"/>
      <c r="D40" s="1998"/>
      <c r="E40" s="107" t="s">
        <v>179</v>
      </c>
      <c r="F40" s="69" t="s">
        <v>26</v>
      </c>
      <c r="G40" s="69" t="s">
        <v>26</v>
      </c>
      <c r="H40" s="85">
        <f t="shared" si="0"/>
        <v>8441.5148571428563</v>
      </c>
      <c r="I40" s="145">
        <v>8863.5905999999995</v>
      </c>
      <c r="J40" s="721"/>
    </row>
    <row r="41" spans="1:10" ht="22.5" x14ac:dyDescent="0.3">
      <c r="A41" s="2189"/>
      <c r="B41" s="2192"/>
      <c r="C41" s="1999"/>
      <c r="D41" s="1999"/>
      <c r="E41" s="107" t="s">
        <v>180</v>
      </c>
      <c r="F41" s="69" t="s">
        <v>26</v>
      </c>
      <c r="G41" s="69" t="s">
        <v>26</v>
      </c>
      <c r="H41" s="85">
        <f t="shared" si="0"/>
        <v>9209.3654285714274</v>
      </c>
      <c r="I41" s="145">
        <v>9669.8336999999992</v>
      </c>
      <c r="J41" s="721"/>
    </row>
    <row r="42" spans="1:10" ht="25.5" x14ac:dyDescent="0.3">
      <c r="A42" s="136" t="s">
        <v>249</v>
      </c>
      <c r="B42" s="23" t="s">
        <v>204</v>
      </c>
      <c r="C42" s="22" t="s">
        <v>85</v>
      </c>
      <c r="D42" s="22" t="s">
        <v>121</v>
      </c>
      <c r="E42" s="142" t="s">
        <v>24</v>
      </c>
      <c r="F42" s="69" t="s">
        <v>26</v>
      </c>
      <c r="G42" s="69" t="s">
        <v>26</v>
      </c>
      <c r="H42" s="85">
        <f t="shared" si="0"/>
        <v>7337.6691428571421</v>
      </c>
      <c r="I42" s="145">
        <v>7704.5526</v>
      </c>
      <c r="J42" s="721"/>
    </row>
    <row r="43" spans="1:10" x14ac:dyDescent="0.3">
      <c r="A43" s="2199" t="s">
        <v>264</v>
      </c>
      <c r="B43" s="1985" t="s">
        <v>204</v>
      </c>
      <c r="C43" s="2152" t="s">
        <v>85</v>
      </c>
      <c r="D43" s="2152" t="s">
        <v>121</v>
      </c>
      <c r="E43" s="72" t="s">
        <v>24</v>
      </c>
      <c r="F43" s="69" t="s">
        <v>26</v>
      </c>
      <c r="G43" s="69" t="s">
        <v>26</v>
      </c>
      <c r="H43" s="85">
        <f t="shared" si="0"/>
        <v>7809.2242857142846</v>
      </c>
      <c r="I43" s="145">
        <v>8199.6854999999996</v>
      </c>
      <c r="J43" s="721"/>
    </row>
    <row r="44" spans="1:10" ht="22.5" x14ac:dyDescent="0.3">
      <c r="A44" s="2200"/>
      <c r="B44" s="1985"/>
      <c r="C44" s="2152"/>
      <c r="D44" s="2152"/>
      <c r="E44" s="67" t="s">
        <v>179</v>
      </c>
      <c r="F44" s="69" t="s">
        <v>26</v>
      </c>
      <c r="G44" s="69" t="s">
        <v>26</v>
      </c>
      <c r="H44" s="85">
        <f t="shared" si="0"/>
        <v>8589.662571428571</v>
      </c>
      <c r="I44" s="145">
        <v>9019.1456999999991</v>
      </c>
      <c r="J44" s="721"/>
    </row>
    <row r="45" spans="1:10" ht="23.25" thickBot="1" x14ac:dyDescent="0.35">
      <c r="A45" s="2201"/>
      <c r="B45" s="2154"/>
      <c r="C45" s="2153"/>
      <c r="D45" s="2153"/>
      <c r="E45" s="146" t="s">
        <v>180</v>
      </c>
      <c r="F45" s="147" t="s">
        <v>26</v>
      </c>
      <c r="G45" s="147" t="s">
        <v>26</v>
      </c>
      <c r="H45" s="148">
        <f t="shared" si="0"/>
        <v>9371.0691428571427</v>
      </c>
      <c r="I45" s="149">
        <v>9839.6226000000006</v>
      </c>
      <c r="J45" s="721"/>
    </row>
    <row r="46" spans="1:10" x14ac:dyDescent="0.3">
      <c r="A46" s="2180" t="s">
        <v>32</v>
      </c>
      <c r="B46" s="2181"/>
      <c r="C46" s="2181"/>
      <c r="D46" s="2181"/>
      <c r="E46" s="2181"/>
      <c r="F46" s="2181"/>
      <c r="G46" s="2181"/>
      <c r="H46" s="2181"/>
      <c r="I46" s="2182"/>
      <c r="J46" s="721"/>
    </row>
    <row r="47" spans="1:10" ht="17.25" thickBot="1" x14ac:dyDescent="0.35">
      <c r="A47" s="1583" t="s">
        <v>92</v>
      </c>
      <c r="B47" s="1584"/>
      <c r="C47" s="1584"/>
      <c r="D47" s="1584"/>
      <c r="E47" s="1584"/>
      <c r="F47" s="1584"/>
      <c r="G47" s="1584"/>
      <c r="H47" s="1584"/>
      <c r="I47" s="1585"/>
      <c r="J47" s="721"/>
    </row>
    <row r="48" spans="1:10" ht="13.5" customHeight="1" x14ac:dyDescent="0.3">
      <c r="A48" s="1656" t="s">
        <v>33</v>
      </c>
      <c r="B48" s="1657"/>
      <c r="C48" s="1606" t="s">
        <v>34</v>
      </c>
      <c r="D48" s="1604" t="s">
        <v>15</v>
      </c>
      <c r="E48" s="1657"/>
      <c r="F48" s="1659" t="s">
        <v>16</v>
      </c>
      <c r="G48" s="1660"/>
      <c r="H48" s="2185" t="s">
        <v>302</v>
      </c>
      <c r="I48" s="2042" t="s">
        <v>17</v>
      </c>
      <c r="J48" s="721"/>
    </row>
    <row r="49" spans="1:10" ht="13.5" customHeight="1" x14ac:dyDescent="0.3">
      <c r="A49" s="1644"/>
      <c r="B49" s="1645"/>
      <c r="C49" s="1607"/>
      <c r="D49" s="1605"/>
      <c r="E49" s="1645"/>
      <c r="F49" s="42" t="s">
        <v>93</v>
      </c>
      <c r="G49" s="42" t="s">
        <v>95</v>
      </c>
      <c r="H49" s="2186"/>
      <c r="I49" s="2043"/>
      <c r="J49" s="721"/>
    </row>
    <row r="50" spans="1:10" ht="15" customHeight="1" x14ac:dyDescent="0.3">
      <c r="A50" s="2160" t="s">
        <v>88</v>
      </c>
      <c r="B50" s="2161"/>
      <c r="C50" s="1997" t="s">
        <v>36</v>
      </c>
      <c r="D50" s="1970" t="s">
        <v>37</v>
      </c>
      <c r="E50" s="1971"/>
      <c r="F50" s="150" t="s">
        <v>97</v>
      </c>
      <c r="G50" s="150" t="s">
        <v>97</v>
      </c>
      <c r="H50" s="85">
        <f>I50/1.05</f>
        <v>669.08542857142857</v>
      </c>
      <c r="I50" s="141">
        <v>702.53970000000004</v>
      </c>
      <c r="J50" s="721"/>
    </row>
    <row r="51" spans="1:10" ht="15" customHeight="1" x14ac:dyDescent="0.3">
      <c r="A51" s="2162"/>
      <c r="B51" s="2163"/>
      <c r="C51" s="1999"/>
      <c r="D51" s="1970" t="s">
        <v>38</v>
      </c>
      <c r="E51" s="1972"/>
      <c r="F51" s="151" t="s">
        <v>26</v>
      </c>
      <c r="G51" s="151" t="s">
        <v>26</v>
      </c>
      <c r="H51" s="85">
        <f t="shared" ref="H51:H66" si="1">I51/1.05</f>
        <v>871.4571428571428</v>
      </c>
      <c r="I51" s="99">
        <v>915.03</v>
      </c>
      <c r="J51" s="721"/>
    </row>
    <row r="52" spans="1:10" x14ac:dyDescent="0.3">
      <c r="A52" s="1952" t="s">
        <v>89</v>
      </c>
      <c r="B52" s="1953"/>
      <c r="C52" s="1997" t="s">
        <v>36</v>
      </c>
      <c r="D52" s="1966" t="s">
        <v>40</v>
      </c>
      <c r="E52" s="1967"/>
      <c r="F52" s="150" t="s">
        <v>97</v>
      </c>
      <c r="G52" s="150" t="s">
        <v>97</v>
      </c>
      <c r="H52" s="85">
        <f t="shared" si="1"/>
        <v>669.08542857142857</v>
      </c>
      <c r="I52" s="141">
        <v>702.53970000000004</v>
      </c>
      <c r="J52" s="721"/>
    </row>
    <row r="53" spans="1:10" x14ac:dyDescent="0.3">
      <c r="A53" s="1954"/>
      <c r="B53" s="1955"/>
      <c r="C53" s="1999"/>
      <c r="D53" s="1966" t="s">
        <v>41</v>
      </c>
      <c r="E53" s="1967"/>
      <c r="F53" s="151" t="s">
        <v>26</v>
      </c>
      <c r="G53" s="151" t="s">
        <v>26</v>
      </c>
      <c r="H53" s="85">
        <f t="shared" si="1"/>
        <v>871.4571428571428</v>
      </c>
      <c r="I53" s="99">
        <v>915.03</v>
      </c>
      <c r="J53" s="721"/>
    </row>
    <row r="54" spans="1:10" ht="15" customHeight="1" x14ac:dyDescent="0.3">
      <c r="A54" s="1973" t="s">
        <v>42</v>
      </c>
      <c r="B54" s="1974"/>
      <c r="C54" s="1997" t="s">
        <v>36</v>
      </c>
      <c r="D54" s="1970" t="s">
        <v>43</v>
      </c>
      <c r="E54" s="1971"/>
      <c r="F54" s="2183" t="s">
        <v>97</v>
      </c>
      <c r="G54" s="2184"/>
      <c r="H54" s="85">
        <f t="shared" si="1"/>
        <v>398.9337142857143</v>
      </c>
      <c r="I54" s="99">
        <v>418.88040000000001</v>
      </c>
      <c r="J54" s="721"/>
    </row>
    <row r="55" spans="1:10" ht="15" customHeight="1" x14ac:dyDescent="0.3">
      <c r="A55" s="1975"/>
      <c r="B55" s="1976"/>
      <c r="C55" s="1999"/>
      <c r="D55" s="1970" t="s">
        <v>44</v>
      </c>
      <c r="E55" s="1971"/>
      <c r="F55" s="151" t="s">
        <v>26</v>
      </c>
      <c r="G55" s="151" t="s">
        <v>26</v>
      </c>
      <c r="H55" s="85">
        <f t="shared" si="1"/>
        <v>518.0328571428571</v>
      </c>
      <c r="I55" s="99">
        <v>543.93449999999996</v>
      </c>
      <c r="J55" s="721"/>
    </row>
    <row r="56" spans="1:10" ht="15" customHeight="1" x14ac:dyDescent="0.3">
      <c r="A56" s="1952" t="s">
        <v>48</v>
      </c>
      <c r="B56" s="1953"/>
      <c r="C56" s="1997" t="s">
        <v>36</v>
      </c>
      <c r="D56" s="1966" t="s">
        <v>49</v>
      </c>
      <c r="E56" s="1967"/>
      <c r="F56" s="150" t="s">
        <v>97</v>
      </c>
      <c r="G56" s="152" t="s">
        <v>25</v>
      </c>
      <c r="H56" s="85">
        <f t="shared" si="1"/>
        <v>398.9337142857143</v>
      </c>
      <c r="I56" s="99">
        <v>418.88040000000001</v>
      </c>
      <c r="J56" s="721"/>
    </row>
    <row r="57" spans="1:10" ht="15" customHeight="1" x14ac:dyDescent="0.3">
      <c r="A57" s="1954"/>
      <c r="B57" s="1955"/>
      <c r="C57" s="1999"/>
      <c r="D57" s="1966" t="s">
        <v>50</v>
      </c>
      <c r="E57" s="1967"/>
      <c r="F57" s="151" t="s">
        <v>26</v>
      </c>
      <c r="G57" s="151" t="s">
        <v>26</v>
      </c>
      <c r="H57" s="85">
        <f t="shared" si="1"/>
        <v>518.0328571428571</v>
      </c>
      <c r="I57" s="99">
        <v>543.93449999999996</v>
      </c>
      <c r="J57" s="721"/>
    </row>
    <row r="58" spans="1:10" ht="15" customHeight="1" x14ac:dyDescent="0.3">
      <c r="A58" s="1973" t="s">
        <v>51</v>
      </c>
      <c r="B58" s="1974"/>
      <c r="C58" s="1997" t="s">
        <v>36</v>
      </c>
      <c r="D58" s="1970" t="s">
        <v>52</v>
      </c>
      <c r="E58" s="1971"/>
      <c r="F58" s="2183" t="s">
        <v>97</v>
      </c>
      <c r="G58" s="2184"/>
      <c r="H58" s="85">
        <f t="shared" si="1"/>
        <v>520.93771428571426</v>
      </c>
      <c r="I58" s="99">
        <v>546.9846</v>
      </c>
      <c r="J58" s="721"/>
    </row>
    <row r="59" spans="1:10" ht="15" customHeight="1" x14ac:dyDescent="0.3">
      <c r="A59" s="1975"/>
      <c r="B59" s="1976"/>
      <c r="C59" s="1999"/>
      <c r="D59" s="1970" t="s">
        <v>53</v>
      </c>
      <c r="E59" s="1971"/>
      <c r="F59" s="151" t="s">
        <v>26</v>
      </c>
      <c r="G59" s="151" t="s">
        <v>26</v>
      </c>
      <c r="H59" s="85">
        <f t="shared" si="1"/>
        <v>676.83171428571427</v>
      </c>
      <c r="I59" s="93">
        <v>710.67330000000004</v>
      </c>
      <c r="J59" s="721"/>
    </row>
    <row r="60" spans="1:10" ht="15" customHeight="1" x14ac:dyDescent="0.3">
      <c r="A60" s="1973" t="s">
        <v>54</v>
      </c>
      <c r="B60" s="1974"/>
      <c r="C60" s="1997" t="s">
        <v>36</v>
      </c>
      <c r="D60" s="1970" t="s">
        <v>55</v>
      </c>
      <c r="E60" s="1971"/>
      <c r="F60" s="2183" t="s">
        <v>97</v>
      </c>
      <c r="G60" s="2184"/>
      <c r="H60" s="85">
        <f t="shared" si="1"/>
        <v>780.43828571428571</v>
      </c>
      <c r="I60" s="99">
        <v>819.46019999999999</v>
      </c>
      <c r="J60" s="721"/>
    </row>
    <row r="61" spans="1:10" ht="15" customHeight="1" x14ac:dyDescent="0.3">
      <c r="A61" s="1975"/>
      <c r="B61" s="1976"/>
      <c r="C61" s="1999"/>
      <c r="D61" s="1970" t="s">
        <v>56</v>
      </c>
      <c r="E61" s="1971"/>
      <c r="F61" s="151" t="s">
        <v>26</v>
      </c>
      <c r="G61" s="151" t="s">
        <v>26</v>
      </c>
      <c r="H61" s="85">
        <f t="shared" si="1"/>
        <v>1014.7634285714286</v>
      </c>
      <c r="I61" s="93">
        <v>1065.5016000000001</v>
      </c>
      <c r="J61" s="721"/>
    </row>
    <row r="62" spans="1:10" ht="15" customHeight="1" x14ac:dyDescent="0.3">
      <c r="A62" s="1973" t="s">
        <v>57</v>
      </c>
      <c r="B62" s="1974"/>
      <c r="C62" s="1997" t="s">
        <v>36</v>
      </c>
      <c r="D62" s="1970" t="s">
        <v>58</v>
      </c>
      <c r="E62" s="1971"/>
      <c r="F62" s="2183" t="s">
        <v>97</v>
      </c>
      <c r="G62" s="2184"/>
      <c r="H62" s="85">
        <f t="shared" si="1"/>
        <v>1029.2877142857142</v>
      </c>
      <c r="I62" s="99">
        <v>1080.7520999999999</v>
      </c>
      <c r="J62" s="721"/>
    </row>
    <row r="63" spans="1:10" ht="15" customHeight="1" x14ac:dyDescent="0.3">
      <c r="A63" s="1975"/>
      <c r="B63" s="1976"/>
      <c r="C63" s="1999"/>
      <c r="D63" s="1970" t="s">
        <v>59</v>
      </c>
      <c r="E63" s="1971"/>
      <c r="F63" s="151" t="s">
        <v>26</v>
      </c>
      <c r="G63" s="151" t="s">
        <v>26</v>
      </c>
      <c r="H63" s="85">
        <f t="shared" si="1"/>
        <v>1339.1391428571428</v>
      </c>
      <c r="I63" s="93">
        <v>1406.0961</v>
      </c>
      <c r="J63" s="721"/>
    </row>
    <row r="64" spans="1:10" ht="15" customHeight="1" x14ac:dyDescent="0.3">
      <c r="A64" s="2110" t="s">
        <v>60</v>
      </c>
      <c r="B64" s="2111"/>
      <c r="C64" s="22" t="s">
        <v>36</v>
      </c>
      <c r="D64" s="1988" t="s">
        <v>61</v>
      </c>
      <c r="E64" s="1989"/>
      <c r="F64" s="151" t="s">
        <v>26</v>
      </c>
      <c r="G64" s="151" t="s">
        <v>26</v>
      </c>
      <c r="H64" s="85">
        <f t="shared" si="1"/>
        <v>512.22314285714288</v>
      </c>
      <c r="I64" s="99">
        <v>537.83429999999998</v>
      </c>
      <c r="J64" s="721"/>
    </row>
    <row r="65" spans="1:10" ht="15" customHeight="1" x14ac:dyDescent="0.3">
      <c r="A65" s="2110" t="s">
        <v>62</v>
      </c>
      <c r="B65" s="2111"/>
      <c r="C65" s="22" t="s">
        <v>36</v>
      </c>
      <c r="D65" s="1970" t="s">
        <v>63</v>
      </c>
      <c r="E65" s="1971"/>
      <c r="F65" s="151" t="s">
        <v>26</v>
      </c>
      <c r="G65" s="151" t="s">
        <v>26</v>
      </c>
      <c r="H65" s="85">
        <f t="shared" si="1"/>
        <v>423.14085714285716</v>
      </c>
      <c r="I65" s="99">
        <v>444.29790000000003</v>
      </c>
      <c r="J65" s="721"/>
    </row>
    <row r="66" spans="1:10" ht="15" customHeight="1" thickBot="1" x14ac:dyDescent="0.35">
      <c r="A66" s="1982" t="s">
        <v>66</v>
      </c>
      <c r="B66" s="2202"/>
      <c r="C66" s="94" t="s">
        <v>36</v>
      </c>
      <c r="D66" s="1958" t="s">
        <v>67</v>
      </c>
      <c r="E66" s="2203"/>
      <c r="F66" s="1977" t="s">
        <v>90</v>
      </c>
      <c r="G66" s="1978"/>
      <c r="H66" s="148">
        <f t="shared" si="1"/>
        <v>107.47971428571428</v>
      </c>
      <c r="I66" s="153">
        <v>112.8537</v>
      </c>
      <c r="J66" s="721"/>
    </row>
    <row r="67" spans="1:10" ht="15" customHeight="1" thickBot="1" x14ac:dyDescent="0.35">
      <c r="A67" s="1968" t="s">
        <v>136</v>
      </c>
      <c r="B67" s="1969"/>
      <c r="C67" s="1969"/>
      <c r="D67" s="1969"/>
      <c r="E67" s="1969"/>
      <c r="F67" s="1969"/>
      <c r="G67" s="1969"/>
      <c r="H67" s="1969"/>
      <c r="I67" s="1969"/>
      <c r="J67" s="721"/>
    </row>
    <row r="68" spans="1:10" ht="90.75" customHeight="1" x14ac:dyDescent="0.3">
      <c r="A68" s="1964" t="s">
        <v>69</v>
      </c>
      <c r="B68" s="1965"/>
      <c r="C68" s="88" t="s">
        <v>70</v>
      </c>
      <c r="D68" s="89" t="s">
        <v>71</v>
      </c>
      <c r="E68" s="90"/>
      <c r="F68" s="2088" t="s">
        <v>25</v>
      </c>
      <c r="G68" s="2089"/>
      <c r="H68" s="154">
        <f>I68/1.05</f>
        <v>780.43828571428571</v>
      </c>
      <c r="I68" s="155">
        <v>819.46019999999999</v>
      </c>
      <c r="J68" s="721"/>
    </row>
    <row r="69" spans="1:10" ht="90.75" customHeight="1" x14ac:dyDescent="0.3">
      <c r="A69" s="1962" t="s">
        <v>72</v>
      </c>
      <c r="B69" s="1963"/>
      <c r="C69" s="43" t="s">
        <v>70</v>
      </c>
      <c r="D69" s="51" t="s">
        <v>73</v>
      </c>
      <c r="F69" s="2085" t="s">
        <v>25</v>
      </c>
      <c r="G69" s="2085"/>
      <c r="H69" s="83">
        <f t="shared" ref="H69:H70" si="2">I69/1.05</f>
        <v>780.43828571428571</v>
      </c>
      <c r="I69" s="156">
        <v>819.46019999999999</v>
      </c>
      <c r="J69" s="721"/>
    </row>
    <row r="70" spans="1:10" ht="90.75" customHeight="1" thickBot="1" x14ac:dyDescent="0.35">
      <c r="A70" s="1982" t="s">
        <v>74</v>
      </c>
      <c r="B70" s="1983"/>
      <c r="C70" s="94" t="s">
        <v>70</v>
      </c>
      <c r="D70" s="95" t="s">
        <v>75</v>
      </c>
      <c r="E70" s="96"/>
      <c r="F70" s="1977" t="s">
        <v>25</v>
      </c>
      <c r="G70" s="1978"/>
      <c r="H70" s="157">
        <f t="shared" si="2"/>
        <v>780.43828571428571</v>
      </c>
      <c r="I70" s="158">
        <v>819.46019999999999</v>
      </c>
      <c r="J70" s="721"/>
    </row>
    <row r="72" spans="1:10" x14ac:dyDescent="0.3">
      <c r="A72" s="11" t="s">
        <v>25</v>
      </c>
      <c r="B72" s="2007" t="s">
        <v>76</v>
      </c>
      <c r="C72" s="2008"/>
      <c r="D72" s="2008"/>
    </row>
    <row r="73" spans="1:10" x14ac:dyDescent="0.3">
      <c r="A73" s="12" t="s">
        <v>30</v>
      </c>
      <c r="B73" s="2007" t="s">
        <v>77</v>
      </c>
      <c r="C73" s="2008"/>
      <c r="D73" s="2008"/>
    </row>
    <row r="74" spans="1:10" x14ac:dyDescent="0.3">
      <c r="A74" s="13" t="s">
        <v>26</v>
      </c>
      <c r="B74" s="2007" t="s">
        <v>301</v>
      </c>
      <c r="C74" s="2008"/>
      <c r="D74" s="2008"/>
    </row>
    <row r="75" spans="1:10" x14ac:dyDescent="0.3">
      <c r="A75" s="14" t="s">
        <v>78</v>
      </c>
      <c r="B75" s="2007" t="s">
        <v>79</v>
      </c>
      <c r="C75" s="2008"/>
      <c r="D75" s="2008"/>
    </row>
    <row r="76" spans="1:10" x14ac:dyDescent="0.3">
      <c r="A76" s="62">
        <v>900</v>
      </c>
      <c r="B76" s="2009" t="s">
        <v>170</v>
      </c>
      <c r="C76" s="2009"/>
      <c r="D76" s="2009"/>
    </row>
  </sheetData>
  <mergeCells count="110">
    <mergeCell ref="A1:I6"/>
    <mergeCell ref="A67:I67"/>
    <mergeCell ref="F66:G66"/>
    <mergeCell ref="A60:B61"/>
    <mergeCell ref="A62:B63"/>
    <mergeCell ref="C58:C59"/>
    <mergeCell ref="C60:C61"/>
    <mergeCell ref="C62:C63"/>
    <mergeCell ref="D63:E63"/>
    <mergeCell ref="D62:E62"/>
    <mergeCell ref="F62:G62"/>
    <mergeCell ref="F60:G60"/>
    <mergeCell ref="D60:E60"/>
    <mergeCell ref="C54:C55"/>
    <mergeCell ref="D56:E56"/>
    <mergeCell ref="D58:E58"/>
    <mergeCell ref="F58:G58"/>
    <mergeCell ref="A39:A41"/>
    <mergeCell ref="D43:D45"/>
    <mergeCell ref="D51:E51"/>
    <mergeCell ref="A50:B51"/>
    <mergeCell ref="A7:I7"/>
    <mergeCell ref="D61:E61"/>
    <mergeCell ref="A48:B49"/>
    <mergeCell ref="B74:D74"/>
    <mergeCell ref="B75:D75"/>
    <mergeCell ref="B76:D76"/>
    <mergeCell ref="D64:E64"/>
    <mergeCell ref="A65:B65"/>
    <mergeCell ref="D65:E65"/>
    <mergeCell ref="A66:B66"/>
    <mergeCell ref="D66:E66"/>
    <mergeCell ref="A68:B68"/>
    <mergeCell ref="A69:B69"/>
    <mergeCell ref="A70:B70"/>
    <mergeCell ref="A64:B64"/>
    <mergeCell ref="B72:D72"/>
    <mergeCell ref="B73:D73"/>
    <mergeCell ref="B39:B41"/>
    <mergeCell ref="C39:C41"/>
    <mergeCell ref="D39:D41"/>
    <mergeCell ref="A43:A45"/>
    <mergeCell ref="B43:B45"/>
    <mergeCell ref="C43:C45"/>
    <mergeCell ref="C48:C49"/>
    <mergeCell ref="C50:C51"/>
    <mergeCell ref="D48:E49"/>
    <mergeCell ref="A8:B9"/>
    <mergeCell ref="C8:I9"/>
    <mergeCell ref="A10:B10"/>
    <mergeCell ref="C10:I10"/>
    <mergeCell ref="A11:B13"/>
    <mergeCell ref="C11:I13"/>
    <mergeCell ref="A21:A28"/>
    <mergeCell ref="H21:H28"/>
    <mergeCell ref="F21:F28"/>
    <mergeCell ref="E21:E28"/>
    <mergeCell ref="B21:B28"/>
    <mergeCell ref="A14:B14"/>
    <mergeCell ref="C14:I14"/>
    <mergeCell ref="A15:B15"/>
    <mergeCell ref="C15:I15"/>
    <mergeCell ref="A16:I16"/>
    <mergeCell ref="A20:B20"/>
    <mergeCell ref="A19:B19"/>
    <mergeCell ref="C20:D20"/>
    <mergeCell ref="A17:I17"/>
    <mergeCell ref="A18:I18"/>
    <mergeCell ref="G19:I19"/>
    <mergeCell ref="H20:J20"/>
    <mergeCell ref="C19:F19"/>
    <mergeCell ref="B35:B37"/>
    <mergeCell ref="C35:C37"/>
    <mergeCell ref="D35:D37"/>
    <mergeCell ref="A29:I29"/>
    <mergeCell ref="A30:A31"/>
    <mergeCell ref="B30:B31"/>
    <mergeCell ref="H30:H31"/>
    <mergeCell ref="I30:I31"/>
    <mergeCell ref="F30:G30"/>
    <mergeCell ref="D30:D31"/>
    <mergeCell ref="E30:E31"/>
    <mergeCell ref="A32:A34"/>
    <mergeCell ref="B32:B34"/>
    <mergeCell ref="C32:C34"/>
    <mergeCell ref="C30:C31"/>
    <mergeCell ref="A35:A37"/>
    <mergeCell ref="D32:D34"/>
    <mergeCell ref="F68:G68"/>
    <mergeCell ref="F69:G69"/>
    <mergeCell ref="F70:G70"/>
    <mergeCell ref="A46:I46"/>
    <mergeCell ref="F54:G54"/>
    <mergeCell ref="A47:I47"/>
    <mergeCell ref="F48:G48"/>
    <mergeCell ref="D52:E52"/>
    <mergeCell ref="D54:E54"/>
    <mergeCell ref="D53:E53"/>
    <mergeCell ref="A54:B55"/>
    <mergeCell ref="A52:B53"/>
    <mergeCell ref="C52:C53"/>
    <mergeCell ref="D50:E50"/>
    <mergeCell ref="D57:E57"/>
    <mergeCell ref="A56:B57"/>
    <mergeCell ref="C56:C57"/>
    <mergeCell ref="A58:B59"/>
    <mergeCell ref="D59:E59"/>
    <mergeCell ref="H48:H49"/>
    <mergeCell ref="I48:I49"/>
    <mergeCell ref="D55:E55"/>
  </mergeCells>
  <hyperlinks>
    <hyperlink ref="A7:I7" location="СОДЕРЖАНИЕ!A1" display="СОДЕРЖАНИЕ!A1" xr:uid="{CA47FDDE-412A-4D4A-8766-CD31D814F67A}"/>
  </hyperlinks>
  <pageMargins left="0.23622047244094491" right="0.23622047244094491" top="0.74803149606299213" bottom="0.74803149606299213" header="0.31496062992125984" footer="0.31496062992125984"/>
  <pageSetup paperSize="9" orientation="portrait"/>
  <headerFooter>
    <oddFooter>&amp;C&amp;"-,курсив"&amp;8* цена с НДС в рублях РФ, отгрузка со склада фабрики в г. Рязань при 100% предоплате.
Страница  &amp;P из &amp;N&amp;R&amp;"-,полужирный"&amp;KFF0000portika.ru</oddFooter>
  </headerFooter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0"/>
  </sheetPr>
  <dimension ref="A1:L61"/>
  <sheetViews>
    <sheetView workbookViewId="0">
      <selection activeCell="L10" sqref="L10"/>
    </sheetView>
  </sheetViews>
  <sheetFormatPr defaultRowHeight="15" x14ac:dyDescent="0.25"/>
  <cols>
    <col min="1" max="1" width="37" customWidth="1"/>
    <col min="2" max="2" width="18.42578125" customWidth="1"/>
    <col min="3" max="3" width="16.42578125" customWidth="1"/>
    <col min="4" max="4" width="14.140625" customWidth="1"/>
    <col min="5" max="5" width="18.7109375" customWidth="1"/>
    <col min="6" max="6" width="21.85546875" customWidth="1"/>
    <col min="7" max="7" width="18.5703125" bestFit="1" customWidth="1"/>
    <col min="8" max="8" width="17.140625" customWidth="1"/>
  </cols>
  <sheetData>
    <row r="1" spans="1:8" x14ac:dyDescent="0.25">
      <c r="A1" s="2205"/>
      <c r="B1" s="2205"/>
      <c r="C1" s="2205"/>
      <c r="D1" s="2205"/>
      <c r="E1" s="2205"/>
      <c r="F1" s="2205"/>
      <c r="G1" s="2205"/>
      <c r="H1" s="2205"/>
    </row>
    <row r="2" spans="1:8" x14ac:dyDescent="0.25">
      <c r="A2" s="2205"/>
      <c r="B2" s="2205"/>
      <c r="C2" s="2205"/>
      <c r="D2" s="2205"/>
      <c r="E2" s="2205"/>
      <c r="F2" s="2205"/>
      <c r="G2" s="2205"/>
      <c r="H2" s="2205"/>
    </row>
    <row r="3" spans="1:8" x14ac:dyDescent="0.25">
      <c r="A3" s="2205"/>
      <c r="B3" s="2205"/>
      <c r="C3" s="2205"/>
      <c r="D3" s="2205"/>
      <c r="E3" s="2205"/>
      <c r="F3" s="2205"/>
      <c r="G3" s="2205"/>
      <c r="H3" s="2205"/>
    </row>
    <row r="4" spans="1:8" x14ac:dyDescent="0.25">
      <c r="A4" s="2205"/>
      <c r="B4" s="2205"/>
      <c r="C4" s="2205"/>
      <c r="D4" s="2205"/>
      <c r="E4" s="2205"/>
      <c r="F4" s="2205"/>
      <c r="G4" s="2205"/>
      <c r="H4" s="2205"/>
    </row>
    <row r="5" spans="1:8" x14ac:dyDescent="0.25">
      <c r="A5" s="2205"/>
      <c r="B5" s="2205"/>
      <c r="C5" s="2205"/>
      <c r="D5" s="2205"/>
      <c r="E5" s="2205"/>
      <c r="F5" s="2205"/>
      <c r="G5" s="2205"/>
      <c r="H5" s="2205"/>
    </row>
    <row r="6" spans="1:8" x14ac:dyDescent="0.25">
      <c r="A6" s="2205"/>
      <c r="B6" s="2205"/>
      <c r="C6" s="2205"/>
      <c r="D6" s="2205"/>
      <c r="E6" s="2205"/>
      <c r="F6" s="2205"/>
      <c r="G6" s="2205"/>
      <c r="H6" s="2205"/>
    </row>
    <row r="7" spans="1:8" x14ac:dyDescent="0.25">
      <c r="A7" s="2205"/>
      <c r="B7" s="2205"/>
      <c r="C7" s="2205"/>
      <c r="D7" s="2205"/>
      <c r="E7" s="2205"/>
      <c r="F7" s="2205"/>
      <c r="G7" s="2205"/>
      <c r="H7" s="2205"/>
    </row>
    <row r="8" spans="1:8" ht="18" customHeight="1" x14ac:dyDescent="0.25">
      <c r="A8" s="2206" t="s">
        <v>333</v>
      </c>
      <c r="B8" s="2206"/>
      <c r="C8" s="2206"/>
      <c r="D8" s="2206"/>
      <c r="E8" s="2206"/>
      <c r="F8" s="2206"/>
      <c r="G8" s="2206"/>
      <c r="H8" s="2206"/>
    </row>
    <row r="9" spans="1:8" x14ac:dyDescent="0.25">
      <c r="A9" s="2003" t="s">
        <v>0</v>
      </c>
      <c r="B9" s="2003"/>
      <c r="C9" s="2193" t="s">
        <v>80</v>
      </c>
      <c r="D9" s="2193"/>
      <c r="E9" s="2193"/>
      <c r="F9" s="2193"/>
      <c r="G9" s="2193"/>
      <c r="H9" s="2193"/>
    </row>
    <row r="10" spans="1:8" x14ac:dyDescent="0.25">
      <c r="A10" s="2003"/>
      <c r="B10" s="2003"/>
      <c r="C10" s="2193"/>
      <c r="D10" s="2193"/>
      <c r="E10" s="2193"/>
      <c r="F10" s="2193"/>
      <c r="G10" s="2193"/>
      <c r="H10" s="2193"/>
    </row>
    <row r="11" spans="1:8" x14ac:dyDescent="0.25">
      <c r="A11" s="2003"/>
      <c r="B11" s="2003"/>
      <c r="C11" s="2193"/>
      <c r="D11" s="2193"/>
      <c r="E11" s="2193"/>
      <c r="F11" s="2193"/>
      <c r="G11" s="2193"/>
      <c r="H11" s="2193"/>
    </row>
    <row r="12" spans="1:8" ht="30" customHeight="1" x14ac:dyDescent="0.25">
      <c r="A12" s="2053" t="s">
        <v>2</v>
      </c>
      <c r="B12" s="2053"/>
      <c r="C12" s="2193" t="s">
        <v>178</v>
      </c>
      <c r="D12" s="2193"/>
      <c r="E12" s="2193"/>
      <c r="F12" s="2193"/>
      <c r="G12" s="2193"/>
      <c r="H12" s="2193"/>
    </row>
    <row r="13" spans="1:8" x14ac:dyDescent="0.25">
      <c r="A13" s="2003" t="s">
        <v>4</v>
      </c>
      <c r="B13" s="2003"/>
      <c r="C13" s="2194" t="s">
        <v>81</v>
      </c>
      <c r="D13" s="2194"/>
      <c r="E13" s="2194"/>
      <c r="F13" s="2194"/>
      <c r="G13" s="2194"/>
      <c r="H13" s="2194"/>
    </row>
    <row r="14" spans="1:8" ht="27.75" customHeight="1" x14ac:dyDescent="0.25">
      <c r="A14" s="2003"/>
      <c r="B14" s="2003"/>
      <c r="C14" s="2194"/>
      <c r="D14" s="2194"/>
      <c r="E14" s="2194"/>
      <c r="F14" s="2194"/>
      <c r="G14" s="2194"/>
      <c r="H14" s="2194"/>
    </row>
    <row r="15" spans="1:8" x14ac:dyDescent="0.25">
      <c r="A15" s="2003"/>
      <c r="B15" s="2003"/>
      <c r="C15" s="2194"/>
      <c r="D15" s="2194"/>
      <c r="E15" s="2194"/>
      <c r="F15" s="2194"/>
      <c r="G15" s="2194"/>
      <c r="H15" s="2194"/>
    </row>
    <row r="16" spans="1:8" ht="34.5" customHeight="1" x14ac:dyDescent="0.25">
      <c r="A16" s="2053" t="s">
        <v>6</v>
      </c>
      <c r="B16" s="2053"/>
      <c r="C16" s="2194" t="s">
        <v>1187</v>
      </c>
      <c r="D16" s="2194"/>
      <c r="E16" s="2194"/>
      <c r="F16" s="2194"/>
      <c r="G16" s="2194"/>
      <c r="H16" s="2194"/>
    </row>
    <row r="17" spans="1:8" ht="32.25" customHeight="1" x14ac:dyDescent="0.25">
      <c r="A17" s="2003" t="s">
        <v>7</v>
      </c>
      <c r="B17" s="2003"/>
      <c r="C17" s="2193" t="s">
        <v>174</v>
      </c>
      <c r="D17" s="2193"/>
      <c r="E17" s="2193"/>
      <c r="F17" s="2193"/>
      <c r="G17" s="2193"/>
      <c r="H17" s="2193"/>
    </row>
    <row r="18" spans="1:8" x14ac:dyDescent="0.25">
      <c r="A18" s="2010" t="s">
        <v>242</v>
      </c>
      <c r="B18" s="2010"/>
      <c r="C18" s="2010"/>
      <c r="D18" s="2010"/>
      <c r="E18" s="2010"/>
      <c r="F18" s="2010"/>
      <c r="G18" s="2010"/>
      <c r="H18" s="2010"/>
    </row>
    <row r="19" spans="1:8" x14ac:dyDescent="0.25">
      <c r="A19" s="2002" t="s">
        <v>175</v>
      </c>
      <c r="B19" s="2002"/>
      <c r="C19" s="2002"/>
      <c r="D19" s="2002"/>
      <c r="E19" s="2002"/>
      <c r="F19" s="2002"/>
      <c r="G19" s="2002"/>
      <c r="H19" s="2002"/>
    </row>
    <row r="20" spans="1:8" x14ac:dyDescent="0.25">
      <c r="A20" s="2198" t="s">
        <v>82</v>
      </c>
      <c r="B20" s="2198"/>
      <c r="C20" s="2198"/>
      <c r="D20" s="2198"/>
      <c r="E20" s="2198"/>
      <c r="F20" s="2198"/>
      <c r="G20" s="2198"/>
      <c r="H20" s="2198"/>
    </row>
    <row r="21" spans="1:8" ht="16.5" x14ac:dyDescent="0.25">
      <c r="A21" s="2197" t="s">
        <v>176</v>
      </c>
      <c r="B21" s="2197"/>
      <c r="C21" s="2197"/>
      <c r="D21" s="2197"/>
      <c r="E21" s="2197"/>
      <c r="F21" s="2197"/>
      <c r="G21" s="2197"/>
      <c r="H21" s="2197"/>
    </row>
    <row r="22" spans="1:8" ht="15" customHeight="1" x14ac:dyDescent="0.25">
      <c r="A22" s="1056"/>
      <c r="B22" s="1056"/>
      <c r="C22" s="1056"/>
      <c r="D22" s="1056"/>
      <c r="E22" s="1056"/>
      <c r="F22" s="1056"/>
      <c r="G22" s="1056"/>
      <c r="H22" s="1056"/>
    </row>
    <row r="23" spans="1:8" ht="15" customHeight="1" x14ac:dyDescent="0.25">
      <c r="A23" s="1056"/>
      <c r="B23" s="1056"/>
      <c r="C23" s="1056"/>
      <c r="D23" s="1056"/>
      <c r="E23" s="1056"/>
      <c r="F23" s="1056"/>
      <c r="G23" s="1056"/>
      <c r="H23" s="1056"/>
    </row>
    <row r="24" spans="1:8" ht="15" customHeight="1" x14ac:dyDescent="0.25">
      <c r="A24" s="1056"/>
      <c r="B24" s="1056"/>
      <c r="C24" s="1056"/>
      <c r="D24" s="1056"/>
      <c r="E24" s="1056"/>
      <c r="F24" s="1056"/>
      <c r="G24" s="1056"/>
      <c r="H24" s="1056"/>
    </row>
    <row r="25" spans="1:8" ht="15" customHeight="1" x14ac:dyDescent="0.25">
      <c r="A25" s="1056"/>
      <c r="B25" s="1056"/>
      <c r="C25" s="1056"/>
      <c r="D25" s="1056"/>
      <c r="E25" s="1056"/>
      <c r="F25" s="1056"/>
      <c r="G25" s="1056"/>
      <c r="H25" s="1056"/>
    </row>
    <row r="26" spans="1:8" ht="15" customHeight="1" x14ac:dyDescent="0.25">
      <c r="A26" s="1056"/>
      <c r="B26" s="1056"/>
      <c r="C26" s="1056"/>
      <c r="D26" s="1056"/>
      <c r="E26" s="1056"/>
      <c r="F26" s="1056"/>
      <c r="G26" s="1056"/>
      <c r="H26" s="1056"/>
    </row>
    <row r="27" spans="1:8" ht="15" customHeight="1" x14ac:dyDescent="0.25">
      <c r="A27" s="1056"/>
      <c r="B27" s="1056"/>
      <c r="C27" s="1056"/>
      <c r="D27" s="1056"/>
      <c r="E27" s="1056"/>
      <c r="F27" s="1056"/>
      <c r="G27" s="1056"/>
      <c r="H27" s="1056"/>
    </row>
    <row r="28" spans="1:8" ht="15" customHeight="1" x14ac:dyDescent="0.25">
      <c r="A28" s="1056"/>
      <c r="B28" s="1056"/>
      <c r="C28" s="1056"/>
      <c r="D28" s="1056"/>
      <c r="E28" s="1056"/>
      <c r="F28" s="1056"/>
      <c r="G28" s="1056"/>
      <c r="H28" s="1056"/>
    </row>
    <row r="29" spans="1:8" ht="15" customHeight="1" x14ac:dyDescent="0.25">
      <c r="A29" s="1056"/>
      <c r="B29" s="1056"/>
      <c r="C29" s="1056"/>
      <c r="D29" s="1056"/>
      <c r="E29" s="1056"/>
      <c r="F29" s="1056"/>
      <c r="G29" s="1056"/>
      <c r="H29" s="1056"/>
    </row>
    <row r="30" spans="1:8" ht="15" customHeight="1" x14ac:dyDescent="0.25">
      <c r="A30" s="1056"/>
      <c r="B30" s="1056"/>
      <c r="C30" s="1056"/>
      <c r="D30" s="1056"/>
      <c r="E30" s="1056"/>
      <c r="F30" s="1056"/>
      <c r="G30" s="1056"/>
      <c r="H30" s="1056"/>
    </row>
    <row r="31" spans="1:8" ht="15" customHeight="1" x14ac:dyDescent="0.25">
      <c r="A31" s="1056"/>
      <c r="B31" s="1056"/>
      <c r="C31" s="1056"/>
      <c r="D31" s="1056"/>
      <c r="E31" s="1056"/>
      <c r="F31" s="1056"/>
      <c r="G31" s="1056"/>
      <c r="H31" s="1056"/>
    </row>
    <row r="32" spans="1:8" ht="15" customHeight="1" x14ac:dyDescent="0.25">
      <c r="A32" s="1056"/>
      <c r="B32" s="1056"/>
      <c r="C32" s="1056"/>
      <c r="D32" s="1056"/>
      <c r="E32" s="1056"/>
      <c r="F32" s="1056"/>
      <c r="G32" s="1056"/>
      <c r="H32" s="1056"/>
    </row>
    <row r="33" spans="1:9" ht="15" customHeight="1" x14ac:dyDescent="0.25">
      <c r="A33" s="1056"/>
      <c r="B33" s="1056"/>
      <c r="C33" s="1056"/>
      <c r="D33" s="1056"/>
      <c r="E33" s="1056"/>
      <c r="F33" s="1056"/>
      <c r="G33" s="1056"/>
      <c r="H33" s="1056"/>
    </row>
    <row r="34" spans="1:9" ht="15" customHeight="1" thickBot="1" x14ac:dyDescent="0.3">
      <c r="A34" s="2065" t="s">
        <v>175</v>
      </c>
      <c r="B34" s="1584"/>
      <c r="C34" s="1584"/>
      <c r="D34" s="1584"/>
      <c r="E34" s="1584"/>
      <c r="F34" s="1584"/>
      <c r="G34" s="1584"/>
      <c r="H34" s="1584"/>
    </row>
    <row r="35" spans="1:9" ht="15" customHeight="1" x14ac:dyDescent="0.25">
      <c r="A35" s="1656" t="s">
        <v>12</v>
      </c>
      <c r="B35" s="1587" t="s">
        <v>13</v>
      </c>
      <c r="C35" s="1604" t="s">
        <v>83</v>
      </c>
      <c r="D35" s="1604" t="s">
        <v>14</v>
      </c>
      <c r="E35" s="1604" t="s">
        <v>15</v>
      </c>
      <c r="F35" s="161" t="s">
        <v>177</v>
      </c>
      <c r="G35" s="2185" t="s">
        <v>302</v>
      </c>
      <c r="H35" s="2013" t="s">
        <v>17</v>
      </c>
    </row>
    <row r="36" spans="1:9" x14ac:dyDescent="0.25">
      <c r="A36" s="1644"/>
      <c r="B36" s="1589"/>
      <c r="C36" s="1605"/>
      <c r="D36" s="1605"/>
      <c r="E36" s="1605"/>
      <c r="F36" s="42" t="s">
        <v>96</v>
      </c>
      <c r="G36" s="2186"/>
      <c r="H36" s="2014"/>
    </row>
    <row r="37" spans="1:9" ht="25.5" x14ac:dyDescent="0.25">
      <c r="A37" s="162" t="s">
        <v>265</v>
      </c>
      <c r="B37" s="23" t="s">
        <v>204</v>
      </c>
      <c r="C37" s="104" t="s">
        <v>85</v>
      </c>
      <c r="D37" s="104" t="s">
        <v>204</v>
      </c>
      <c r="E37" s="105" t="s">
        <v>171</v>
      </c>
      <c r="F37" s="140" t="s">
        <v>97</v>
      </c>
      <c r="G37" s="85">
        <f>H37/1.05</f>
        <v>6193.1554285714283</v>
      </c>
      <c r="H37" s="141">
        <v>6502.8131999999996</v>
      </c>
      <c r="I37" s="734"/>
    </row>
    <row r="38" spans="1:9" ht="26.25" thickBot="1" x14ac:dyDescent="0.3">
      <c r="A38" s="163" t="s">
        <v>266</v>
      </c>
      <c r="B38" s="164" t="s">
        <v>87</v>
      </c>
      <c r="C38" s="109" t="s">
        <v>85</v>
      </c>
      <c r="D38" s="109" t="s">
        <v>204</v>
      </c>
      <c r="E38" s="110" t="s">
        <v>171</v>
      </c>
      <c r="F38" s="165" t="s">
        <v>97</v>
      </c>
      <c r="G38" s="148">
        <f>H38/1.05</f>
        <v>6867.0822857142848</v>
      </c>
      <c r="H38" s="166">
        <v>7210.4363999999996</v>
      </c>
      <c r="I38" s="734"/>
    </row>
    <row r="39" spans="1:9" ht="16.5" x14ac:dyDescent="0.3">
      <c r="A39" s="2004" t="s">
        <v>32</v>
      </c>
      <c r="B39" s="2004"/>
      <c r="C39" s="2004"/>
      <c r="D39" s="2004"/>
      <c r="E39" s="2004"/>
      <c r="F39" s="2004"/>
      <c r="G39" s="2004"/>
      <c r="H39" s="2004"/>
      <c r="I39" s="734"/>
    </row>
    <row r="40" spans="1:9" ht="15.75" thickBot="1" x14ac:dyDescent="0.3">
      <c r="A40" s="2065" t="s">
        <v>175</v>
      </c>
      <c r="B40" s="1584"/>
      <c r="C40" s="1584"/>
      <c r="D40" s="1584"/>
      <c r="E40" s="1584"/>
      <c r="F40" s="1584"/>
      <c r="G40" s="1584"/>
      <c r="H40" s="1584"/>
      <c r="I40" s="734"/>
    </row>
    <row r="41" spans="1:9" x14ac:dyDescent="0.25">
      <c r="A41" s="1656" t="s">
        <v>33</v>
      </c>
      <c r="B41" s="1657"/>
      <c r="C41" s="1606" t="s">
        <v>34</v>
      </c>
      <c r="D41" s="1604" t="s">
        <v>15</v>
      </c>
      <c r="E41" s="1657"/>
      <c r="F41" s="159" t="s">
        <v>177</v>
      </c>
      <c r="G41" s="2185" t="s">
        <v>302</v>
      </c>
      <c r="H41" s="2013" t="s">
        <v>17</v>
      </c>
      <c r="I41" s="734"/>
    </row>
    <row r="42" spans="1:9" x14ac:dyDescent="0.25">
      <c r="A42" s="1644"/>
      <c r="B42" s="1645"/>
      <c r="C42" s="1607"/>
      <c r="D42" s="1605"/>
      <c r="E42" s="1645"/>
      <c r="F42" s="42" t="s">
        <v>96</v>
      </c>
      <c r="G42" s="2186"/>
      <c r="H42" s="2014"/>
      <c r="I42" s="734"/>
    </row>
    <row r="43" spans="1:9" ht="15.75" x14ac:dyDescent="0.3">
      <c r="A43" s="2207" t="s">
        <v>88</v>
      </c>
      <c r="B43" s="2208"/>
      <c r="C43" s="43" t="s">
        <v>36</v>
      </c>
      <c r="D43" s="1970" t="s">
        <v>37</v>
      </c>
      <c r="E43" s="1971"/>
      <c r="F43" s="150" t="s">
        <v>97</v>
      </c>
      <c r="G43" s="85">
        <f>H43/1.05</f>
        <v>619.70285714285706</v>
      </c>
      <c r="H43" s="141">
        <v>650.68799999999999</v>
      </c>
      <c r="I43" s="734"/>
    </row>
    <row r="44" spans="1:9" ht="15.75" x14ac:dyDescent="0.3">
      <c r="A44" s="1952" t="s">
        <v>89</v>
      </c>
      <c r="B44" s="1953"/>
      <c r="C44" s="22" t="s">
        <v>36</v>
      </c>
      <c r="D44" s="1966" t="s">
        <v>40</v>
      </c>
      <c r="E44" s="1967"/>
      <c r="F44" s="150" t="s">
        <v>97</v>
      </c>
      <c r="G44" s="85">
        <f t="shared" ref="G44:G50" si="0">H44/1.05</f>
        <v>619.70285714285706</v>
      </c>
      <c r="H44" s="141">
        <v>650.68799999999999</v>
      </c>
      <c r="I44" s="734"/>
    </row>
    <row r="45" spans="1:9" x14ac:dyDescent="0.25">
      <c r="A45" s="1962" t="s">
        <v>42</v>
      </c>
      <c r="B45" s="1979"/>
      <c r="C45" s="43" t="s">
        <v>36</v>
      </c>
      <c r="D45" s="1970" t="s">
        <v>43</v>
      </c>
      <c r="E45" s="1971"/>
      <c r="F45" s="150" t="s">
        <v>97</v>
      </c>
      <c r="G45" s="85">
        <f t="shared" si="0"/>
        <v>343.74142857142857</v>
      </c>
      <c r="H45" s="141">
        <v>360.92849999999999</v>
      </c>
      <c r="I45" s="734"/>
    </row>
    <row r="46" spans="1:9" ht="15.75" x14ac:dyDescent="0.3">
      <c r="A46" s="1952" t="s">
        <v>48</v>
      </c>
      <c r="B46" s="1953"/>
      <c r="C46" s="22" t="s">
        <v>36</v>
      </c>
      <c r="D46" s="1966" t="s">
        <v>49</v>
      </c>
      <c r="E46" s="1967"/>
      <c r="F46" s="150" t="s">
        <v>97</v>
      </c>
      <c r="G46" s="85">
        <f t="shared" si="0"/>
        <v>343.74142857142857</v>
      </c>
      <c r="H46" s="141">
        <v>360.92849999999999</v>
      </c>
      <c r="I46" s="734"/>
    </row>
    <row r="47" spans="1:9" x14ac:dyDescent="0.25">
      <c r="A47" s="1962" t="s">
        <v>51</v>
      </c>
      <c r="B47" s="1979"/>
      <c r="C47" s="43" t="s">
        <v>36</v>
      </c>
      <c r="D47" s="1970" t="s">
        <v>52</v>
      </c>
      <c r="E47" s="1971"/>
      <c r="F47" s="150" t="s">
        <v>97</v>
      </c>
      <c r="G47" s="85">
        <f t="shared" si="0"/>
        <v>454.12599999999998</v>
      </c>
      <c r="H47" s="141">
        <v>476.83229999999998</v>
      </c>
      <c r="I47" s="734"/>
    </row>
    <row r="48" spans="1:9" x14ac:dyDescent="0.25">
      <c r="A48" s="1962" t="s">
        <v>54</v>
      </c>
      <c r="B48" s="1979"/>
      <c r="C48" s="43" t="s">
        <v>36</v>
      </c>
      <c r="D48" s="1970" t="s">
        <v>55</v>
      </c>
      <c r="E48" s="1971"/>
      <c r="F48" s="150" t="s">
        <v>97</v>
      </c>
      <c r="G48" s="85">
        <f t="shared" si="0"/>
        <v>670.05371428571436</v>
      </c>
      <c r="H48" s="141">
        <v>703.55640000000005</v>
      </c>
      <c r="I48" s="734"/>
    </row>
    <row r="49" spans="1:12" ht="15" customHeight="1" x14ac:dyDescent="0.25">
      <c r="A49" s="1962" t="s">
        <v>57</v>
      </c>
      <c r="B49" s="1979"/>
      <c r="C49" s="43" t="s">
        <v>36</v>
      </c>
      <c r="D49" s="1970" t="s">
        <v>58</v>
      </c>
      <c r="E49" s="1971"/>
      <c r="F49" s="150" t="s">
        <v>97</v>
      </c>
      <c r="G49" s="85">
        <f t="shared" si="0"/>
        <v>893.72771428571423</v>
      </c>
      <c r="H49" s="141">
        <v>938.41409999999996</v>
      </c>
      <c r="I49" s="734"/>
    </row>
    <row r="50" spans="1:12" ht="15.75" thickBot="1" x14ac:dyDescent="0.3">
      <c r="A50" s="2077" t="s">
        <v>66</v>
      </c>
      <c r="B50" s="2078"/>
      <c r="C50" s="94" t="s">
        <v>36</v>
      </c>
      <c r="D50" s="2204" t="s">
        <v>67</v>
      </c>
      <c r="E50" s="2204"/>
      <c r="F50" s="160" t="s">
        <v>97</v>
      </c>
      <c r="G50" s="148">
        <f t="shared" si="0"/>
        <v>107.47971428571428</v>
      </c>
      <c r="H50" s="153">
        <v>112.8537</v>
      </c>
      <c r="I50" s="734"/>
    </row>
    <row r="51" spans="1:12" ht="17.25" thickBot="1" x14ac:dyDescent="0.3">
      <c r="A51" s="2032" t="s">
        <v>136</v>
      </c>
      <c r="B51" s="2032"/>
      <c r="C51" s="2032"/>
      <c r="D51" s="2032"/>
      <c r="E51" s="2032"/>
      <c r="F51" s="2032"/>
      <c r="G51" s="2032"/>
      <c r="H51" s="2032"/>
      <c r="I51" s="734"/>
      <c r="J51" s="74"/>
      <c r="K51" s="74"/>
      <c r="L51" s="74"/>
    </row>
    <row r="52" spans="1:12" ht="105" customHeight="1" x14ac:dyDescent="0.25">
      <c r="A52" s="2033" t="s">
        <v>69</v>
      </c>
      <c r="B52" s="2034"/>
      <c r="C52" s="88" t="s">
        <v>70</v>
      </c>
      <c r="D52" s="89" t="s">
        <v>71</v>
      </c>
      <c r="E52" s="90"/>
      <c r="F52" s="167" t="s">
        <v>25</v>
      </c>
      <c r="G52" s="154">
        <f>H52/1.05</f>
        <v>780.43828571428571</v>
      </c>
      <c r="H52" s="155">
        <v>819.46019999999999</v>
      </c>
      <c r="I52" s="734"/>
    </row>
    <row r="53" spans="1:12" ht="105" customHeight="1" x14ac:dyDescent="0.3">
      <c r="A53" s="1956" t="s">
        <v>72</v>
      </c>
      <c r="B53" s="1957"/>
      <c r="C53" s="43" t="s">
        <v>70</v>
      </c>
      <c r="D53" s="51" t="s">
        <v>73</v>
      </c>
      <c r="E53" s="76"/>
      <c r="F53" s="44" t="s">
        <v>25</v>
      </c>
      <c r="G53" s="83">
        <f t="shared" ref="G53:G54" si="1">H53/1.05</f>
        <v>780.43828571428571</v>
      </c>
      <c r="H53" s="156">
        <v>819.46019999999999</v>
      </c>
      <c r="I53" s="734"/>
    </row>
    <row r="54" spans="1:12" ht="105" customHeight="1" thickBot="1" x14ac:dyDescent="0.3">
      <c r="A54" s="1982" t="s">
        <v>74</v>
      </c>
      <c r="B54" s="1983"/>
      <c r="C54" s="94" t="s">
        <v>70</v>
      </c>
      <c r="D54" s="95" t="s">
        <v>75</v>
      </c>
      <c r="E54" s="96"/>
      <c r="F54" s="168" t="s">
        <v>25</v>
      </c>
      <c r="G54" s="157">
        <f t="shared" si="1"/>
        <v>780.43828571428571</v>
      </c>
      <c r="H54" s="158">
        <v>819.46019999999999</v>
      </c>
      <c r="I54" s="734"/>
    </row>
    <row r="55" spans="1:12" ht="16.5" x14ac:dyDescent="0.3">
      <c r="A55" s="1"/>
      <c r="B55" s="1"/>
      <c r="C55" s="1"/>
      <c r="D55" s="1"/>
      <c r="E55" s="1"/>
      <c r="F55" s="1"/>
      <c r="G55" s="1"/>
      <c r="H55" s="1"/>
    </row>
    <row r="56" spans="1:12" ht="16.5" x14ac:dyDescent="0.3">
      <c r="A56" s="11" t="s">
        <v>25</v>
      </c>
      <c r="B56" s="2007" t="s">
        <v>76</v>
      </c>
      <c r="C56" s="2008"/>
      <c r="D56" s="2008"/>
      <c r="E56" s="1"/>
      <c r="F56" s="1"/>
      <c r="G56" s="1"/>
      <c r="H56" s="1"/>
    </row>
    <row r="57" spans="1:12" ht="16.5" x14ac:dyDescent="0.3">
      <c r="A57" s="12" t="s">
        <v>30</v>
      </c>
      <c r="B57" s="2007" t="s">
        <v>77</v>
      </c>
      <c r="C57" s="2008"/>
      <c r="D57" s="2008"/>
      <c r="E57" s="1"/>
      <c r="F57" s="1"/>
      <c r="G57" s="1"/>
      <c r="H57" s="1"/>
    </row>
    <row r="58" spans="1:12" ht="16.5" x14ac:dyDescent="0.3">
      <c r="A58" s="13" t="s">
        <v>26</v>
      </c>
      <c r="B58" s="2007" t="s">
        <v>301</v>
      </c>
      <c r="C58" s="2008"/>
      <c r="D58" s="2008"/>
      <c r="E58" s="1"/>
      <c r="F58" s="1"/>
      <c r="G58" s="1"/>
      <c r="H58" s="1"/>
    </row>
    <row r="59" spans="1:12" ht="16.5" x14ac:dyDescent="0.3">
      <c r="A59" s="14" t="s">
        <v>78</v>
      </c>
      <c r="B59" s="2007" t="s">
        <v>79</v>
      </c>
      <c r="C59" s="2008"/>
      <c r="D59" s="2008"/>
      <c r="E59" s="1"/>
      <c r="F59" s="1"/>
      <c r="G59" s="1"/>
      <c r="H59" s="1"/>
    </row>
    <row r="60" spans="1:12" ht="16.5" x14ac:dyDescent="0.3">
      <c r="A60" s="62">
        <v>900</v>
      </c>
      <c r="B60" s="2009" t="s">
        <v>170</v>
      </c>
      <c r="C60" s="2009"/>
      <c r="D60" s="2009"/>
      <c r="E60" s="1"/>
      <c r="F60" s="1"/>
      <c r="G60" s="1"/>
      <c r="H60" s="1"/>
    </row>
    <row r="61" spans="1:12" ht="16.5" x14ac:dyDescent="0.3">
      <c r="A61" s="1"/>
      <c r="B61" s="1"/>
      <c r="C61" s="1"/>
      <c r="D61" s="1"/>
      <c r="E61" s="1"/>
      <c r="F61" s="1"/>
      <c r="G61" s="1"/>
      <c r="H61" s="1"/>
    </row>
  </sheetData>
  <mergeCells count="57">
    <mergeCell ref="A8:H8"/>
    <mergeCell ref="B56:D56"/>
    <mergeCell ref="B57:D57"/>
    <mergeCell ref="B58:D58"/>
    <mergeCell ref="B59:D59"/>
    <mergeCell ref="A16:B16"/>
    <mergeCell ref="A17:B17"/>
    <mergeCell ref="C17:H17"/>
    <mergeCell ref="A18:H18"/>
    <mergeCell ref="A19:H19"/>
    <mergeCell ref="A43:B43"/>
    <mergeCell ref="D43:E43"/>
    <mergeCell ref="A41:B42"/>
    <mergeCell ref="C41:C42"/>
    <mergeCell ref="D41:E42"/>
    <mergeCell ref="A39:H39"/>
    <mergeCell ref="B60:D60"/>
    <mergeCell ref="A1:H7"/>
    <mergeCell ref="A51:H51"/>
    <mergeCell ref="A9:B11"/>
    <mergeCell ref="C9:H11"/>
    <mergeCell ref="A12:B12"/>
    <mergeCell ref="C12:H12"/>
    <mergeCell ref="A13:B15"/>
    <mergeCell ref="C13:H15"/>
    <mergeCell ref="A21:H21"/>
    <mergeCell ref="A34:H34"/>
    <mergeCell ref="A35:A36"/>
    <mergeCell ref="B35:B36"/>
    <mergeCell ref="A20:H20"/>
    <mergeCell ref="A40:H40"/>
    <mergeCell ref="C35:C36"/>
    <mergeCell ref="H41:H42"/>
    <mergeCell ref="C16:H16"/>
    <mergeCell ref="D45:E45"/>
    <mergeCell ref="D35:D36"/>
    <mergeCell ref="E35:E36"/>
    <mergeCell ref="G35:G36"/>
    <mergeCell ref="H35:H36"/>
    <mergeCell ref="G41:G42"/>
    <mergeCell ref="A22:H33"/>
    <mergeCell ref="A46:B46"/>
    <mergeCell ref="D46:E46"/>
    <mergeCell ref="D44:E44"/>
    <mergeCell ref="A45:B45"/>
    <mergeCell ref="A44:B44"/>
    <mergeCell ref="A47:B47"/>
    <mergeCell ref="D47:E47"/>
    <mergeCell ref="A49:B49"/>
    <mergeCell ref="D49:E49"/>
    <mergeCell ref="A48:B48"/>
    <mergeCell ref="D48:E48"/>
    <mergeCell ref="A54:B54"/>
    <mergeCell ref="D50:E50"/>
    <mergeCell ref="A52:B52"/>
    <mergeCell ref="A50:B50"/>
    <mergeCell ref="A53:B53"/>
  </mergeCells>
  <hyperlinks>
    <hyperlink ref="A8:H8" location="СОДЕРЖАНИЕ!A1" display="ВЕРНУТЬСЯ К СОДЕРЖАНИЮ" xr:uid="{C9B749CB-5C55-4640-B372-0A9AA95D22FD}"/>
  </hyperlinks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theme="0"/>
  </sheetPr>
  <dimension ref="A1:K82"/>
  <sheetViews>
    <sheetView workbookViewId="0">
      <selection activeCell="A7" sqref="A7:J7"/>
    </sheetView>
  </sheetViews>
  <sheetFormatPr defaultColWidth="8.85546875" defaultRowHeight="16.5" x14ac:dyDescent="0.3"/>
  <cols>
    <col min="1" max="1" width="44" style="1" customWidth="1"/>
    <col min="2" max="3" width="21.140625" style="1" customWidth="1"/>
    <col min="4" max="6" width="21.42578125" style="1" customWidth="1"/>
    <col min="7" max="7" width="15.85546875" style="1" customWidth="1"/>
    <col min="8" max="8" width="15.85546875" style="24" customWidth="1"/>
    <col min="9" max="9" width="18.5703125" style="1" customWidth="1"/>
    <col min="10" max="10" width="16.85546875" style="1" customWidth="1"/>
    <col min="11" max="16384" width="8.85546875" style="1"/>
  </cols>
  <sheetData>
    <row r="1" spans="1:10" x14ac:dyDescent="0.3">
      <c r="A1" s="1990"/>
      <c r="B1" s="1990"/>
      <c r="C1" s="1990"/>
      <c r="D1" s="1990"/>
      <c r="E1" s="1990"/>
      <c r="F1" s="1990"/>
      <c r="G1" s="1990"/>
      <c r="H1" s="1990"/>
      <c r="I1" s="1990"/>
      <c r="J1" s="1990"/>
    </row>
    <row r="2" spans="1:10" x14ac:dyDescent="0.3">
      <c r="A2" s="1990"/>
      <c r="B2" s="1990"/>
      <c r="C2" s="1990"/>
      <c r="D2" s="1990"/>
      <c r="E2" s="1990"/>
      <c r="F2" s="1990"/>
      <c r="G2" s="1990"/>
      <c r="H2" s="1990"/>
      <c r="I2" s="1990"/>
      <c r="J2" s="1990"/>
    </row>
    <row r="3" spans="1:10" x14ac:dyDescent="0.3">
      <c r="A3" s="1990"/>
      <c r="B3" s="1990"/>
      <c r="C3" s="1990"/>
      <c r="D3" s="1990"/>
      <c r="E3" s="1990"/>
      <c r="F3" s="1990"/>
      <c r="G3" s="1990"/>
      <c r="H3" s="1990"/>
      <c r="I3" s="1990"/>
      <c r="J3" s="1990"/>
    </row>
    <row r="4" spans="1:10" x14ac:dyDescent="0.3">
      <c r="A4" s="1990"/>
      <c r="B4" s="1990"/>
      <c r="C4" s="1990"/>
      <c r="D4" s="1990"/>
      <c r="E4" s="1990"/>
      <c r="F4" s="1990"/>
      <c r="G4" s="1990"/>
      <c r="H4" s="1990"/>
      <c r="I4" s="1990"/>
      <c r="J4" s="1990"/>
    </row>
    <row r="5" spans="1:10" x14ac:dyDescent="0.3">
      <c r="A5" s="1990"/>
      <c r="B5" s="1990"/>
      <c r="C5" s="1990"/>
      <c r="D5" s="1990"/>
      <c r="E5" s="1990"/>
      <c r="F5" s="1990"/>
      <c r="G5" s="1990"/>
      <c r="H5" s="1990"/>
      <c r="I5" s="1990"/>
      <c r="J5" s="1990"/>
    </row>
    <row r="6" spans="1:10" ht="22.5" customHeight="1" x14ac:dyDescent="0.3">
      <c r="A6" s="1990"/>
      <c r="B6" s="1990"/>
      <c r="C6" s="1990"/>
      <c r="D6" s="1990"/>
      <c r="E6" s="1990"/>
      <c r="F6" s="1990"/>
      <c r="G6" s="1990"/>
      <c r="H6" s="1990"/>
      <c r="I6" s="1990"/>
      <c r="J6" s="1990"/>
    </row>
    <row r="7" spans="1:10" x14ac:dyDescent="0.3">
      <c r="A7" s="2021" t="s">
        <v>333</v>
      </c>
      <c r="B7" s="2022"/>
      <c r="C7" s="2022"/>
      <c r="D7" s="2022"/>
      <c r="E7" s="2022"/>
      <c r="F7" s="2022"/>
      <c r="G7" s="2022"/>
      <c r="H7" s="2022"/>
      <c r="I7" s="2022"/>
      <c r="J7" s="2023"/>
    </row>
    <row r="8" spans="1:10" x14ac:dyDescent="0.3">
      <c r="A8" s="2233" t="s">
        <v>0</v>
      </c>
      <c r="B8" s="2233"/>
      <c r="C8" s="2233"/>
      <c r="D8" s="2232" t="s">
        <v>98</v>
      </c>
      <c r="E8" s="2232"/>
      <c r="F8" s="2232"/>
      <c r="G8" s="2232"/>
      <c r="H8" s="2232"/>
      <c r="I8" s="2232"/>
      <c r="J8" s="2232"/>
    </row>
    <row r="9" spans="1:10" x14ac:dyDescent="0.3">
      <c r="A9" s="2233"/>
      <c r="B9" s="2233"/>
      <c r="C9" s="2233"/>
      <c r="D9" s="2232"/>
      <c r="E9" s="2232"/>
      <c r="F9" s="2232"/>
      <c r="G9" s="2232"/>
      <c r="H9" s="2232"/>
      <c r="I9" s="2232"/>
      <c r="J9" s="2232"/>
    </row>
    <row r="10" spans="1:10" x14ac:dyDescent="0.3">
      <c r="A10" s="2233"/>
      <c r="B10" s="2233"/>
      <c r="C10" s="2233"/>
      <c r="D10" s="2232"/>
      <c r="E10" s="2232"/>
      <c r="F10" s="2232"/>
      <c r="G10" s="2232"/>
      <c r="H10" s="2232"/>
      <c r="I10" s="2232"/>
      <c r="J10" s="2232"/>
    </row>
    <row r="11" spans="1:10" ht="27" customHeight="1" x14ac:dyDescent="0.3">
      <c r="A11" s="2233" t="s">
        <v>2</v>
      </c>
      <c r="B11" s="2233"/>
      <c r="C11" s="2233"/>
      <c r="D11" s="2232" t="s">
        <v>184</v>
      </c>
      <c r="E11" s="2232"/>
      <c r="F11" s="2232"/>
      <c r="G11" s="2232"/>
      <c r="H11" s="2232"/>
      <c r="I11" s="2232"/>
      <c r="J11" s="2232"/>
    </row>
    <row r="12" spans="1:10" ht="16.5" customHeight="1" x14ac:dyDescent="0.3">
      <c r="A12" s="2234" t="s">
        <v>4</v>
      </c>
      <c r="B12" s="2234"/>
      <c r="C12" s="2234"/>
      <c r="D12" s="2235" t="s">
        <v>271</v>
      </c>
      <c r="E12" s="2235"/>
      <c r="F12" s="2235"/>
      <c r="G12" s="2235"/>
      <c r="H12" s="2235"/>
      <c r="I12" s="2235"/>
      <c r="J12" s="2235"/>
    </row>
    <row r="13" spans="1:10" x14ac:dyDescent="0.3">
      <c r="A13" s="2234"/>
      <c r="B13" s="2234"/>
      <c r="C13" s="2234"/>
      <c r="D13" s="2235"/>
      <c r="E13" s="2235"/>
      <c r="F13" s="2235"/>
      <c r="G13" s="2235"/>
      <c r="H13" s="2235"/>
      <c r="I13" s="2235"/>
      <c r="J13" s="2235"/>
    </row>
    <row r="14" spans="1:10" ht="12.75" customHeight="1" x14ac:dyDescent="0.3">
      <c r="A14" s="2234"/>
      <c r="B14" s="2234"/>
      <c r="C14" s="2234"/>
      <c r="D14" s="2235"/>
      <c r="E14" s="2235"/>
      <c r="F14" s="2235"/>
      <c r="G14" s="2235"/>
      <c r="H14" s="2235"/>
      <c r="I14" s="2235"/>
      <c r="J14" s="2235"/>
    </row>
    <row r="15" spans="1:10" ht="45" customHeight="1" x14ac:dyDescent="0.3">
      <c r="A15" s="2233" t="s">
        <v>6</v>
      </c>
      <c r="B15" s="2233"/>
      <c r="C15" s="2233"/>
      <c r="D15" s="2235" t="s">
        <v>1182</v>
      </c>
      <c r="E15" s="2235"/>
      <c r="F15" s="2235"/>
      <c r="G15" s="2235"/>
      <c r="H15" s="2235"/>
      <c r="I15" s="2235"/>
      <c r="J15" s="2235"/>
    </row>
    <row r="16" spans="1:10" ht="24.75" customHeight="1" x14ac:dyDescent="0.3">
      <c r="A16" s="2234" t="s">
        <v>7</v>
      </c>
      <c r="B16" s="2234"/>
      <c r="C16" s="2234"/>
      <c r="D16" s="2236" t="s">
        <v>185</v>
      </c>
      <c r="E16" s="2236"/>
      <c r="F16" s="2236"/>
      <c r="G16" s="2236"/>
      <c r="H16" s="2236"/>
      <c r="I16" s="2236"/>
      <c r="J16" s="2236"/>
    </row>
    <row r="17" spans="1:10" x14ac:dyDescent="0.3">
      <c r="A17" s="2231" t="s">
        <v>9</v>
      </c>
      <c r="B17" s="2231"/>
      <c r="C17" s="2231"/>
      <c r="D17" s="2231"/>
      <c r="E17" s="2231"/>
      <c r="F17" s="2231"/>
      <c r="G17" s="2231"/>
      <c r="H17" s="2231"/>
      <c r="I17" s="2231"/>
      <c r="J17" s="2231"/>
    </row>
    <row r="18" spans="1:10" x14ac:dyDescent="0.3">
      <c r="A18" s="4"/>
      <c r="B18" s="4"/>
      <c r="C18" s="4"/>
      <c r="D18" s="4"/>
      <c r="E18" s="4"/>
      <c r="F18" s="4"/>
      <c r="G18" s="4"/>
      <c r="H18" s="4"/>
      <c r="I18" s="4"/>
      <c r="J18" s="4"/>
    </row>
    <row r="19" spans="1:10" x14ac:dyDescent="0.3">
      <c r="A19" s="4"/>
      <c r="B19" s="4"/>
      <c r="C19" s="4"/>
      <c r="D19" s="4"/>
      <c r="E19" s="4"/>
      <c r="F19" s="4"/>
      <c r="G19" s="4"/>
      <c r="H19" s="4"/>
      <c r="I19" s="4"/>
      <c r="J19" s="4"/>
    </row>
    <row r="20" spans="1:10" x14ac:dyDescent="0.3">
      <c r="A20" s="4"/>
      <c r="B20" s="4"/>
      <c r="C20" s="4"/>
      <c r="D20" s="4"/>
      <c r="E20" s="4"/>
      <c r="F20" s="4"/>
      <c r="G20" s="4"/>
      <c r="H20" s="4"/>
      <c r="I20" s="4"/>
      <c r="J20" s="4"/>
    </row>
    <row r="21" spans="1:10" x14ac:dyDescent="0.3">
      <c r="A21" s="4"/>
      <c r="B21" s="4"/>
      <c r="C21" s="4"/>
      <c r="D21" s="4"/>
      <c r="E21" s="4"/>
      <c r="F21" s="4"/>
      <c r="G21" s="4"/>
      <c r="H21" s="4"/>
      <c r="I21" s="4"/>
      <c r="J21" s="4"/>
    </row>
    <row r="22" spans="1:10" x14ac:dyDescent="0.3">
      <c r="A22" s="4"/>
      <c r="B22" s="4"/>
      <c r="C22" s="4"/>
      <c r="D22" s="4"/>
      <c r="E22" s="4"/>
      <c r="F22" s="4"/>
      <c r="G22" s="4"/>
      <c r="H22" s="4"/>
      <c r="I22" s="4"/>
      <c r="J22" s="4"/>
    </row>
    <row r="23" spans="1:10" x14ac:dyDescent="0.3">
      <c r="A23" s="4"/>
      <c r="B23" s="4"/>
      <c r="C23" s="4"/>
      <c r="D23" s="4"/>
      <c r="E23" s="4"/>
      <c r="F23" s="4"/>
      <c r="G23" s="4"/>
      <c r="H23" s="4"/>
      <c r="I23" s="4"/>
      <c r="J23" s="4"/>
    </row>
    <row r="24" spans="1:10" x14ac:dyDescent="0.3">
      <c r="A24" s="4"/>
      <c r="B24" s="4"/>
      <c r="C24" s="4"/>
      <c r="D24" s="4"/>
      <c r="E24" s="4"/>
      <c r="F24" s="4"/>
      <c r="G24" s="4"/>
      <c r="H24" s="4"/>
      <c r="I24" s="4"/>
      <c r="J24" s="4"/>
    </row>
    <row r="25" spans="1:10" x14ac:dyDescent="0.3">
      <c r="A25" s="4"/>
      <c r="B25" s="4"/>
      <c r="C25" s="4"/>
      <c r="D25" s="4"/>
      <c r="E25" s="4"/>
      <c r="F25" s="4"/>
      <c r="G25" s="4"/>
      <c r="H25" s="4"/>
      <c r="I25" s="4"/>
      <c r="J25" s="4"/>
    </row>
    <row r="26" spans="1:10" x14ac:dyDescent="0.3">
      <c r="A26" s="4"/>
      <c r="B26" s="4"/>
      <c r="C26" s="4"/>
      <c r="D26" s="4"/>
      <c r="E26" s="4"/>
      <c r="F26" s="4"/>
      <c r="G26" s="4"/>
      <c r="H26" s="4"/>
      <c r="I26" s="4"/>
      <c r="J26" s="4"/>
    </row>
    <row r="27" spans="1:10" ht="13.5" customHeight="1" x14ac:dyDescent="0.3">
      <c r="A27" s="4"/>
      <c r="B27" s="4"/>
      <c r="C27" s="4"/>
      <c r="D27" s="4"/>
      <c r="E27" s="4"/>
      <c r="F27" s="4"/>
      <c r="G27" s="4"/>
      <c r="H27" s="4"/>
      <c r="I27" s="4"/>
      <c r="J27" s="4"/>
    </row>
    <row r="28" spans="1:10" x14ac:dyDescent="0.3">
      <c r="A28" s="2237" t="s">
        <v>183</v>
      </c>
      <c r="B28" s="2237"/>
      <c r="C28" s="2237"/>
      <c r="D28" s="2237"/>
      <c r="E28" s="2237"/>
      <c r="F28" s="2237"/>
      <c r="G28" s="2237"/>
      <c r="H28" s="2237"/>
      <c r="I28" s="2237"/>
      <c r="J28" s="2237"/>
    </row>
    <row r="29" spans="1:10" x14ac:dyDescent="0.3">
      <c r="A29" s="4"/>
      <c r="B29" s="4"/>
      <c r="C29" s="4"/>
      <c r="D29" s="4"/>
      <c r="E29" s="4"/>
      <c r="F29" s="4"/>
      <c r="G29" s="4"/>
      <c r="H29" s="4"/>
      <c r="I29" s="4"/>
      <c r="J29" s="4"/>
    </row>
    <row r="30" spans="1:10" x14ac:dyDescent="0.3">
      <c r="A30" s="4"/>
      <c r="B30" s="4"/>
      <c r="C30" s="4"/>
      <c r="D30" s="4"/>
      <c r="E30" s="4"/>
      <c r="F30" s="4"/>
      <c r="G30" s="4"/>
      <c r="H30" s="4"/>
      <c r="I30" s="4"/>
      <c r="J30" s="4"/>
    </row>
    <row r="31" spans="1:10" x14ac:dyDescent="0.3">
      <c r="A31" s="4"/>
      <c r="B31" s="4"/>
      <c r="C31" s="4"/>
      <c r="D31" s="4"/>
      <c r="E31" s="4"/>
      <c r="F31" s="4"/>
      <c r="G31" s="4"/>
      <c r="H31" s="4"/>
      <c r="I31" s="4"/>
      <c r="J31" s="4"/>
    </row>
    <row r="32" spans="1:10" x14ac:dyDescent="0.3">
      <c r="A32" s="4"/>
      <c r="B32" s="4"/>
      <c r="C32" s="4"/>
      <c r="D32" s="4"/>
      <c r="E32" s="4"/>
      <c r="F32" s="4"/>
      <c r="G32" s="4"/>
      <c r="H32" s="4"/>
      <c r="I32" s="4"/>
      <c r="J32" s="4"/>
    </row>
    <row r="33" spans="1:11" x14ac:dyDescent="0.3">
      <c r="A33" s="4"/>
      <c r="B33" s="4"/>
      <c r="C33" s="4"/>
      <c r="D33" s="4"/>
      <c r="E33" s="4"/>
      <c r="F33" s="4"/>
      <c r="G33" s="4"/>
      <c r="H33" s="4"/>
      <c r="I33" s="4"/>
      <c r="J33" s="4"/>
    </row>
    <row r="34" spans="1:11" x14ac:dyDescent="0.3">
      <c r="A34" s="4"/>
      <c r="B34" s="4"/>
      <c r="C34" s="4"/>
      <c r="D34" s="4"/>
      <c r="E34" s="4"/>
      <c r="F34" s="4"/>
      <c r="G34" s="4"/>
      <c r="H34" s="4"/>
      <c r="I34" s="4"/>
      <c r="J34" s="4"/>
    </row>
    <row r="35" spans="1:11" x14ac:dyDescent="0.3">
      <c r="A35" s="4"/>
      <c r="B35" s="4"/>
      <c r="C35" s="4"/>
      <c r="D35" s="4"/>
      <c r="E35" s="4"/>
      <c r="F35" s="4"/>
      <c r="G35" s="4"/>
      <c r="H35" s="4"/>
      <c r="I35" s="4"/>
      <c r="J35" s="4"/>
    </row>
    <row r="36" spans="1:11" x14ac:dyDescent="0.3">
      <c r="A36" s="4"/>
      <c r="B36" s="4"/>
      <c r="C36" s="4"/>
      <c r="D36" s="4"/>
      <c r="E36" s="4"/>
      <c r="F36" s="4"/>
      <c r="G36" s="4"/>
      <c r="H36" s="4"/>
      <c r="I36" s="4"/>
      <c r="J36" s="4"/>
    </row>
    <row r="37" spans="1:11" x14ac:dyDescent="0.3">
      <c r="A37" s="4"/>
      <c r="B37" s="4"/>
      <c r="C37" s="4"/>
      <c r="D37" s="4"/>
      <c r="E37" s="4"/>
      <c r="F37" s="4"/>
      <c r="G37" s="4"/>
      <c r="H37" s="4"/>
      <c r="I37" s="4"/>
      <c r="J37" s="4"/>
    </row>
    <row r="38" spans="1:11" ht="18.75" customHeight="1" thickBot="1" x14ac:dyDescent="0.35">
      <c r="A38" s="4"/>
      <c r="B38" s="4"/>
      <c r="C38" s="4"/>
      <c r="D38" s="4"/>
      <c r="E38" s="4"/>
      <c r="F38" s="4"/>
      <c r="G38" s="4"/>
      <c r="H38" s="4"/>
      <c r="I38" s="4"/>
      <c r="J38" s="4"/>
    </row>
    <row r="39" spans="1:11" ht="17.25" thickBot="1" x14ac:dyDescent="0.35">
      <c r="A39" s="1703" t="s">
        <v>181</v>
      </c>
      <c r="B39" s="1704"/>
      <c r="C39" s="1704"/>
      <c r="D39" s="1704"/>
      <c r="E39" s="1704"/>
      <c r="F39" s="1704"/>
      <c r="G39" s="1704"/>
      <c r="H39" s="1704"/>
      <c r="I39" s="1704"/>
      <c r="J39" s="1705"/>
    </row>
    <row r="40" spans="1:11" s="208" customFormat="1" ht="13.5" customHeight="1" x14ac:dyDescent="0.3">
      <c r="A40" s="1586" t="s">
        <v>12</v>
      </c>
      <c r="B40" s="1587" t="s">
        <v>13</v>
      </c>
      <c r="C40" s="1587" t="s">
        <v>177</v>
      </c>
      <c r="D40" s="1587" t="s">
        <v>83</v>
      </c>
      <c r="E40" s="1587" t="s">
        <v>14</v>
      </c>
      <c r="F40" s="1587" t="s">
        <v>15</v>
      </c>
      <c r="G40" s="1587" t="s">
        <v>100</v>
      </c>
      <c r="H40" s="1587" t="s">
        <v>101</v>
      </c>
      <c r="I40" s="1948" t="s">
        <v>302</v>
      </c>
      <c r="J40" s="2238" t="s">
        <v>17</v>
      </c>
    </row>
    <row r="41" spans="1:11" s="208" customFormat="1" x14ac:dyDescent="0.3">
      <c r="A41" s="1588"/>
      <c r="B41" s="1589"/>
      <c r="C41" s="1589"/>
      <c r="D41" s="1589"/>
      <c r="E41" s="1589"/>
      <c r="F41" s="1589"/>
      <c r="G41" s="1589"/>
      <c r="H41" s="1589"/>
      <c r="I41" s="1949"/>
      <c r="J41" s="2239"/>
    </row>
    <row r="42" spans="1:11" x14ac:dyDescent="0.3">
      <c r="A42" s="2223" t="s">
        <v>267</v>
      </c>
      <c r="B42" s="2210" t="s">
        <v>22</v>
      </c>
      <c r="C42" s="2225" t="s">
        <v>182</v>
      </c>
      <c r="D42" s="122" t="s">
        <v>102</v>
      </c>
      <c r="E42" s="122" t="s">
        <v>23</v>
      </c>
      <c r="F42" s="209" t="s">
        <v>24</v>
      </c>
      <c r="G42" s="124" t="s">
        <v>103</v>
      </c>
      <c r="H42" s="210" t="s">
        <v>105</v>
      </c>
      <c r="I42" s="211">
        <f>J42/1.05</f>
        <v>9289.7331428571433</v>
      </c>
      <c r="J42" s="179">
        <v>9754.2198000000008</v>
      </c>
      <c r="K42" s="721"/>
    </row>
    <row r="43" spans="1:11" ht="22.5" x14ac:dyDescent="0.3">
      <c r="A43" s="2223"/>
      <c r="B43" s="2210"/>
      <c r="C43" s="2225"/>
      <c r="D43" s="122" t="s">
        <v>102</v>
      </c>
      <c r="E43" s="122" t="s">
        <v>23</v>
      </c>
      <c r="F43" s="212" t="s">
        <v>179</v>
      </c>
      <c r="G43" s="124" t="s">
        <v>104</v>
      </c>
      <c r="H43" s="210" t="s">
        <v>105</v>
      </c>
      <c r="I43" s="211">
        <f t="shared" ref="I43:I53" si="0">J43/1.05</f>
        <v>10219.287428571428</v>
      </c>
      <c r="J43" s="178">
        <v>10730.2518</v>
      </c>
      <c r="K43" s="721"/>
    </row>
    <row r="44" spans="1:11" ht="22.5" x14ac:dyDescent="0.3">
      <c r="A44" s="2223"/>
      <c r="B44" s="2210"/>
      <c r="C44" s="2225"/>
      <c r="D44" s="122" t="s">
        <v>102</v>
      </c>
      <c r="E44" s="122" t="s">
        <v>23</v>
      </c>
      <c r="F44" s="212" t="s">
        <v>180</v>
      </c>
      <c r="G44" s="124" t="s">
        <v>104</v>
      </c>
      <c r="H44" s="210" t="s">
        <v>105</v>
      </c>
      <c r="I44" s="211">
        <f t="shared" si="0"/>
        <v>11147.873428571427</v>
      </c>
      <c r="J44" s="178">
        <v>11705.267099999999</v>
      </c>
      <c r="K44" s="721"/>
    </row>
    <row r="45" spans="1:11" x14ac:dyDescent="0.3">
      <c r="A45" s="2223" t="s">
        <v>268</v>
      </c>
      <c r="B45" s="2210" t="s">
        <v>22</v>
      </c>
      <c r="C45" s="2225" t="s">
        <v>182</v>
      </c>
      <c r="D45" s="122" t="s">
        <v>85</v>
      </c>
      <c r="E45" s="122" t="s">
        <v>23</v>
      </c>
      <c r="F45" s="209" t="s">
        <v>24</v>
      </c>
      <c r="G45" s="124" t="s">
        <v>103</v>
      </c>
      <c r="H45" s="210" t="s">
        <v>105</v>
      </c>
      <c r="I45" s="211">
        <f t="shared" si="0"/>
        <v>9289.7331428571433</v>
      </c>
      <c r="J45" s="179">
        <v>9754.2198000000008</v>
      </c>
      <c r="K45" s="721"/>
    </row>
    <row r="46" spans="1:11" ht="22.5" x14ac:dyDescent="0.3">
      <c r="A46" s="2223"/>
      <c r="B46" s="2210"/>
      <c r="C46" s="2225"/>
      <c r="D46" s="122" t="s">
        <v>85</v>
      </c>
      <c r="E46" s="122" t="s">
        <v>23</v>
      </c>
      <c r="F46" s="212" t="s">
        <v>179</v>
      </c>
      <c r="G46" s="124" t="s">
        <v>104</v>
      </c>
      <c r="H46" s="210" t="s">
        <v>105</v>
      </c>
      <c r="I46" s="211">
        <f t="shared" si="0"/>
        <v>10219.287428571428</v>
      </c>
      <c r="J46" s="178">
        <v>10730.2518</v>
      </c>
      <c r="K46" s="721"/>
    </row>
    <row r="47" spans="1:11" ht="22.5" x14ac:dyDescent="0.3">
      <c r="A47" s="2223"/>
      <c r="B47" s="2210"/>
      <c r="C47" s="2225"/>
      <c r="D47" s="122" t="s">
        <v>85</v>
      </c>
      <c r="E47" s="122" t="s">
        <v>23</v>
      </c>
      <c r="F47" s="212" t="s">
        <v>180</v>
      </c>
      <c r="G47" s="124" t="s">
        <v>104</v>
      </c>
      <c r="H47" s="210" t="s">
        <v>105</v>
      </c>
      <c r="I47" s="211">
        <f t="shared" si="0"/>
        <v>11147.873428571427</v>
      </c>
      <c r="J47" s="178">
        <v>11705.267099999999</v>
      </c>
      <c r="K47" s="721"/>
    </row>
    <row r="48" spans="1:11" x14ac:dyDescent="0.3">
      <c r="A48" s="2223" t="s">
        <v>269</v>
      </c>
      <c r="B48" s="2210" t="s">
        <v>22</v>
      </c>
      <c r="C48" s="2225" t="s">
        <v>182</v>
      </c>
      <c r="D48" s="122" t="s">
        <v>102</v>
      </c>
      <c r="E48" s="122" t="s">
        <v>23</v>
      </c>
      <c r="F48" s="209" t="s">
        <v>24</v>
      </c>
      <c r="G48" s="124" t="s">
        <v>104</v>
      </c>
      <c r="H48" s="210" t="s">
        <v>105</v>
      </c>
      <c r="I48" s="211">
        <f t="shared" si="0"/>
        <v>11982.535714285714</v>
      </c>
      <c r="J48" s="179">
        <v>12581.6625</v>
      </c>
      <c r="K48" s="721"/>
    </row>
    <row r="49" spans="1:11" ht="22.5" x14ac:dyDescent="0.3">
      <c r="A49" s="2223"/>
      <c r="B49" s="2210"/>
      <c r="C49" s="2225"/>
      <c r="D49" s="122" t="s">
        <v>102</v>
      </c>
      <c r="E49" s="122" t="s">
        <v>23</v>
      </c>
      <c r="F49" s="212" t="s">
        <v>179</v>
      </c>
      <c r="G49" s="124" t="s">
        <v>104</v>
      </c>
      <c r="H49" s="210" t="s">
        <v>105</v>
      </c>
      <c r="I49" s="211">
        <f t="shared" si="0"/>
        <v>13181.273428571429</v>
      </c>
      <c r="J49" s="178">
        <v>13840.337100000001</v>
      </c>
      <c r="K49" s="721"/>
    </row>
    <row r="50" spans="1:11" ht="22.5" x14ac:dyDescent="0.3">
      <c r="A50" s="2223"/>
      <c r="B50" s="2210"/>
      <c r="C50" s="2225"/>
      <c r="D50" s="122" t="s">
        <v>102</v>
      </c>
      <c r="E50" s="122" t="s">
        <v>23</v>
      </c>
      <c r="F50" s="212" t="s">
        <v>180</v>
      </c>
      <c r="G50" s="124" t="s">
        <v>104</v>
      </c>
      <c r="H50" s="210" t="s">
        <v>105</v>
      </c>
      <c r="I50" s="211">
        <f t="shared" si="0"/>
        <v>14380.011142857142</v>
      </c>
      <c r="J50" s="178">
        <v>15099.011699999999</v>
      </c>
      <c r="K50" s="721"/>
    </row>
    <row r="51" spans="1:11" x14ac:dyDescent="0.3">
      <c r="A51" s="2223" t="s">
        <v>270</v>
      </c>
      <c r="B51" s="2210" t="s">
        <v>22</v>
      </c>
      <c r="C51" s="2225" t="s">
        <v>182</v>
      </c>
      <c r="D51" s="122" t="s">
        <v>85</v>
      </c>
      <c r="E51" s="122" t="s">
        <v>23</v>
      </c>
      <c r="F51" s="209" t="s">
        <v>24</v>
      </c>
      <c r="G51" s="124" t="s">
        <v>104</v>
      </c>
      <c r="H51" s="210" t="s">
        <v>105</v>
      </c>
      <c r="I51" s="211">
        <f t="shared" si="0"/>
        <v>11982.535714285714</v>
      </c>
      <c r="J51" s="179">
        <v>12581.6625</v>
      </c>
      <c r="K51" s="721"/>
    </row>
    <row r="52" spans="1:11" ht="22.5" x14ac:dyDescent="0.3">
      <c r="A52" s="2223"/>
      <c r="B52" s="2210"/>
      <c r="C52" s="2225"/>
      <c r="D52" s="122" t="s">
        <v>85</v>
      </c>
      <c r="E52" s="122" t="s">
        <v>23</v>
      </c>
      <c r="F52" s="212" t="s">
        <v>179</v>
      </c>
      <c r="G52" s="124" t="s">
        <v>104</v>
      </c>
      <c r="H52" s="210" t="s">
        <v>105</v>
      </c>
      <c r="I52" s="211">
        <f t="shared" si="0"/>
        <v>13181.273428571429</v>
      </c>
      <c r="J52" s="178">
        <v>13840.337100000001</v>
      </c>
      <c r="K52" s="721"/>
    </row>
    <row r="53" spans="1:11" ht="23.25" thickBot="1" x14ac:dyDescent="0.35">
      <c r="A53" s="2224"/>
      <c r="B53" s="2222"/>
      <c r="C53" s="2228"/>
      <c r="D53" s="213" t="s">
        <v>85</v>
      </c>
      <c r="E53" s="213" t="s">
        <v>23</v>
      </c>
      <c r="F53" s="214" t="s">
        <v>180</v>
      </c>
      <c r="G53" s="215" t="s">
        <v>104</v>
      </c>
      <c r="H53" s="216" t="s">
        <v>105</v>
      </c>
      <c r="I53" s="217">
        <f t="shared" si="0"/>
        <v>14380.011142857142</v>
      </c>
      <c r="J53" s="185">
        <v>15099.011699999999</v>
      </c>
      <c r="K53" s="721"/>
    </row>
    <row r="54" spans="1:11" ht="17.25" thickBot="1" x14ac:dyDescent="0.35">
      <c r="A54" s="2227" t="s">
        <v>9</v>
      </c>
      <c r="B54" s="2227"/>
      <c r="C54" s="2227"/>
      <c r="D54" s="2227"/>
      <c r="E54" s="2227"/>
      <c r="F54" s="2227"/>
      <c r="G54" s="2227"/>
      <c r="H54" s="2227"/>
      <c r="I54" s="2227"/>
      <c r="J54" s="2227"/>
      <c r="K54" s="721"/>
    </row>
    <row r="55" spans="1:11" x14ac:dyDescent="0.3">
      <c r="A55" s="2230" t="s">
        <v>267</v>
      </c>
      <c r="B55" s="2209" t="s">
        <v>22</v>
      </c>
      <c r="C55" s="2215" t="s">
        <v>2101</v>
      </c>
      <c r="D55" s="170" t="s">
        <v>102</v>
      </c>
      <c r="E55" s="170" t="s">
        <v>23</v>
      </c>
      <c r="F55" s="171" t="s">
        <v>24</v>
      </c>
      <c r="G55" s="172" t="s">
        <v>103</v>
      </c>
      <c r="H55" s="173" t="s">
        <v>105</v>
      </c>
      <c r="I55" s="174">
        <f>J55/1.05</f>
        <v>8078.407714285715</v>
      </c>
      <c r="J55" s="175">
        <v>8482.3281000000006</v>
      </c>
      <c r="K55" s="721"/>
    </row>
    <row r="56" spans="1:11" ht="22.5" x14ac:dyDescent="0.3">
      <c r="A56" s="2218"/>
      <c r="B56" s="2210"/>
      <c r="C56" s="2216"/>
      <c r="D56" s="176" t="s">
        <v>102</v>
      </c>
      <c r="E56" s="176" t="s">
        <v>23</v>
      </c>
      <c r="F56" s="177" t="s">
        <v>179</v>
      </c>
      <c r="G56" s="129" t="s">
        <v>104</v>
      </c>
      <c r="H56" s="128" t="s">
        <v>105</v>
      </c>
      <c r="I56" s="86">
        <f t="shared" ref="I56:I66" si="1">J56/1.05</f>
        <v>8885.9580000000005</v>
      </c>
      <c r="J56" s="178">
        <v>9330.2559000000001</v>
      </c>
      <c r="K56" s="721"/>
    </row>
    <row r="57" spans="1:11" ht="22.5" x14ac:dyDescent="0.3">
      <c r="A57" s="2218"/>
      <c r="B57" s="2210"/>
      <c r="C57" s="2216"/>
      <c r="D57" s="176" t="s">
        <v>102</v>
      </c>
      <c r="E57" s="176" t="s">
        <v>23</v>
      </c>
      <c r="F57" s="177" t="s">
        <v>180</v>
      </c>
      <c r="G57" s="129" t="s">
        <v>104</v>
      </c>
      <c r="H57" s="128" t="s">
        <v>105</v>
      </c>
      <c r="I57" s="86">
        <f t="shared" si="1"/>
        <v>9694.4765714285713</v>
      </c>
      <c r="J57" s="178">
        <v>10179.2004</v>
      </c>
      <c r="K57" s="721"/>
    </row>
    <row r="58" spans="1:11" x14ac:dyDescent="0.3">
      <c r="A58" s="2217" t="s">
        <v>268</v>
      </c>
      <c r="B58" s="2210" t="s">
        <v>22</v>
      </c>
      <c r="C58" s="2226" t="s">
        <v>2101</v>
      </c>
      <c r="D58" s="176" t="s">
        <v>85</v>
      </c>
      <c r="E58" s="176" t="s">
        <v>23</v>
      </c>
      <c r="F58" s="143" t="s">
        <v>24</v>
      </c>
      <c r="G58" s="129" t="s">
        <v>103</v>
      </c>
      <c r="H58" s="128" t="s">
        <v>105</v>
      </c>
      <c r="I58" s="86">
        <f t="shared" si="1"/>
        <v>8078.407714285715</v>
      </c>
      <c r="J58" s="179">
        <v>8482.3281000000006</v>
      </c>
      <c r="K58" s="721"/>
    </row>
    <row r="59" spans="1:11" ht="22.5" x14ac:dyDescent="0.3">
      <c r="A59" s="2218"/>
      <c r="B59" s="2210"/>
      <c r="C59" s="2216"/>
      <c r="D59" s="176" t="s">
        <v>85</v>
      </c>
      <c r="E59" s="176" t="s">
        <v>23</v>
      </c>
      <c r="F59" s="177" t="s">
        <v>179</v>
      </c>
      <c r="G59" s="129" t="s">
        <v>104</v>
      </c>
      <c r="H59" s="128" t="s">
        <v>105</v>
      </c>
      <c r="I59" s="86">
        <f t="shared" si="1"/>
        <v>8885.9580000000005</v>
      </c>
      <c r="J59" s="178">
        <v>9330.2559000000001</v>
      </c>
      <c r="K59" s="721"/>
    </row>
    <row r="60" spans="1:11" ht="22.5" x14ac:dyDescent="0.3">
      <c r="A60" s="2218"/>
      <c r="B60" s="2210"/>
      <c r="C60" s="2216"/>
      <c r="D60" s="176" t="s">
        <v>85</v>
      </c>
      <c r="E60" s="176" t="s">
        <v>23</v>
      </c>
      <c r="F60" s="177" t="s">
        <v>180</v>
      </c>
      <c r="G60" s="129" t="s">
        <v>104</v>
      </c>
      <c r="H60" s="128" t="s">
        <v>105</v>
      </c>
      <c r="I60" s="86">
        <f t="shared" si="1"/>
        <v>9694.4765714285713</v>
      </c>
      <c r="J60" s="178">
        <v>10179.2004</v>
      </c>
      <c r="K60" s="721"/>
    </row>
    <row r="61" spans="1:11" ht="16.5" customHeight="1" x14ac:dyDescent="0.3">
      <c r="A61" s="2217" t="s">
        <v>269</v>
      </c>
      <c r="B61" s="2210" t="s">
        <v>22</v>
      </c>
      <c r="C61" s="2226" t="s">
        <v>2101</v>
      </c>
      <c r="D61" s="176" t="s">
        <v>102</v>
      </c>
      <c r="E61" s="176" t="s">
        <v>23</v>
      </c>
      <c r="F61" s="143" t="s">
        <v>24</v>
      </c>
      <c r="G61" s="124" t="s">
        <v>104</v>
      </c>
      <c r="H61" s="128" t="s">
        <v>105</v>
      </c>
      <c r="I61" s="86">
        <f t="shared" si="1"/>
        <v>11982.535714285714</v>
      </c>
      <c r="J61" s="179">
        <v>12581.6625</v>
      </c>
      <c r="K61" s="721"/>
    </row>
    <row r="62" spans="1:11" ht="22.5" x14ac:dyDescent="0.3">
      <c r="A62" s="2218"/>
      <c r="B62" s="2210"/>
      <c r="C62" s="2216"/>
      <c r="D62" s="176" t="s">
        <v>102</v>
      </c>
      <c r="E62" s="176" t="s">
        <v>23</v>
      </c>
      <c r="F62" s="177" t="s">
        <v>179</v>
      </c>
      <c r="G62" s="129" t="s">
        <v>104</v>
      </c>
      <c r="H62" s="128" t="s">
        <v>105</v>
      </c>
      <c r="I62" s="86">
        <f t="shared" si="1"/>
        <v>13181.273428571429</v>
      </c>
      <c r="J62" s="178">
        <v>13840.337100000001</v>
      </c>
      <c r="K62" s="721"/>
    </row>
    <row r="63" spans="1:11" ht="22.5" x14ac:dyDescent="0.3">
      <c r="A63" s="2218"/>
      <c r="B63" s="2210"/>
      <c r="C63" s="2216"/>
      <c r="D63" s="176" t="s">
        <v>102</v>
      </c>
      <c r="E63" s="176" t="s">
        <v>23</v>
      </c>
      <c r="F63" s="177" t="s">
        <v>180</v>
      </c>
      <c r="G63" s="129" t="s">
        <v>104</v>
      </c>
      <c r="H63" s="128" t="s">
        <v>105</v>
      </c>
      <c r="I63" s="86">
        <f t="shared" si="1"/>
        <v>14380.011142857142</v>
      </c>
      <c r="J63" s="178">
        <v>15099.011699999999</v>
      </c>
      <c r="K63" s="721"/>
    </row>
    <row r="64" spans="1:11" x14ac:dyDescent="0.3">
      <c r="A64" s="2217" t="s">
        <v>270</v>
      </c>
      <c r="B64" s="2210" t="s">
        <v>22</v>
      </c>
      <c r="C64" s="2226" t="s">
        <v>2101</v>
      </c>
      <c r="D64" s="176" t="s">
        <v>85</v>
      </c>
      <c r="E64" s="176" t="s">
        <v>23</v>
      </c>
      <c r="F64" s="143" t="s">
        <v>24</v>
      </c>
      <c r="G64" s="124" t="s">
        <v>104</v>
      </c>
      <c r="H64" s="128" t="s">
        <v>105</v>
      </c>
      <c r="I64" s="86">
        <f t="shared" si="1"/>
        <v>11982.535714285714</v>
      </c>
      <c r="J64" s="179">
        <v>12581.6625</v>
      </c>
      <c r="K64" s="721"/>
    </row>
    <row r="65" spans="1:11" ht="22.5" x14ac:dyDescent="0.3">
      <c r="A65" s="2218"/>
      <c r="B65" s="2210"/>
      <c r="C65" s="2216"/>
      <c r="D65" s="176" t="s">
        <v>85</v>
      </c>
      <c r="E65" s="176" t="s">
        <v>23</v>
      </c>
      <c r="F65" s="177" t="s">
        <v>179</v>
      </c>
      <c r="G65" s="129" t="s">
        <v>104</v>
      </c>
      <c r="H65" s="128" t="s">
        <v>105</v>
      </c>
      <c r="I65" s="86">
        <f t="shared" si="1"/>
        <v>13181.273428571429</v>
      </c>
      <c r="J65" s="178">
        <v>13840.337100000001</v>
      </c>
      <c r="K65" s="721"/>
    </row>
    <row r="66" spans="1:11" ht="23.25" thickBot="1" x14ac:dyDescent="0.35">
      <c r="A66" s="2221"/>
      <c r="B66" s="2222"/>
      <c r="C66" s="2229"/>
      <c r="D66" s="180" t="s">
        <v>85</v>
      </c>
      <c r="E66" s="180" t="s">
        <v>23</v>
      </c>
      <c r="F66" s="181" t="s">
        <v>180</v>
      </c>
      <c r="G66" s="182" t="s">
        <v>104</v>
      </c>
      <c r="H66" s="183" t="s">
        <v>105</v>
      </c>
      <c r="I66" s="184">
        <f t="shared" si="1"/>
        <v>14380.011142857142</v>
      </c>
      <c r="J66" s="185">
        <v>15099.011699999999</v>
      </c>
      <c r="K66" s="721"/>
    </row>
    <row r="67" spans="1:11" ht="16.5" customHeight="1" thickBot="1" x14ac:dyDescent="0.35">
      <c r="A67" s="1713" t="s">
        <v>207</v>
      </c>
      <c r="B67" s="1584"/>
      <c r="C67" s="1584"/>
      <c r="D67" s="1584"/>
      <c r="E67" s="1584"/>
      <c r="F67" s="1584"/>
      <c r="G67" s="1584"/>
      <c r="H67" s="1584"/>
      <c r="I67" s="1584"/>
      <c r="J67" s="1584"/>
      <c r="K67" s="721"/>
    </row>
    <row r="68" spans="1:11" x14ac:dyDescent="0.3">
      <c r="A68" s="1656" t="s">
        <v>33</v>
      </c>
      <c r="B68" s="1657"/>
      <c r="C68" s="205" t="s">
        <v>205</v>
      </c>
      <c r="D68" s="205" t="s">
        <v>34</v>
      </c>
      <c r="E68" s="205" t="s">
        <v>106</v>
      </c>
      <c r="F68" s="205" t="s">
        <v>107</v>
      </c>
      <c r="G68" s="204" t="s">
        <v>16</v>
      </c>
      <c r="H68" s="203" t="s">
        <v>101</v>
      </c>
      <c r="I68" s="206" t="s">
        <v>302</v>
      </c>
      <c r="J68" s="207" t="s">
        <v>17</v>
      </c>
      <c r="K68" s="721"/>
    </row>
    <row r="69" spans="1:11" ht="15" customHeight="1" x14ac:dyDescent="0.3">
      <c r="A69" s="2211" t="s">
        <v>108</v>
      </c>
      <c r="B69" s="2212"/>
      <c r="C69" s="70" t="s">
        <v>206</v>
      </c>
      <c r="D69" s="43" t="s">
        <v>109</v>
      </c>
      <c r="E69" s="186" t="s">
        <v>110</v>
      </c>
      <c r="F69" s="187">
        <v>2000</v>
      </c>
      <c r="G69" s="47" t="s">
        <v>111</v>
      </c>
      <c r="H69" s="47" t="s">
        <v>26</v>
      </c>
      <c r="I69" s="85">
        <f>J69/1.05</f>
        <v>10905.802</v>
      </c>
      <c r="J69" s="141">
        <v>11451.0921</v>
      </c>
      <c r="K69" s="721"/>
    </row>
    <row r="70" spans="1:11" ht="15" customHeight="1" x14ac:dyDescent="0.3">
      <c r="A70" s="2213"/>
      <c r="B70" s="2214"/>
      <c r="C70" s="70" t="s">
        <v>206</v>
      </c>
      <c r="D70" s="43" t="s">
        <v>109</v>
      </c>
      <c r="E70" s="186" t="s">
        <v>112</v>
      </c>
      <c r="F70" s="187" t="s">
        <v>113</v>
      </c>
      <c r="G70" s="47" t="s">
        <v>111</v>
      </c>
      <c r="H70" s="47" t="s">
        <v>26</v>
      </c>
      <c r="I70" s="85">
        <f t="shared" ref="I70:I76" si="2">J70/1.05</f>
        <v>11996.091714285714</v>
      </c>
      <c r="J70" s="141">
        <v>12595.8963</v>
      </c>
      <c r="K70" s="721"/>
    </row>
    <row r="71" spans="1:11" ht="15" customHeight="1" x14ac:dyDescent="0.3">
      <c r="A71" s="2211" t="s">
        <v>114</v>
      </c>
      <c r="B71" s="2212"/>
      <c r="C71" s="70" t="s">
        <v>206</v>
      </c>
      <c r="D71" s="43" t="s">
        <v>115</v>
      </c>
      <c r="E71" s="186" t="s">
        <v>116</v>
      </c>
      <c r="F71" s="186" t="s">
        <v>117</v>
      </c>
      <c r="G71" s="47" t="s">
        <v>111</v>
      </c>
      <c r="H71" s="47" t="s">
        <v>26</v>
      </c>
      <c r="I71" s="85">
        <f t="shared" si="2"/>
        <v>15106.225428571428</v>
      </c>
      <c r="J71" s="141">
        <v>15861.536700000001</v>
      </c>
      <c r="K71" s="721"/>
    </row>
    <row r="72" spans="1:11" x14ac:dyDescent="0.3">
      <c r="A72" s="2213"/>
      <c r="B72" s="2214"/>
      <c r="C72" s="70" t="s">
        <v>206</v>
      </c>
      <c r="D72" s="43" t="s">
        <v>115</v>
      </c>
      <c r="E72" s="186" t="s">
        <v>118</v>
      </c>
      <c r="F72" s="186" t="s">
        <v>119</v>
      </c>
      <c r="G72" s="47" t="s">
        <v>111</v>
      </c>
      <c r="H72" s="47" t="s">
        <v>26</v>
      </c>
      <c r="I72" s="85">
        <f t="shared" si="2"/>
        <v>15106.225428571428</v>
      </c>
      <c r="J72" s="141">
        <v>15861.536700000001</v>
      </c>
      <c r="K72" s="721"/>
    </row>
    <row r="73" spans="1:11" ht="16.5" customHeight="1" x14ac:dyDescent="0.3">
      <c r="A73" s="2211" t="s">
        <v>120</v>
      </c>
      <c r="B73" s="2212"/>
      <c r="C73" s="70" t="s">
        <v>206</v>
      </c>
      <c r="D73" s="43" t="s">
        <v>109</v>
      </c>
      <c r="E73" s="186" t="s">
        <v>110</v>
      </c>
      <c r="F73" s="187">
        <v>2000</v>
      </c>
      <c r="G73" s="47" t="s">
        <v>121</v>
      </c>
      <c r="H73" s="47" t="s">
        <v>26</v>
      </c>
      <c r="I73" s="85">
        <f t="shared" si="2"/>
        <v>12925.645999999999</v>
      </c>
      <c r="J73" s="141">
        <v>13571.9283</v>
      </c>
      <c r="K73" s="721"/>
    </row>
    <row r="74" spans="1:11" ht="16.5" customHeight="1" x14ac:dyDescent="0.3">
      <c r="A74" s="2213"/>
      <c r="B74" s="2214"/>
      <c r="C74" s="70" t="s">
        <v>206</v>
      </c>
      <c r="D74" s="43" t="s">
        <v>109</v>
      </c>
      <c r="E74" s="186" t="s">
        <v>112</v>
      </c>
      <c r="F74" s="187" t="s">
        <v>113</v>
      </c>
      <c r="G74" s="47" t="s">
        <v>121</v>
      </c>
      <c r="H74" s="47" t="s">
        <v>26</v>
      </c>
      <c r="I74" s="85">
        <f t="shared" si="2"/>
        <v>14218.307428571428</v>
      </c>
      <c r="J74" s="141">
        <v>14929.2228</v>
      </c>
      <c r="K74" s="721"/>
    </row>
    <row r="75" spans="1:11" ht="16.5" customHeight="1" x14ac:dyDescent="0.3">
      <c r="A75" s="2211" t="s">
        <v>122</v>
      </c>
      <c r="B75" s="2212"/>
      <c r="C75" s="70" t="s">
        <v>206</v>
      </c>
      <c r="D75" s="43" t="s">
        <v>115</v>
      </c>
      <c r="E75" s="186" t="s">
        <v>116</v>
      </c>
      <c r="F75" s="186" t="s">
        <v>117</v>
      </c>
      <c r="G75" s="47" t="s">
        <v>121</v>
      </c>
      <c r="H75" s="47" t="s">
        <v>26</v>
      </c>
      <c r="I75" s="85">
        <f t="shared" si="2"/>
        <v>18203.771428571428</v>
      </c>
      <c r="J75" s="141">
        <v>19113.96</v>
      </c>
      <c r="K75" s="721"/>
    </row>
    <row r="76" spans="1:11" ht="17.25" thickBot="1" x14ac:dyDescent="0.35">
      <c r="A76" s="2219"/>
      <c r="B76" s="2220"/>
      <c r="C76" s="188" t="s">
        <v>206</v>
      </c>
      <c r="D76" s="94" t="s">
        <v>115</v>
      </c>
      <c r="E76" s="189" t="s">
        <v>118</v>
      </c>
      <c r="F76" s="189" t="s">
        <v>119</v>
      </c>
      <c r="G76" s="119" t="s">
        <v>121</v>
      </c>
      <c r="H76" s="119" t="s">
        <v>26</v>
      </c>
      <c r="I76" s="148">
        <f t="shared" si="2"/>
        <v>18203.771428571428</v>
      </c>
      <c r="J76" s="166">
        <v>19113.96</v>
      </c>
      <c r="K76" s="721"/>
    </row>
    <row r="77" spans="1:11" x14ac:dyDescent="0.3">
      <c r="D77" s="25"/>
      <c r="E77" s="26"/>
      <c r="F77" s="26"/>
      <c r="G77" s="27"/>
      <c r="H77" s="27"/>
      <c r="I77" s="28"/>
      <c r="J77" s="28"/>
    </row>
    <row r="78" spans="1:11" ht="16.5" customHeight="1" x14ac:dyDescent="0.3">
      <c r="A78" s="11" t="s">
        <v>25</v>
      </c>
      <c r="B78" s="2007" t="s">
        <v>76</v>
      </c>
      <c r="C78" s="2008"/>
      <c r="D78" s="2008"/>
    </row>
    <row r="79" spans="1:11" ht="16.5" customHeight="1" x14ac:dyDescent="0.3">
      <c r="A79" s="12" t="s">
        <v>30</v>
      </c>
      <c r="B79" s="2007" t="s">
        <v>77</v>
      </c>
      <c r="C79" s="2008"/>
      <c r="D79" s="2008"/>
    </row>
    <row r="80" spans="1:11" x14ac:dyDescent="0.3">
      <c r="A80" s="13" t="s">
        <v>26</v>
      </c>
      <c r="B80" s="2007" t="s">
        <v>301</v>
      </c>
      <c r="C80" s="2008"/>
      <c r="D80" s="2008"/>
    </row>
    <row r="81" spans="1:4" x14ac:dyDescent="0.3">
      <c r="A81" s="14" t="s">
        <v>78</v>
      </c>
      <c r="B81" s="2007" t="s">
        <v>79</v>
      </c>
      <c r="C81" s="2008"/>
      <c r="D81" s="2008"/>
    </row>
    <row r="82" spans="1:4" x14ac:dyDescent="0.3">
      <c r="A82" s="62">
        <v>900</v>
      </c>
      <c r="B82" s="2009" t="s">
        <v>170</v>
      </c>
      <c r="C82" s="2009"/>
      <c r="D82" s="2009"/>
    </row>
  </sheetData>
  <protectedRanges>
    <protectedRange sqref="A69:A76" name="Диапазон1_2_1_1_1_1"/>
  </protectedRanges>
  <mergeCells count="61">
    <mergeCell ref="A7:J7"/>
    <mergeCell ref="D16:J16"/>
    <mergeCell ref="A28:J28"/>
    <mergeCell ref="F40:F41"/>
    <mergeCell ref="G40:G41"/>
    <mergeCell ref="H40:H41"/>
    <mergeCell ref="I40:I41"/>
    <mergeCell ref="J40:J41"/>
    <mergeCell ref="A40:A41"/>
    <mergeCell ref="B40:B41"/>
    <mergeCell ref="C40:C41"/>
    <mergeCell ref="D40:D41"/>
    <mergeCell ref="E40:E41"/>
    <mergeCell ref="C64:C66"/>
    <mergeCell ref="A55:A57"/>
    <mergeCell ref="A17:J17"/>
    <mergeCell ref="A1:J6"/>
    <mergeCell ref="D8:J10"/>
    <mergeCell ref="A48:A50"/>
    <mergeCell ref="B48:B50"/>
    <mergeCell ref="C48:C50"/>
    <mergeCell ref="A8:C10"/>
    <mergeCell ref="A11:C11"/>
    <mergeCell ref="A12:C14"/>
    <mergeCell ref="A15:C15"/>
    <mergeCell ref="A16:C16"/>
    <mergeCell ref="D11:J11"/>
    <mergeCell ref="D12:J14"/>
    <mergeCell ref="D15:J15"/>
    <mergeCell ref="B79:D79"/>
    <mergeCell ref="B80:D80"/>
    <mergeCell ref="B81:D81"/>
    <mergeCell ref="A51:A53"/>
    <mergeCell ref="A42:A44"/>
    <mergeCell ref="B42:B44"/>
    <mergeCell ref="A45:A47"/>
    <mergeCell ref="B45:B47"/>
    <mergeCell ref="B51:B53"/>
    <mergeCell ref="C42:C44"/>
    <mergeCell ref="C45:C47"/>
    <mergeCell ref="A67:J67"/>
    <mergeCell ref="C58:C60"/>
    <mergeCell ref="A54:J54"/>
    <mergeCell ref="C51:C53"/>
    <mergeCell ref="C61:C63"/>
    <mergeCell ref="B55:B57"/>
    <mergeCell ref="A39:J39"/>
    <mergeCell ref="B82:D82"/>
    <mergeCell ref="A69:B70"/>
    <mergeCell ref="C55:C57"/>
    <mergeCell ref="A58:A60"/>
    <mergeCell ref="B58:B60"/>
    <mergeCell ref="A71:B72"/>
    <mergeCell ref="A75:B76"/>
    <mergeCell ref="A73:B74"/>
    <mergeCell ref="A64:A66"/>
    <mergeCell ref="B64:B66"/>
    <mergeCell ref="A61:A63"/>
    <mergeCell ref="B61:B63"/>
    <mergeCell ref="A68:B68"/>
    <mergeCell ref="B78:D78"/>
  </mergeCells>
  <hyperlinks>
    <hyperlink ref="A7:J7" location="СОДЕРЖАНИЕ!A1" display="ВЕРНУТЬСЯ К СОДЕРЖАНИЮ" xr:uid="{586351D9-3CA6-4A6E-9D01-C168500FE9EF}"/>
  </hyperlinks>
  <pageMargins left="0.23622047244094491" right="0.23622047244094491" top="0.74803149606299213" bottom="0.74803149606299213" header="0.31496062992125984" footer="0.31496062992125984"/>
  <pageSetup paperSize="9" orientation="portrait"/>
  <headerFooter>
    <oddFooter>&amp;C&amp;"-,курсив"&amp;8* цена с НДС в рублях РФ, отгрузка со склада фабрики в г. Рязань при 100% предоплате.
Страница  &amp;P из &amp;N&amp;R&amp;"-,полужирный"&amp;KFF0000portika.ru</oddFooter>
  </headerFooter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M86"/>
  <sheetViews>
    <sheetView topLeftCell="A23" zoomScaleNormal="100" workbookViewId="0">
      <selection sqref="A1:K6"/>
    </sheetView>
  </sheetViews>
  <sheetFormatPr defaultRowHeight="16.5" x14ac:dyDescent="0.3"/>
  <cols>
    <col min="1" max="7" width="17.140625" style="1" customWidth="1"/>
    <col min="8" max="8" width="13.5703125" style="1" customWidth="1"/>
    <col min="9" max="9" width="10.5703125" style="1" customWidth="1"/>
    <col min="10" max="10" width="8.28515625" style="1" customWidth="1"/>
    <col min="11" max="11" width="13.85546875" style="1" customWidth="1"/>
  </cols>
  <sheetData>
    <row r="1" spans="1:11" ht="16.5" customHeight="1" x14ac:dyDescent="0.25">
      <c r="A1" s="2267"/>
      <c r="B1" s="2267"/>
      <c r="C1" s="2267"/>
      <c r="D1" s="2267"/>
      <c r="E1" s="2267"/>
      <c r="F1" s="2267"/>
      <c r="G1" s="2267"/>
      <c r="H1" s="2267"/>
      <c r="I1" s="2267"/>
      <c r="J1" s="2267"/>
      <c r="K1" s="2267"/>
    </row>
    <row r="2" spans="1:11" ht="16.5" customHeight="1" x14ac:dyDescent="0.25">
      <c r="A2" s="2267"/>
      <c r="B2" s="2267"/>
      <c r="C2" s="2267"/>
      <c r="D2" s="2267"/>
      <c r="E2" s="2267"/>
      <c r="F2" s="2267"/>
      <c r="G2" s="2267"/>
      <c r="H2" s="2267"/>
      <c r="I2" s="2267"/>
      <c r="J2" s="2267"/>
      <c r="K2" s="2267"/>
    </row>
    <row r="3" spans="1:11" ht="16.5" customHeight="1" x14ac:dyDescent="0.25">
      <c r="A3" s="2267"/>
      <c r="B3" s="2267"/>
      <c r="C3" s="2267"/>
      <c r="D3" s="2267"/>
      <c r="E3" s="2267"/>
      <c r="F3" s="2267"/>
      <c r="G3" s="2267"/>
      <c r="H3" s="2267"/>
      <c r="I3" s="2267"/>
      <c r="J3" s="2267"/>
      <c r="K3" s="2267"/>
    </row>
    <row r="4" spans="1:11" ht="16.5" customHeight="1" x14ac:dyDescent="0.25">
      <c r="A4" s="2267"/>
      <c r="B4" s="2267"/>
      <c r="C4" s="2267"/>
      <c r="D4" s="2267"/>
      <c r="E4" s="2267"/>
      <c r="F4" s="2267"/>
      <c r="G4" s="2267"/>
      <c r="H4" s="2267"/>
      <c r="I4" s="2267"/>
      <c r="J4" s="2267"/>
      <c r="K4" s="2267"/>
    </row>
    <row r="5" spans="1:11" ht="16.5" customHeight="1" x14ac:dyDescent="0.25">
      <c r="A5" s="2267"/>
      <c r="B5" s="2267"/>
      <c r="C5" s="2267"/>
      <c r="D5" s="2267"/>
      <c r="E5" s="2267"/>
      <c r="F5" s="2267"/>
      <c r="G5" s="2267"/>
      <c r="H5" s="2267"/>
      <c r="I5" s="2267"/>
      <c r="J5" s="2267"/>
      <c r="K5" s="2267"/>
    </row>
    <row r="6" spans="1:11" ht="21" customHeight="1" x14ac:dyDescent="0.25">
      <c r="A6" s="2267"/>
      <c r="B6" s="2267"/>
      <c r="C6" s="2267"/>
      <c r="D6" s="2267"/>
      <c r="E6" s="2267"/>
      <c r="F6" s="2267"/>
      <c r="G6" s="2267"/>
      <c r="H6" s="2267"/>
      <c r="I6" s="2267"/>
      <c r="J6" s="2267"/>
      <c r="K6" s="2267"/>
    </row>
    <row r="7" spans="1:11" ht="16.5" customHeight="1" x14ac:dyDescent="0.25">
      <c r="A7" s="2021" t="s">
        <v>333</v>
      </c>
      <c r="B7" s="2022"/>
      <c r="C7" s="2022"/>
      <c r="D7" s="2022"/>
      <c r="E7" s="2022"/>
      <c r="F7" s="2022"/>
      <c r="G7" s="2022"/>
      <c r="H7" s="2022"/>
      <c r="I7" s="2022"/>
      <c r="J7" s="2022"/>
      <c r="K7" s="2023"/>
    </row>
    <row r="8" spans="1:11" ht="15" x14ac:dyDescent="0.25">
      <c r="A8" s="2269" t="s">
        <v>0</v>
      </c>
      <c r="B8" s="2269"/>
      <c r="C8" s="2052" t="s">
        <v>319</v>
      </c>
      <c r="D8" s="2052"/>
      <c r="E8" s="2052"/>
      <c r="F8" s="2052"/>
      <c r="G8" s="2052"/>
      <c r="H8" s="2052"/>
      <c r="I8" s="2052"/>
      <c r="J8" s="2052"/>
      <c r="K8" s="2052"/>
    </row>
    <row r="9" spans="1:11" ht="15" x14ac:dyDescent="0.25">
      <c r="A9" s="2269"/>
      <c r="B9" s="2269"/>
      <c r="C9" s="2052"/>
      <c r="D9" s="2052"/>
      <c r="E9" s="2052"/>
      <c r="F9" s="2052"/>
      <c r="G9" s="2052"/>
      <c r="H9" s="2052"/>
      <c r="I9" s="2052"/>
      <c r="J9" s="2052"/>
      <c r="K9" s="2052"/>
    </row>
    <row r="10" spans="1:11" ht="15" x14ac:dyDescent="0.25">
      <c r="A10" s="2269"/>
      <c r="B10" s="2269"/>
      <c r="C10" s="2052"/>
      <c r="D10" s="2052"/>
      <c r="E10" s="2052"/>
      <c r="F10" s="2052"/>
      <c r="G10" s="2052"/>
      <c r="H10" s="2052"/>
      <c r="I10" s="2052"/>
      <c r="J10" s="2052"/>
      <c r="K10" s="2052"/>
    </row>
    <row r="11" spans="1:11" ht="15" x14ac:dyDescent="0.25">
      <c r="A11" s="2269"/>
      <c r="B11" s="2269"/>
      <c r="C11" s="2052"/>
      <c r="D11" s="2052"/>
      <c r="E11" s="2052"/>
      <c r="F11" s="2052"/>
      <c r="G11" s="2052"/>
      <c r="H11" s="2052"/>
      <c r="I11" s="2052"/>
      <c r="J11" s="2052"/>
      <c r="K11" s="2052"/>
    </row>
    <row r="12" spans="1:11" ht="15" x14ac:dyDescent="0.25">
      <c r="A12" s="2268" t="s">
        <v>2</v>
      </c>
      <c r="B12" s="2268"/>
      <c r="C12" s="2052" t="s">
        <v>168</v>
      </c>
      <c r="D12" s="2052"/>
      <c r="E12" s="2052"/>
      <c r="F12" s="2052"/>
      <c r="G12" s="2052"/>
      <c r="H12" s="2052"/>
      <c r="I12" s="2052"/>
      <c r="J12" s="2052"/>
      <c r="K12" s="2052"/>
    </row>
    <row r="13" spans="1:11" ht="21.75" customHeight="1" x14ac:dyDescent="0.25">
      <c r="A13" s="2268"/>
      <c r="B13" s="2268"/>
      <c r="C13" s="2052"/>
      <c r="D13" s="2052"/>
      <c r="E13" s="2052"/>
      <c r="F13" s="2052"/>
      <c r="G13" s="2052"/>
      <c r="H13" s="2052"/>
      <c r="I13" s="2052"/>
      <c r="J13" s="2052"/>
      <c r="K13" s="2052"/>
    </row>
    <row r="14" spans="1:11" ht="15" x14ac:dyDescent="0.25">
      <c r="A14" s="2269" t="s">
        <v>4</v>
      </c>
      <c r="B14" s="2269"/>
      <c r="C14" s="2052" t="s">
        <v>320</v>
      </c>
      <c r="D14" s="2052"/>
      <c r="E14" s="2052"/>
      <c r="F14" s="2052"/>
      <c r="G14" s="2052"/>
      <c r="H14" s="2052"/>
      <c r="I14" s="2052"/>
      <c r="J14" s="2052"/>
      <c r="K14" s="2052"/>
    </row>
    <row r="15" spans="1:11" ht="15" x14ac:dyDescent="0.25">
      <c r="A15" s="2269"/>
      <c r="B15" s="2269"/>
      <c r="C15" s="2052"/>
      <c r="D15" s="2052"/>
      <c r="E15" s="2052"/>
      <c r="F15" s="2052"/>
      <c r="G15" s="2052"/>
      <c r="H15" s="2052"/>
      <c r="I15" s="2052"/>
      <c r="J15" s="2052"/>
      <c r="K15" s="2052"/>
    </row>
    <row r="16" spans="1:11" ht="15" x14ac:dyDescent="0.25">
      <c r="A16" s="2269"/>
      <c r="B16" s="2269"/>
      <c r="C16" s="2052"/>
      <c r="D16" s="2052"/>
      <c r="E16" s="2052"/>
      <c r="F16" s="2052"/>
      <c r="G16" s="2052"/>
      <c r="H16" s="2052"/>
      <c r="I16" s="2052"/>
      <c r="J16" s="2052"/>
      <c r="K16" s="2052"/>
    </row>
    <row r="17" spans="1:11" ht="15" x14ac:dyDescent="0.25">
      <c r="A17" s="2269"/>
      <c r="B17" s="2269"/>
      <c r="C17" s="2052"/>
      <c r="D17" s="2052"/>
      <c r="E17" s="2052"/>
      <c r="F17" s="2052"/>
      <c r="G17" s="2052"/>
      <c r="H17" s="2052"/>
      <c r="I17" s="2052"/>
      <c r="J17" s="2052"/>
      <c r="K17" s="2052"/>
    </row>
    <row r="18" spans="1:11" ht="15" x14ac:dyDescent="0.25">
      <c r="A18" s="2268" t="s">
        <v>6</v>
      </c>
      <c r="B18" s="2268"/>
      <c r="C18" s="2052" t="s">
        <v>1181</v>
      </c>
      <c r="D18" s="2052"/>
      <c r="E18" s="2052"/>
      <c r="F18" s="2052"/>
      <c r="G18" s="2052"/>
      <c r="H18" s="2052"/>
      <c r="I18" s="2052"/>
      <c r="J18" s="2052"/>
      <c r="K18" s="2052"/>
    </row>
    <row r="19" spans="1:11" ht="15" x14ac:dyDescent="0.25">
      <c r="A19" s="2010" t="s">
        <v>272</v>
      </c>
      <c r="B19" s="2010"/>
      <c r="C19" s="2010"/>
      <c r="D19" s="2010"/>
      <c r="E19" s="2010"/>
      <c r="F19" s="2010"/>
      <c r="G19" s="2010"/>
      <c r="H19" s="2010"/>
      <c r="I19" s="2010"/>
      <c r="J19" s="2010"/>
      <c r="K19" s="2010"/>
    </row>
    <row r="20" spans="1:11" ht="15" x14ac:dyDescent="0.25">
      <c r="A20" s="2002" t="s">
        <v>1726</v>
      </c>
      <c r="B20" s="2002"/>
      <c r="C20" s="2002"/>
      <c r="D20" s="2002"/>
      <c r="E20" s="2002"/>
      <c r="F20" s="2002"/>
      <c r="G20" s="2002"/>
      <c r="H20" s="2002"/>
      <c r="I20" s="2002"/>
      <c r="J20" s="2002"/>
      <c r="K20" s="2002"/>
    </row>
    <row r="21" spans="1:11" ht="46.5" customHeight="1" x14ac:dyDescent="0.25">
      <c r="A21" s="53"/>
      <c r="B21" s="53"/>
      <c r="C21" s="54"/>
      <c r="D21" s="54" t="s">
        <v>275</v>
      </c>
      <c r="E21" s="54" t="s">
        <v>273</v>
      </c>
      <c r="F21" s="54" t="s">
        <v>318</v>
      </c>
      <c r="G21" s="54" t="s">
        <v>274</v>
      </c>
      <c r="H21" s="55" t="s">
        <v>1736</v>
      </c>
      <c r="I21" s="66"/>
      <c r="J21" s="2253"/>
      <c r="K21" s="2254"/>
    </row>
    <row r="22" spans="1:11" x14ac:dyDescent="0.3">
      <c r="A22" s="54"/>
      <c r="B22" s="54"/>
      <c r="C22" s="54"/>
      <c r="D22" s="54"/>
      <c r="E22" s="54"/>
      <c r="F22" s="54"/>
      <c r="G22" s="54"/>
      <c r="H22" s="54"/>
      <c r="I22" s="54"/>
      <c r="J22" s="54"/>
      <c r="K22" s="56"/>
    </row>
    <row r="23" spans="1:11" x14ac:dyDescent="0.3">
      <c r="A23" s="56"/>
      <c r="B23" s="56"/>
      <c r="C23" s="56"/>
      <c r="D23" s="56"/>
      <c r="E23" s="56"/>
      <c r="F23" s="56"/>
      <c r="G23" s="56"/>
      <c r="H23" s="56"/>
      <c r="I23" s="56"/>
      <c r="J23" s="56"/>
      <c r="K23" s="57"/>
    </row>
    <row r="24" spans="1:11" x14ac:dyDescent="0.3">
      <c r="A24" s="56"/>
      <c r="B24" s="56"/>
      <c r="C24" s="56"/>
      <c r="D24" s="56"/>
      <c r="E24" s="56"/>
      <c r="F24" s="56"/>
      <c r="G24" s="56"/>
      <c r="H24" s="56"/>
      <c r="I24" s="56"/>
      <c r="J24" s="56"/>
      <c r="K24" s="56"/>
    </row>
    <row r="25" spans="1:11" x14ac:dyDescent="0.3">
      <c r="A25" s="56"/>
      <c r="B25" s="56"/>
      <c r="C25" s="56"/>
      <c r="D25" s="56"/>
      <c r="E25" s="56"/>
      <c r="F25" s="56"/>
      <c r="G25" s="56"/>
      <c r="H25" s="56"/>
      <c r="I25" s="56"/>
      <c r="J25" s="56"/>
      <c r="K25" s="56"/>
    </row>
    <row r="26" spans="1:11" x14ac:dyDescent="0.3">
      <c r="A26" s="56"/>
      <c r="B26" s="56"/>
      <c r="C26" s="56"/>
      <c r="D26" s="56"/>
      <c r="E26" s="56"/>
      <c r="F26" s="56"/>
      <c r="G26" s="56"/>
      <c r="H26" s="56"/>
      <c r="I26" s="56"/>
      <c r="J26" s="56"/>
      <c r="K26" s="56"/>
    </row>
    <row r="27" spans="1:11" x14ac:dyDescent="0.3">
      <c r="A27" s="56"/>
      <c r="B27" s="56"/>
      <c r="C27" s="56"/>
      <c r="D27" s="56"/>
      <c r="E27" s="56"/>
      <c r="F27" s="56"/>
      <c r="G27" s="56"/>
      <c r="H27" s="56"/>
      <c r="I27" s="56"/>
      <c r="J27" s="56"/>
      <c r="K27" s="56"/>
    </row>
    <row r="28" spans="1:11" x14ac:dyDescent="0.3">
      <c r="A28" s="56"/>
      <c r="B28" s="56"/>
      <c r="C28" s="56"/>
      <c r="D28" s="56"/>
      <c r="E28" s="56"/>
      <c r="F28" s="56"/>
      <c r="G28" s="56"/>
      <c r="H28" s="56"/>
      <c r="I28" s="56"/>
      <c r="J28" s="56"/>
      <c r="K28" s="56"/>
    </row>
    <row r="29" spans="1:11" x14ac:dyDescent="0.3">
      <c r="A29" s="56"/>
      <c r="B29" s="56"/>
      <c r="C29" s="56"/>
      <c r="D29" s="56"/>
      <c r="E29" s="56"/>
      <c r="F29" s="56"/>
      <c r="G29" s="56"/>
      <c r="H29" s="56"/>
      <c r="I29" s="56"/>
      <c r="J29" s="56"/>
      <c r="K29" s="56"/>
    </row>
    <row r="30" spans="1:11" ht="17.25" thickBot="1" x14ac:dyDescent="0.35">
      <c r="A30" s="56"/>
      <c r="B30" s="56"/>
      <c r="C30" s="56"/>
      <c r="D30" s="56"/>
      <c r="E30" s="56"/>
      <c r="F30" s="56"/>
      <c r="G30" s="56"/>
      <c r="H30" s="56"/>
      <c r="I30" s="56"/>
      <c r="J30" s="56"/>
      <c r="K30" s="56"/>
    </row>
    <row r="31" spans="1:11" ht="15.75" thickBot="1" x14ac:dyDescent="0.3">
      <c r="A31" s="1703" t="s">
        <v>9</v>
      </c>
      <c r="B31" s="1704"/>
      <c r="C31" s="1704"/>
      <c r="D31" s="1704"/>
      <c r="E31" s="1704"/>
      <c r="F31" s="1704"/>
      <c r="G31" s="1704"/>
      <c r="H31" s="1704"/>
      <c r="I31" s="1704"/>
      <c r="J31" s="1704"/>
      <c r="K31" s="1705"/>
    </row>
    <row r="32" spans="1:11" ht="15" customHeight="1" x14ac:dyDescent="0.25">
      <c r="A32" s="1656" t="s">
        <v>12</v>
      </c>
      <c r="B32" s="1657"/>
      <c r="C32" s="1604" t="s">
        <v>13</v>
      </c>
      <c r="D32" s="1604" t="s">
        <v>14</v>
      </c>
      <c r="E32" s="1604" t="s">
        <v>15</v>
      </c>
      <c r="F32" s="1659" t="s">
        <v>16</v>
      </c>
      <c r="G32" s="1660"/>
      <c r="H32" s="2011" t="s">
        <v>302</v>
      </c>
      <c r="I32" s="2255"/>
      <c r="J32" s="2044" t="s">
        <v>17</v>
      </c>
      <c r="K32" s="2042"/>
    </row>
    <row r="33" spans="1:13" ht="15" x14ac:dyDescent="0.25">
      <c r="A33" s="1644"/>
      <c r="B33" s="1645"/>
      <c r="C33" s="1605"/>
      <c r="D33" s="1605"/>
      <c r="E33" s="1605"/>
      <c r="F33" s="42" t="s">
        <v>18</v>
      </c>
      <c r="G33" s="42" t="s">
        <v>19</v>
      </c>
      <c r="H33" s="2012"/>
      <c r="I33" s="2256"/>
      <c r="J33" s="2045"/>
      <c r="K33" s="2043"/>
    </row>
    <row r="34" spans="1:13" ht="15" x14ac:dyDescent="0.25">
      <c r="A34" s="1980" t="s">
        <v>275</v>
      </c>
      <c r="B34" s="1981"/>
      <c r="C34" s="43" t="s">
        <v>22</v>
      </c>
      <c r="D34" s="43" t="s">
        <v>204</v>
      </c>
      <c r="E34" s="64" t="s">
        <v>173</v>
      </c>
      <c r="F34" s="44" t="s">
        <v>25</v>
      </c>
      <c r="G34" s="46" t="s">
        <v>30</v>
      </c>
      <c r="H34" s="2073">
        <f>J34/1.05</f>
        <v>7688.1885714285709</v>
      </c>
      <c r="I34" s="2074"/>
      <c r="J34" s="2249">
        <v>8072.598</v>
      </c>
      <c r="K34" s="2250"/>
      <c r="L34" s="734"/>
    </row>
    <row r="35" spans="1:13" ht="15" x14ac:dyDescent="0.25">
      <c r="A35" s="1980" t="s">
        <v>276</v>
      </c>
      <c r="B35" s="1981"/>
      <c r="C35" s="43" t="s">
        <v>139</v>
      </c>
      <c r="D35" s="43" t="s">
        <v>204</v>
      </c>
      <c r="E35" s="64" t="s">
        <v>173</v>
      </c>
      <c r="F35" s="44" t="s">
        <v>25</v>
      </c>
      <c r="G35" s="45" t="s">
        <v>26</v>
      </c>
      <c r="H35" s="2073">
        <f t="shared" ref="H35:H39" si="0">J35/1.05</f>
        <v>8158.7754285714282</v>
      </c>
      <c r="I35" s="2074"/>
      <c r="J35" s="2249">
        <v>8566.7142000000003</v>
      </c>
      <c r="K35" s="2250"/>
      <c r="L35" s="734"/>
    </row>
    <row r="36" spans="1:13" ht="15" x14ac:dyDescent="0.25">
      <c r="A36" s="1980" t="s">
        <v>277</v>
      </c>
      <c r="B36" s="1981"/>
      <c r="C36" s="43" t="s">
        <v>22</v>
      </c>
      <c r="D36" s="43" t="s">
        <v>204</v>
      </c>
      <c r="E36" s="64" t="s">
        <v>169</v>
      </c>
      <c r="F36" s="44" t="s">
        <v>25</v>
      </c>
      <c r="G36" s="44" t="s">
        <v>25</v>
      </c>
      <c r="H36" s="2073">
        <f t="shared" si="0"/>
        <v>8078.407714285715</v>
      </c>
      <c r="I36" s="2074"/>
      <c r="J36" s="2249">
        <v>8482.3281000000006</v>
      </c>
      <c r="K36" s="2250"/>
      <c r="L36" s="734"/>
    </row>
    <row r="37" spans="1:13" ht="15" x14ac:dyDescent="0.25">
      <c r="A37" s="1980" t="s">
        <v>278</v>
      </c>
      <c r="B37" s="1981"/>
      <c r="C37" s="43" t="s">
        <v>165</v>
      </c>
      <c r="D37" s="43" t="s">
        <v>204</v>
      </c>
      <c r="E37" s="64" t="s">
        <v>173</v>
      </c>
      <c r="F37" s="44" t="s">
        <v>25</v>
      </c>
      <c r="G37" s="46" t="s">
        <v>30</v>
      </c>
      <c r="H37" s="2073">
        <f t="shared" si="0"/>
        <v>8751.3662857142863</v>
      </c>
      <c r="I37" s="2074"/>
      <c r="J37" s="2249">
        <v>9188.9346000000005</v>
      </c>
      <c r="K37" s="2250"/>
      <c r="L37" s="734"/>
    </row>
    <row r="38" spans="1:13" ht="15" x14ac:dyDescent="0.25">
      <c r="A38" s="1980" t="s">
        <v>278</v>
      </c>
      <c r="B38" s="1981"/>
      <c r="C38" s="43" t="s">
        <v>166</v>
      </c>
      <c r="D38" s="43" t="s">
        <v>204</v>
      </c>
      <c r="E38" s="64" t="s">
        <v>173</v>
      </c>
      <c r="F38" s="46" t="s">
        <v>30</v>
      </c>
      <c r="G38" s="44" t="s">
        <v>25</v>
      </c>
      <c r="H38" s="2073">
        <f t="shared" si="0"/>
        <v>8751.3662857142863</v>
      </c>
      <c r="I38" s="2074"/>
      <c r="J38" s="2249">
        <v>9188.9346000000005</v>
      </c>
      <c r="K38" s="2250"/>
      <c r="L38" s="734"/>
    </row>
    <row r="39" spans="1:13" ht="15.75" thickBot="1" x14ac:dyDescent="0.3">
      <c r="A39" s="2257" t="s">
        <v>279</v>
      </c>
      <c r="B39" s="2258"/>
      <c r="C39" s="94" t="s">
        <v>167</v>
      </c>
      <c r="D39" s="94" t="s">
        <v>204</v>
      </c>
      <c r="E39" s="114" t="s">
        <v>173</v>
      </c>
      <c r="F39" s="119" t="s">
        <v>26</v>
      </c>
      <c r="G39" s="169" t="s">
        <v>26</v>
      </c>
      <c r="H39" s="2075">
        <f t="shared" si="0"/>
        <v>8751.3662857142863</v>
      </c>
      <c r="I39" s="2076"/>
      <c r="J39" s="2259">
        <v>9188.9346000000005</v>
      </c>
      <c r="K39" s="2260"/>
      <c r="L39" s="734"/>
    </row>
    <row r="40" spans="1:13" x14ac:dyDescent="0.25">
      <c r="A40" s="2068" t="s">
        <v>32</v>
      </c>
      <c r="B40" s="2068"/>
      <c r="C40" s="2068"/>
      <c r="D40" s="2068"/>
      <c r="E40" s="2068"/>
      <c r="F40" s="2068"/>
      <c r="G40" s="2068"/>
      <c r="H40" s="2068"/>
      <c r="I40" s="2068"/>
      <c r="J40" s="2068"/>
      <c r="K40" s="2068"/>
      <c r="L40" s="734"/>
    </row>
    <row r="41" spans="1:13" ht="15.75" thickBot="1" x14ac:dyDescent="0.3">
      <c r="A41" s="1713" t="s">
        <v>9</v>
      </c>
      <c r="B41" s="1584"/>
      <c r="C41" s="1584"/>
      <c r="D41" s="1584"/>
      <c r="E41" s="1584"/>
      <c r="F41" s="1584"/>
      <c r="G41" s="1584"/>
      <c r="H41" s="1584"/>
      <c r="I41" s="1584"/>
      <c r="J41" s="1584"/>
      <c r="K41" s="1584"/>
      <c r="L41" s="734"/>
    </row>
    <row r="42" spans="1:13" ht="16.5" customHeight="1" x14ac:dyDescent="0.25">
      <c r="A42" s="1656" t="s">
        <v>33</v>
      </c>
      <c r="B42" s="1657"/>
      <c r="C42" s="1604" t="s">
        <v>34</v>
      </c>
      <c r="D42" s="1587" t="s">
        <v>15</v>
      </c>
      <c r="E42" s="1587"/>
      <c r="F42" s="1659" t="s">
        <v>16</v>
      </c>
      <c r="G42" s="1660"/>
      <c r="H42" s="2011" t="s">
        <v>302</v>
      </c>
      <c r="I42" s="2255"/>
      <c r="J42" s="2044" t="s">
        <v>17</v>
      </c>
      <c r="K42" s="2042"/>
      <c r="L42" s="734"/>
    </row>
    <row r="43" spans="1:13" ht="15" x14ac:dyDescent="0.25">
      <c r="A43" s="1644"/>
      <c r="B43" s="1645"/>
      <c r="C43" s="1605"/>
      <c r="D43" s="1589"/>
      <c r="E43" s="1589"/>
      <c r="F43" s="42" t="s">
        <v>18</v>
      </c>
      <c r="G43" s="40" t="s">
        <v>19</v>
      </c>
      <c r="H43" s="2012"/>
      <c r="I43" s="2256"/>
      <c r="J43" s="2045"/>
      <c r="K43" s="2043"/>
      <c r="L43" s="734"/>
    </row>
    <row r="44" spans="1:13" ht="16.5" customHeight="1" x14ac:dyDescent="0.25">
      <c r="A44" s="1973" t="s">
        <v>35</v>
      </c>
      <c r="B44" s="1974"/>
      <c r="C44" s="43" t="s">
        <v>36</v>
      </c>
      <c r="D44" s="1970" t="s">
        <v>37</v>
      </c>
      <c r="E44" s="1972"/>
      <c r="F44" s="44" t="s">
        <v>25</v>
      </c>
      <c r="G44" s="48" t="s">
        <v>25</v>
      </c>
      <c r="H44" s="2124">
        <f>J44/1.05</f>
        <v>669.08542857142857</v>
      </c>
      <c r="I44" s="2244"/>
      <c r="J44" s="2124">
        <v>702.53970000000004</v>
      </c>
      <c r="K44" s="2248"/>
      <c r="L44" s="734"/>
    </row>
    <row r="45" spans="1:13" ht="16.5" customHeight="1" x14ac:dyDescent="0.25">
      <c r="A45" s="1975"/>
      <c r="B45" s="1976"/>
      <c r="C45" s="43" t="s">
        <v>36</v>
      </c>
      <c r="D45" s="1970" t="s">
        <v>38</v>
      </c>
      <c r="E45" s="1972"/>
      <c r="F45" s="44" t="s">
        <v>25</v>
      </c>
      <c r="G45" s="45" t="s">
        <v>26</v>
      </c>
      <c r="H45" s="2124">
        <f t="shared" ref="H45:H64" si="1">J45/1.05</f>
        <v>871.4571428571428</v>
      </c>
      <c r="I45" s="2244"/>
      <c r="J45" s="2124">
        <v>915.03</v>
      </c>
      <c r="K45" s="2248"/>
      <c r="L45" s="734"/>
    </row>
    <row r="46" spans="1:13" ht="16.5" customHeight="1" x14ac:dyDescent="0.3">
      <c r="A46" s="2261" t="s">
        <v>39</v>
      </c>
      <c r="B46" s="2262"/>
      <c r="C46" s="43" t="s">
        <v>36</v>
      </c>
      <c r="D46" s="2265" t="s">
        <v>40</v>
      </c>
      <c r="E46" s="2266"/>
      <c r="F46" s="44" t="s">
        <v>25</v>
      </c>
      <c r="G46" s="48" t="s">
        <v>25</v>
      </c>
      <c r="H46" s="2124">
        <f t="shared" si="1"/>
        <v>669.08542857142857</v>
      </c>
      <c r="I46" s="2244"/>
      <c r="J46" s="2124">
        <v>702.53970000000004</v>
      </c>
      <c r="K46" s="2248"/>
      <c r="L46" s="734"/>
    </row>
    <row r="47" spans="1:13" ht="16.5" customHeight="1" x14ac:dyDescent="0.3">
      <c r="A47" s="2263"/>
      <c r="B47" s="2264"/>
      <c r="C47" s="43" t="s">
        <v>36</v>
      </c>
      <c r="D47" s="2265" t="s">
        <v>41</v>
      </c>
      <c r="E47" s="2266"/>
      <c r="F47" s="45" t="s">
        <v>26</v>
      </c>
      <c r="G47" s="45" t="s">
        <v>26</v>
      </c>
      <c r="H47" s="2124">
        <f t="shared" si="1"/>
        <v>871.4571428571428</v>
      </c>
      <c r="I47" s="2244"/>
      <c r="J47" s="2124">
        <v>915.03</v>
      </c>
      <c r="K47" s="2248"/>
      <c r="L47" s="734"/>
    </row>
    <row r="48" spans="1:13" ht="16.5" customHeight="1" x14ac:dyDescent="0.25">
      <c r="A48" s="1973" t="s">
        <v>42</v>
      </c>
      <c r="B48" s="1974"/>
      <c r="C48" s="43" t="s">
        <v>36</v>
      </c>
      <c r="D48" s="1970" t="s">
        <v>43</v>
      </c>
      <c r="E48" s="1972"/>
      <c r="F48" s="44" t="s">
        <v>25</v>
      </c>
      <c r="G48" s="48" t="s">
        <v>25</v>
      </c>
      <c r="H48" s="2124">
        <f t="shared" si="1"/>
        <v>398.9337142857143</v>
      </c>
      <c r="I48" s="2244"/>
      <c r="J48" s="2124">
        <v>418.88040000000001</v>
      </c>
      <c r="K48" s="2248"/>
      <c r="L48" s="734"/>
      <c r="M48" s="735"/>
    </row>
    <row r="49" spans="1:12" ht="16.5" customHeight="1" x14ac:dyDescent="0.25">
      <c r="A49" s="1975"/>
      <c r="B49" s="1976"/>
      <c r="C49" s="43" t="s">
        <v>36</v>
      </c>
      <c r="D49" s="1970" t="s">
        <v>44</v>
      </c>
      <c r="E49" s="1972"/>
      <c r="F49" s="44" t="s">
        <v>25</v>
      </c>
      <c r="G49" s="45" t="s">
        <v>26</v>
      </c>
      <c r="H49" s="2124">
        <f t="shared" si="1"/>
        <v>518.0328571428571</v>
      </c>
      <c r="I49" s="2244"/>
      <c r="J49" s="2124">
        <v>543.93449999999996</v>
      </c>
      <c r="K49" s="2248"/>
      <c r="L49" s="734"/>
    </row>
    <row r="50" spans="1:12" ht="16.5" customHeight="1" x14ac:dyDescent="0.25">
      <c r="A50" s="1973" t="s">
        <v>45</v>
      </c>
      <c r="B50" s="1974"/>
      <c r="C50" s="43" t="s">
        <v>36</v>
      </c>
      <c r="D50" s="1970" t="s">
        <v>46</v>
      </c>
      <c r="E50" s="1972"/>
      <c r="F50" s="44" t="s">
        <v>25</v>
      </c>
      <c r="G50" s="48" t="s">
        <v>25</v>
      </c>
      <c r="H50" s="2124">
        <f t="shared" si="1"/>
        <v>591.6225714285714</v>
      </c>
      <c r="I50" s="2244"/>
      <c r="J50" s="2251">
        <v>621.20370000000003</v>
      </c>
      <c r="K50" s="2252"/>
      <c r="L50" s="734"/>
    </row>
    <row r="51" spans="1:12" ht="16.5" customHeight="1" x14ac:dyDescent="0.25">
      <c r="A51" s="1975"/>
      <c r="B51" s="1976"/>
      <c r="C51" s="43" t="s">
        <v>36</v>
      </c>
      <c r="D51" s="1970" t="s">
        <v>47</v>
      </c>
      <c r="E51" s="1972"/>
      <c r="F51" s="45" t="s">
        <v>26</v>
      </c>
      <c r="G51" s="45" t="s">
        <v>26</v>
      </c>
      <c r="H51" s="2124">
        <f t="shared" si="1"/>
        <v>768.81885714285715</v>
      </c>
      <c r="I51" s="2244"/>
      <c r="J51" s="2251">
        <v>807.25980000000004</v>
      </c>
      <c r="K51" s="2252"/>
      <c r="L51" s="734"/>
    </row>
    <row r="52" spans="1:12" ht="16.5" customHeight="1" x14ac:dyDescent="0.3">
      <c r="A52" s="2261" t="s">
        <v>48</v>
      </c>
      <c r="B52" s="2262"/>
      <c r="C52" s="43" t="s">
        <v>36</v>
      </c>
      <c r="D52" s="2265" t="s">
        <v>49</v>
      </c>
      <c r="E52" s="2266"/>
      <c r="F52" s="44" t="s">
        <v>25</v>
      </c>
      <c r="G52" s="48" t="s">
        <v>25</v>
      </c>
      <c r="H52" s="2124">
        <f t="shared" si="1"/>
        <v>398.9337142857143</v>
      </c>
      <c r="I52" s="2244"/>
      <c r="J52" s="2124">
        <v>418.88040000000001</v>
      </c>
      <c r="K52" s="2248"/>
      <c r="L52" s="734"/>
    </row>
    <row r="53" spans="1:12" ht="16.5" customHeight="1" x14ac:dyDescent="0.3">
      <c r="A53" s="2263"/>
      <c r="B53" s="2264"/>
      <c r="C53" s="43" t="s">
        <v>36</v>
      </c>
      <c r="D53" s="2265" t="s">
        <v>50</v>
      </c>
      <c r="E53" s="2266"/>
      <c r="F53" s="45" t="s">
        <v>26</v>
      </c>
      <c r="G53" s="45" t="s">
        <v>26</v>
      </c>
      <c r="H53" s="2124">
        <f t="shared" si="1"/>
        <v>518.0328571428571</v>
      </c>
      <c r="I53" s="2244"/>
      <c r="J53" s="2124">
        <v>543.93449999999996</v>
      </c>
      <c r="K53" s="2248"/>
      <c r="L53" s="734"/>
    </row>
    <row r="54" spans="1:12" ht="16.5" customHeight="1" x14ac:dyDescent="0.25">
      <c r="A54" s="1962" t="s">
        <v>128</v>
      </c>
      <c r="B54" s="1979"/>
      <c r="C54" s="43" t="s">
        <v>36</v>
      </c>
      <c r="D54" s="1970" t="s">
        <v>129</v>
      </c>
      <c r="E54" s="1972"/>
      <c r="F54" s="44" t="s">
        <v>25</v>
      </c>
      <c r="G54" s="45" t="s">
        <v>26</v>
      </c>
      <c r="H54" s="2124">
        <f t="shared" si="1"/>
        <v>561.60571428571427</v>
      </c>
      <c r="I54" s="2244"/>
      <c r="J54" s="2130">
        <v>589.68600000000004</v>
      </c>
      <c r="K54" s="2247"/>
      <c r="L54" s="734"/>
    </row>
    <row r="55" spans="1:12" ht="16.5" customHeight="1" x14ac:dyDescent="0.25">
      <c r="A55" s="1962" t="s">
        <v>51</v>
      </c>
      <c r="B55" s="1963"/>
      <c r="C55" s="43" t="s">
        <v>36</v>
      </c>
      <c r="D55" s="1970" t="s">
        <v>52</v>
      </c>
      <c r="E55" s="1972"/>
      <c r="F55" s="44" t="s">
        <v>25</v>
      </c>
      <c r="G55" s="48" t="s">
        <v>25</v>
      </c>
      <c r="H55" s="2124">
        <f t="shared" si="1"/>
        <v>520.93771428571426</v>
      </c>
      <c r="I55" s="2244"/>
      <c r="J55" s="2124">
        <v>546.9846</v>
      </c>
      <c r="K55" s="2248"/>
      <c r="L55" s="734"/>
    </row>
    <row r="56" spans="1:12" ht="16.5" customHeight="1" x14ac:dyDescent="0.25">
      <c r="A56" s="1962" t="s">
        <v>54</v>
      </c>
      <c r="B56" s="1963"/>
      <c r="C56" s="43" t="s">
        <v>36</v>
      </c>
      <c r="D56" s="1970" t="s">
        <v>55</v>
      </c>
      <c r="E56" s="1972"/>
      <c r="F56" s="44" t="s">
        <v>25</v>
      </c>
      <c r="G56" s="48" t="s">
        <v>25</v>
      </c>
      <c r="H56" s="2124">
        <f t="shared" si="1"/>
        <v>780.43828571428571</v>
      </c>
      <c r="I56" s="2244"/>
      <c r="J56" s="2130">
        <v>819.46019999999999</v>
      </c>
      <c r="K56" s="2247"/>
      <c r="L56" s="734"/>
    </row>
    <row r="57" spans="1:12" ht="16.5" customHeight="1" x14ac:dyDescent="0.25">
      <c r="A57" s="1962" t="s">
        <v>57</v>
      </c>
      <c r="B57" s="1963"/>
      <c r="C57" s="43" t="s">
        <v>36</v>
      </c>
      <c r="D57" s="1970" t="s">
        <v>58</v>
      </c>
      <c r="E57" s="1972"/>
      <c r="F57" s="44" t="s">
        <v>25</v>
      </c>
      <c r="G57" s="48" t="s">
        <v>25</v>
      </c>
      <c r="H57" s="2124">
        <f t="shared" si="1"/>
        <v>1029.2877142857142</v>
      </c>
      <c r="I57" s="2244"/>
      <c r="J57" s="2130">
        <v>1080.7520999999999</v>
      </c>
      <c r="K57" s="2247"/>
      <c r="L57" s="734"/>
    </row>
    <row r="58" spans="1:12" ht="16.5" customHeight="1" x14ac:dyDescent="0.25">
      <c r="A58" s="1962" t="s">
        <v>130</v>
      </c>
      <c r="B58" s="1979"/>
      <c r="C58" s="43" t="s">
        <v>36</v>
      </c>
      <c r="D58" s="1970" t="s">
        <v>131</v>
      </c>
      <c r="E58" s="1971"/>
      <c r="F58" s="44" t="s">
        <v>25</v>
      </c>
      <c r="G58" s="45" t="s">
        <v>26</v>
      </c>
      <c r="H58" s="2124">
        <f t="shared" si="1"/>
        <v>373.75828571428565</v>
      </c>
      <c r="I58" s="2244"/>
      <c r="J58" s="2130">
        <v>392.44619999999998</v>
      </c>
      <c r="K58" s="2247"/>
      <c r="L58" s="734"/>
    </row>
    <row r="59" spans="1:12" ht="16.5" customHeight="1" x14ac:dyDescent="0.25">
      <c r="A59" s="1980" t="s">
        <v>132</v>
      </c>
      <c r="B59" s="1981"/>
      <c r="C59" s="43" t="s">
        <v>36</v>
      </c>
      <c r="D59" s="1970" t="s">
        <v>133</v>
      </c>
      <c r="E59" s="1971"/>
      <c r="F59" s="44" t="s">
        <v>25</v>
      </c>
      <c r="G59" s="45" t="s">
        <v>26</v>
      </c>
      <c r="H59" s="2124">
        <f t="shared" si="1"/>
        <v>1717.7388571428571</v>
      </c>
      <c r="I59" s="2244"/>
      <c r="J59" s="2130">
        <v>1803.6258</v>
      </c>
      <c r="K59" s="2247"/>
      <c r="L59" s="734"/>
    </row>
    <row r="60" spans="1:12" ht="16.5" customHeight="1" x14ac:dyDescent="0.25">
      <c r="A60" s="1980" t="s">
        <v>134</v>
      </c>
      <c r="B60" s="1981"/>
      <c r="C60" s="43" t="s">
        <v>36</v>
      </c>
      <c r="D60" s="1970" t="s">
        <v>135</v>
      </c>
      <c r="E60" s="1971"/>
      <c r="F60" s="44" t="s">
        <v>25</v>
      </c>
      <c r="G60" s="45" t="s">
        <v>26</v>
      </c>
      <c r="H60" s="2124">
        <f t="shared" si="1"/>
        <v>702.00714285714275</v>
      </c>
      <c r="I60" s="2244"/>
      <c r="J60" s="2130">
        <v>737.10749999999996</v>
      </c>
      <c r="K60" s="2247"/>
      <c r="L60" s="734"/>
    </row>
    <row r="61" spans="1:12" ht="16.5" customHeight="1" x14ac:dyDescent="0.25">
      <c r="A61" s="101" t="s">
        <v>60</v>
      </c>
      <c r="B61" s="50"/>
      <c r="C61" s="43" t="s">
        <v>36</v>
      </c>
      <c r="D61" s="1988" t="s">
        <v>61</v>
      </c>
      <c r="E61" s="1989"/>
      <c r="F61" s="44" t="s">
        <v>25</v>
      </c>
      <c r="G61" s="48" t="s">
        <v>25</v>
      </c>
      <c r="H61" s="2124">
        <f t="shared" si="1"/>
        <v>512.22314285714288</v>
      </c>
      <c r="I61" s="2244"/>
      <c r="J61" s="2240">
        <v>537.83429999999998</v>
      </c>
      <c r="K61" s="2241"/>
      <c r="L61" s="734"/>
    </row>
    <row r="62" spans="1:12" ht="16.5" customHeight="1" x14ac:dyDescent="0.25">
      <c r="A62" s="101" t="s">
        <v>62</v>
      </c>
      <c r="B62" s="50"/>
      <c r="C62" s="43" t="s">
        <v>36</v>
      </c>
      <c r="D62" s="1970" t="s">
        <v>63</v>
      </c>
      <c r="E62" s="1971"/>
      <c r="F62" s="47" t="s">
        <v>26</v>
      </c>
      <c r="G62" s="45" t="s">
        <v>26</v>
      </c>
      <c r="H62" s="2124">
        <f t="shared" si="1"/>
        <v>423.14085714285716</v>
      </c>
      <c r="I62" s="2244"/>
      <c r="J62" s="2240">
        <v>444.29790000000003</v>
      </c>
      <c r="K62" s="2241"/>
      <c r="L62" s="734"/>
    </row>
    <row r="63" spans="1:12" ht="16.5" customHeight="1" x14ac:dyDescent="0.25">
      <c r="A63" s="101" t="s">
        <v>64</v>
      </c>
      <c r="B63" s="50"/>
      <c r="C63" s="43" t="s">
        <v>36</v>
      </c>
      <c r="D63" s="1970" t="s">
        <v>65</v>
      </c>
      <c r="E63" s="1971"/>
      <c r="F63" s="47" t="s">
        <v>26</v>
      </c>
      <c r="G63" s="45" t="s">
        <v>26</v>
      </c>
      <c r="H63" s="2124">
        <f t="shared" si="1"/>
        <v>704.91199999999992</v>
      </c>
      <c r="I63" s="2244"/>
      <c r="J63" s="2240">
        <v>740.1576</v>
      </c>
      <c r="K63" s="2241"/>
      <c r="L63" s="734"/>
    </row>
    <row r="64" spans="1:12" ht="16.5" customHeight="1" thickBot="1" x14ac:dyDescent="0.3">
      <c r="A64" s="1982" t="s">
        <v>66</v>
      </c>
      <c r="B64" s="1983"/>
      <c r="C64" s="94" t="s">
        <v>36</v>
      </c>
      <c r="D64" s="1958" t="s">
        <v>67</v>
      </c>
      <c r="E64" s="1959"/>
      <c r="F64" s="1977" t="s">
        <v>199</v>
      </c>
      <c r="G64" s="1978"/>
      <c r="H64" s="2126">
        <f t="shared" si="1"/>
        <v>107.47971428571428</v>
      </c>
      <c r="I64" s="2245"/>
      <c r="J64" s="2128">
        <v>112.8537</v>
      </c>
      <c r="K64" s="2246"/>
      <c r="L64" s="734"/>
    </row>
    <row r="65" spans="1:12" ht="16.5" customHeight="1" thickBot="1" x14ac:dyDescent="0.3">
      <c r="A65" s="2032" t="s">
        <v>136</v>
      </c>
      <c r="B65" s="2032"/>
      <c r="C65" s="2032"/>
      <c r="D65" s="2032"/>
      <c r="E65" s="2032"/>
      <c r="F65" s="2032"/>
      <c r="G65" s="2032"/>
      <c r="H65" s="2032"/>
      <c r="I65" s="2032"/>
      <c r="J65" s="2032"/>
      <c r="K65" s="2032"/>
      <c r="L65" s="734"/>
    </row>
    <row r="66" spans="1:12" ht="101.25" customHeight="1" x14ac:dyDescent="0.25">
      <c r="A66" s="2033" t="s">
        <v>69</v>
      </c>
      <c r="B66" s="2034"/>
      <c r="C66" s="88" t="s">
        <v>70</v>
      </c>
      <c r="D66" s="89" t="s">
        <v>71</v>
      </c>
      <c r="E66" s="90"/>
      <c r="F66" s="1960" t="s">
        <v>25</v>
      </c>
      <c r="G66" s="1960"/>
      <c r="H66" s="2025">
        <f>J66/1.05</f>
        <v>780.43828571428571</v>
      </c>
      <c r="I66" s="2025"/>
      <c r="J66" s="2025">
        <v>819.46019999999999</v>
      </c>
      <c r="K66" s="2243"/>
      <c r="L66" s="734"/>
    </row>
    <row r="67" spans="1:12" ht="101.25" customHeight="1" x14ac:dyDescent="0.3">
      <c r="A67" s="1956" t="s">
        <v>72</v>
      </c>
      <c r="B67" s="1957"/>
      <c r="C67" s="43" t="s">
        <v>70</v>
      </c>
      <c r="D67" s="51" t="s">
        <v>73</v>
      </c>
      <c r="E67" s="76"/>
      <c r="F67" s="1961" t="s">
        <v>25</v>
      </c>
      <c r="G67" s="1961"/>
      <c r="H67" s="2024">
        <f t="shared" ref="H67:H71" si="2">J67/1.05</f>
        <v>780.43828571428571</v>
      </c>
      <c r="I67" s="2024"/>
      <c r="J67" s="2024">
        <v>819.46019999999999</v>
      </c>
      <c r="K67" s="2242"/>
      <c r="L67" s="734"/>
    </row>
    <row r="68" spans="1:12" ht="101.25" customHeight="1" x14ac:dyDescent="0.25">
      <c r="A68" s="1956" t="s">
        <v>74</v>
      </c>
      <c r="B68" s="1957"/>
      <c r="C68" s="43" t="s">
        <v>70</v>
      </c>
      <c r="D68" s="51" t="s">
        <v>75</v>
      </c>
      <c r="E68" s="52"/>
      <c r="F68" s="1961" t="s">
        <v>25</v>
      </c>
      <c r="G68" s="1961"/>
      <c r="H68" s="2024">
        <f t="shared" si="2"/>
        <v>780.43828571428571</v>
      </c>
      <c r="I68" s="2024"/>
      <c r="J68" s="2024">
        <v>819.46019999999999</v>
      </c>
      <c r="K68" s="2242"/>
      <c r="L68" s="734"/>
    </row>
    <row r="69" spans="1:12" ht="101.25" customHeight="1" x14ac:dyDescent="0.25">
      <c r="A69" s="1956" t="s">
        <v>137</v>
      </c>
      <c r="B69" s="1957"/>
      <c r="C69" s="43" t="s">
        <v>70</v>
      </c>
      <c r="D69" s="51" t="s">
        <v>71</v>
      </c>
      <c r="E69" s="52"/>
      <c r="F69" s="1961" t="s">
        <v>25</v>
      </c>
      <c r="G69" s="1961"/>
      <c r="H69" s="2024">
        <f t="shared" si="2"/>
        <v>553.85942857142857</v>
      </c>
      <c r="I69" s="2024"/>
      <c r="J69" s="2024">
        <v>581.55240000000003</v>
      </c>
      <c r="K69" s="2242"/>
      <c r="L69" s="734"/>
    </row>
    <row r="70" spans="1:12" ht="101.25" customHeight="1" x14ac:dyDescent="0.25">
      <c r="A70" s="1956" t="s">
        <v>137</v>
      </c>
      <c r="B70" s="1957"/>
      <c r="C70" s="43" t="s">
        <v>70</v>
      </c>
      <c r="D70" s="51" t="s">
        <v>73</v>
      </c>
      <c r="E70" s="52"/>
      <c r="F70" s="1961" t="s">
        <v>25</v>
      </c>
      <c r="G70" s="1961"/>
      <c r="H70" s="2024">
        <f t="shared" si="2"/>
        <v>553.85942857142857</v>
      </c>
      <c r="I70" s="2024"/>
      <c r="J70" s="2024">
        <v>581.55240000000003</v>
      </c>
      <c r="K70" s="2242"/>
      <c r="L70" s="734"/>
    </row>
    <row r="71" spans="1:12" ht="101.25" customHeight="1" x14ac:dyDescent="0.25">
      <c r="A71" s="1956" t="s">
        <v>137</v>
      </c>
      <c r="B71" s="1957"/>
      <c r="C71" s="43" t="s">
        <v>70</v>
      </c>
      <c r="D71" s="51" t="s">
        <v>138</v>
      </c>
      <c r="E71" s="52"/>
      <c r="F71" s="1961" t="s">
        <v>25</v>
      </c>
      <c r="G71" s="1961"/>
      <c r="H71" s="2024">
        <f t="shared" si="2"/>
        <v>553.85942857142857</v>
      </c>
      <c r="I71" s="2024"/>
      <c r="J71" s="2024">
        <v>581.55240000000003</v>
      </c>
      <c r="K71" s="2242"/>
      <c r="L71" s="734"/>
    </row>
    <row r="72" spans="1:12" ht="90.75" customHeight="1" thickBot="1" x14ac:dyDescent="0.3">
      <c r="A72" s="2077" t="s">
        <v>137</v>
      </c>
      <c r="B72" s="2078"/>
      <c r="C72" s="94" t="s">
        <v>70</v>
      </c>
      <c r="D72" s="95" t="s">
        <v>306</v>
      </c>
      <c r="E72" s="96"/>
      <c r="F72" s="2079" t="s">
        <v>25</v>
      </c>
      <c r="G72" s="2079"/>
      <c r="H72" s="2080">
        <f t="shared" ref="H72" si="3">J72/1.05</f>
        <v>553.85942857142857</v>
      </c>
      <c r="I72" s="2080"/>
      <c r="J72" s="2080">
        <v>581.55240000000003</v>
      </c>
      <c r="K72" s="2270"/>
      <c r="L72" s="734"/>
    </row>
    <row r="73" spans="1:12" x14ac:dyDescent="0.3">
      <c r="A73" s="223" t="s">
        <v>25</v>
      </c>
      <c r="B73" s="2007" t="s">
        <v>76</v>
      </c>
      <c r="C73" s="2008"/>
      <c r="D73" s="2008"/>
    </row>
    <row r="74" spans="1:12" x14ac:dyDescent="0.3">
      <c r="A74" s="59" t="s">
        <v>30</v>
      </c>
      <c r="B74" s="2007" t="s">
        <v>77</v>
      </c>
      <c r="C74" s="2008"/>
      <c r="D74" s="2008"/>
    </row>
    <row r="75" spans="1:12" x14ac:dyDescent="0.3">
      <c r="A75" s="60" t="s">
        <v>26</v>
      </c>
      <c r="B75" s="2007" t="s">
        <v>301</v>
      </c>
      <c r="C75" s="2008"/>
      <c r="D75" s="2008"/>
    </row>
    <row r="76" spans="1:12" x14ac:dyDescent="0.3">
      <c r="A76" s="61" t="s">
        <v>78</v>
      </c>
      <c r="B76" s="2007" t="s">
        <v>79</v>
      </c>
      <c r="C76" s="2008"/>
      <c r="D76" s="2008"/>
    </row>
    <row r="77" spans="1:12" x14ac:dyDescent="0.3">
      <c r="A77" s="62">
        <v>900</v>
      </c>
      <c r="B77" s="2009" t="s">
        <v>170</v>
      </c>
      <c r="C77" s="2009"/>
      <c r="D77" s="2009"/>
    </row>
    <row r="86" spans="6:6" x14ac:dyDescent="0.3">
      <c r="F86" s="6"/>
    </row>
  </sheetData>
  <protectedRanges>
    <protectedRange sqref="A44" name="Диапазон1_2_1_1_1_1_1"/>
  </protectedRanges>
  <mergeCells count="158">
    <mergeCell ref="A7:K7"/>
    <mergeCell ref="A72:B72"/>
    <mergeCell ref="F72:G72"/>
    <mergeCell ref="H72:I72"/>
    <mergeCell ref="J72:K72"/>
    <mergeCell ref="B73:D73"/>
    <mergeCell ref="B74:D74"/>
    <mergeCell ref="B75:D75"/>
    <mergeCell ref="B76:D76"/>
    <mergeCell ref="F64:G64"/>
    <mergeCell ref="A65:K65"/>
    <mergeCell ref="F66:G66"/>
    <mergeCell ref="F67:G67"/>
    <mergeCell ref="A71:B71"/>
    <mergeCell ref="A68:B68"/>
    <mergeCell ref="A69:B69"/>
    <mergeCell ref="F68:G68"/>
    <mergeCell ref="F69:G69"/>
    <mergeCell ref="F70:G70"/>
    <mergeCell ref="F71:G71"/>
    <mergeCell ref="D62:E62"/>
    <mergeCell ref="D63:E63"/>
    <mergeCell ref="A58:B58"/>
    <mergeCell ref="D58:E58"/>
    <mergeCell ref="B77:D77"/>
    <mergeCell ref="A1:K6"/>
    <mergeCell ref="A36:B36"/>
    <mergeCell ref="A34:B34"/>
    <mergeCell ref="A35:B35"/>
    <mergeCell ref="A31:K31"/>
    <mergeCell ref="A18:B18"/>
    <mergeCell ref="A20:K20"/>
    <mergeCell ref="A8:B11"/>
    <mergeCell ref="C8:K11"/>
    <mergeCell ref="A12:B13"/>
    <mergeCell ref="C12:K13"/>
    <mergeCell ref="A14:B17"/>
    <mergeCell ref="C14:K17"/>
    <mergeCell ref="C18:K18"/>
    <mergeCell ref="A19:K19"/>
    <mergeCell ref="A60:B60"/>
    <mergeCell ref="D60:E60"/>
    <mergeCell ref="D61:E61"/>
    <mergeCell ref="A70:B70"/>
    <mergeCell ref="A66:B66"/>
    <mergeCell ref="A67:B67"/>
    <mergeCell ref="A64:B64"/>
    <mergeCell ref="D64:E64"/>
    <mergeCell ref="A59:B59"/>
    <mergeCell ref="D59:E59"/>
    <mergeCell ref="A56:B56"/>
    <mergeCell ref="D56:E56"/>
    <mergeCell ref="A57:B57"/>
    <mergeCell ref="D57:E57"/>
    <mergeCell ref="A54:B54"/>
    <mergeCell ref="D54:E54"/>
    <mergeCell ref="A55:B55"/>
    <mergeCell ref="D55:E55"/>
    <mergeCell ref="A52:B53"/>
    <mergeCell ref="D52:E52"/>
    <mergeCell ref="D53:E53"/>
    <mergeCell ref="A50:B51"/>
    <mergeCell ref="D50:E50"/>
    <mergeCell ref="D51:E51"/>
    <mergeCell ref="A48:B49"/>
    <mergeCell ref="D48:E48"/>
    <mergeCell ref="D49:E49"/>
    <mergeCell ref="A46:B47"/>
    <mergeCell ref="D46:E46"/>
    <mergeCell ref="D47:E47"/>
    <mergeCell ref="A44:B45"/>
    <mergeCell ref="D44:E44"/>
    <mergeCell ref="D45:E45"/>
    <mergeCell ref="A42:B43"/>
    <mergeCell ref="C42:C43"/>
    <mergeCell ref="D42:E43"/>
    <mergeCell ref="F42:G42"/>
    <mergeCell ref="A40:K40"/>
    <mergeCell ref="A41:K41"/>
    <mergeCell ref="A39:B39"/>
    <mergeCell ref="A37:B37"/>
    <mergeCell ref="A38:B38"/>
    <mergeCell ref="H37:I37"/>
    <mergeCell ref="H38:I38"/>
    <mergeCell ref="H39:I39"/>
    <mergeCell ref="J39:K39"/>
    <mergeCell ref="H42:I43"/>
    <mergeCell ref="J42:K43"/>
    <mergeCell ref="J36:K36"/>
    <mergeCell ref="J35:K35"/>
    <mergeCell ref="J34:K34"/>
    <mergeCell ref="J21:K21"/>
    <mergeCell ref="A32:B33"/>
    <mergeCell ref="C32:C33"/>
    <mergeCell ref="D32:D33"/>
    <mergeCell ref="E32:E33"/>
    <mergeCell ref="F32:G32"/>
    <mergeCell ref="H32:I33"/>
    <mergeCell ref="J32:K33"/>
    <mergeCell ref="H36:I36"/>
    <mergeCell ref="H34:I34"/>
    <mergeCell ref="H35:I35"/>
    <mergeCell ref="J44:K44"/>
    <mergeCell ref="J38:K38"/>
    <mergeCell ref="J37:K37"/>
    <mergeCell ref="H53:I53"/>
    <mergeCell ref="H52:I52"/>
    <mergeCell ref="H51:I51"/>
    <mergeCell ref="H50:I50"/>
    <mergeCell ref="H49:I49"/>
    <mergeCell ref="H48:I48"/>
    <mergeCell ref="H47:I47"/>
    <mergeCell ref="H46:I46"/>
    <mergeCell ref="J51:K51"/>
    <mergeCell ref="J50:K50"/>
    <mergeCell ref="J49:K49"/>
    <mergeCell ref="J48:K48"/>
    <mergeCell ref="J47:K47"/>
    <mergeCell ref="J46:K46"/>
    <mergeCell ref="J45:K45"/>
    <mergeCell ref="H60:I60"/>
    <mergeCell ref="H59:I59"/>
    <mergeCell ref="H58:I58"/>
    <mergeCell ref="H57:I57"/>
    <mergeCell ref="H56:I56"/>
    <mergeCell ref="H55:I55"/>
    <mergeCell ref="H54:I54"/>
    <mergeCell ref="H44:I44"/>
    <mergeCell ref="H45:I45"/>
    <mergeCell ref="J60:K60"/>
    <mergeCell ref="J59:K59"/>
    <mergeCell ref="J58:K58"/>
    <mergeCell ref="J57:K57"/>
    <mergeCell ref="J56:K56"/>
    <mergeCell ref="J55:K55"/>
    <mergeCell ref="J54:K54"/>
    <mergeCell ref="J53:K53"/>
    <mergeCell ref="J52:K52"/>
    <mergeCell ref="H71:I71"/>
    <mergeCell ref="H70:I70"/>
    <mergeCell ref="H69:I69"/>
    <mergeCell ref="H68:I68"/>
    <mergeCell ref="H67:I67"/>
    <mergeCell ref="H66:I66"/>
    <mergeCell ref="J63:K63"/>
    <mergeCell ref="J62:K62"/>
    <mergeCell ref="J61:K61"/>
    <mergeCell ref="J71:K71"/>
    <mergeCell ref="J69:K69"/>
    <mergeCell ref="J68:K68"/>
    <mergeCell ref="J67:K67"/>
    <mergeCell ref="J66:K66"/>
    <mergeCell ref="J70:K70"/>
    <mergeCell ref="H63:I63"/>
    <mergeCell ref="H64:I64"/>
    <mergeCell ref="J64:K64"/>
    <mergeCell ref="H62:I62"/>
    <mergeCell ref="H61:I61"/>
  </mergeCells>
  <phoneticPr fontId="66" type="noConversion"/>
  <hyperlinks>
    <hyperlink ref="A7:K7" location="СОДЕРЖАНИЕ!A1" display="СОДЕРЖАНИЕ!A1" xr:uid="{8C6EB773-829A-4825-8D54-1EC34168AAA1}"/>
  </hyperlinks>
  <pageMargins left="0.7" right="0.7" top="0.75" bottom="0.75" header="0.3" footer="0.3"/>
  <pageSetup paperSize="9" orientation="portrait" verticalDpi="0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theme="0"/>
    <pageSetUpPr fitToPage="1"/>
  </sheetPr>
  <dimension ref="A1:L72"/>
  <sheetViews>
    <sheetView topLeftCell="A12" zoomScaleNormal="100" workbookViewId="0">
      <selection activeCell="L34" sqref="L34"/>
    </sheetView>
  </sheetViews>
  <sheetFormatPr defaultColWidth="8.85546875" defaultRowHeight="16.5" x14ac:dyDescent="0.3"/>
  <cols>
    <col min="1" max="2" width="21.85546875" style="1" customWidth="1"/>
    <col min="3" max="3" width="18.28515625" style="1" customWidth="1"/>
    <col min="4" max="4" width="13.28515625" style="1" customWidth="1"/>
    <col min="5" max="5" width="22.7109375" style="1" customWidth="1"/>
    <col min="6" max="7" width="18" style="1" customWidth="1"/>
    <col min="8" max="9" width="21" style="1" customWidth="1"/>
    <col min="10" max="10" width="24.28515625" style="1" customWidth="1"/>
    <col min="11" max="16384" width="8.85546875" style="1"/>
  </cols>
  <sheetData>
    <row r="1" spans="1:10" x14ac:dyDescent="0.3">
      <c r="A1" s="1990"/>
      <c r="B1" s="1990"/>
      <c r="C1" s="1990"/>
      <c r="D1" s="1990"/>
      <c r="E1" s="1990"/>
      <c r="F1" s="1990"/>
      <c r="G1" s="1990"/>
      <c r="H1" s="1990"/>
      <c r="I1" s="1990"/>
      <c r="J1" s="1990"/>
    </row>
    <row r="2" spans="1:10" x14ac:dyDescent="0.3">
      <c r="A2" s="1990"/>
      <c r="B2" s="1990"/>
      <c r="C2" s="1990"/>
      <c r="D2" s="1990"/>
      <c r="E2" s="1990"/>
      <c r="F2" s="1990"/>
      <c r="G2" s="1990"/>
      <c r="H2" s="1990"/>
      <c r="I2" s="1990"/>
      <c r="J2" s="1990"/>
    </row>
    <row r="3" spans="1:10" x14ac:dyDescent="0.3">
      <c r="A3" s="1990"/>
      <c r="B3" s="1990"/>
      <c r="C3" s="1990"/>
      <c r="D3" s="1990"/>
      <c r="E3" s="1990"/>
      <c r="F3" s="1990"/>
      <c r="G3" s="1990"/>
      <c r="H3" s="1990"/>
      <c r="I3" s="1990"/>
      <c r="J3" s="1990"/>
    </row>
    <row r="4" spans="1:10" x14ac:dyDescent="0.3">
      <c r="A4" s="1990"/>
      <c r="B4" s="1990"/>
      <c r="C4" s="1990"/>
      <c r="D4" s="1990"/>
      <c r="E4" s="1990"/>
      <c r="F4" s="1990"/>
      <c r="G4" s="1990"/>
      <c r="H4" s="1990"/>
      <c r="I4" s="1990"/>
      <c r="J4" s="1990"/>
    </row>
    <row r="5" spans="1:10" x14ac:dyDescent="0.3">
      <c r="A5" s="1990"/>
      <c r="B5" s="1990"/>
      <c r="C5" s="1990"/>
      <c r="D5" s="1990"/>
      <c r="E5" s="1990"/>
      <c r="F5" s="1990"/>
      <c r="G5" s="1990"/>
      <c r="H5" s="1990"/>
      <c r="I5" s="1990"/>
      <c r="J5" s="1990"/>
    </row>
    <row r="6" spans="1:10" ht="23.25" customHeight="1" x14ac:dyDescent="0.3">
      <c r="A6" s="1990"/>
      <c r="B6" s="1990"/>
      <c r="C6" s="1990"/>
      <c r="D6" s="1990"/>
      <c r="E6" s="1990"/>
      <c r="F6" s="1990"/>
      <c r="G6" s="1990"/>
      <c r="H6" s="1990"/>
      <c r="I6" s="1990"/>
      <c r="J6" s="1990"/>
    </row>
    <row r="7" spans="1:10" x14ac:dyDescent="0.3">
      <c r="A7" s="2021" t="s">
        <v>333</v>
      </c>
      <c r="B7" s="2022"/>
      <c r="C7" s="2022"/>
      <c r="D7" s="2022"/>
      <c r="E7" s="2022"/>
      <c r="F7" s="2022"/>
      <c r="G7" s="2022"/>
      <c r="H7" s="2022"/>
      <c r="I7" s="2022"/>
      <c r="J7" s="2023"/>
    </row>
    <row r="8" spans="1:10" ht="14.1" customHeight="1" x14ac:dyDescent="0.3">
      <c r="A8" s="2003" t="s">
        <v>0</v>
      </c>
      <c r="B8" s="2003"/>
      <c r="C8" s="2194" t="s">
        <v>147</v>
      </c>
      <c r="D8" s="2194"/>
      <c r="E8" s="2194"/>
      <c r="F8" s="2194"/>
      <c r="G8" s="2194"/>
      <c r="H8" s="2194"/>
      <c r="I8" s="2194"/>
      <c r="J8" s="2194"/>
    </row>
    <row r="9" spans="1:10" x14ac:dyDescent="0.3">
      <c r="A9" s="2003"/>
      <c r="B9" s="2003"/>
      <c r="C9" s="2194"/>
      <c r="D9" s="2194"/>
      <c r="E9" s="2194"/>
      <c r="F9" s="2194"/>
      <c r="G9" s="2194"/>
      <c r="H9" s="2194"/>
      <c r="I9" s="2194"/>
      <c r="J9" s="2194"/>
    </row>
    <row r="10" spans="1:10" x14ac:dyDescent="0.3">
      <c r="A10" s="2003"/>
      <c r="B10" s="2003"/>
      <c r="C10" s="2194"/>
      <c r="D10" s="2194"/>
      <c r="E10" s="2194"/>
      <c r="F10" s="2194"/>
      <c r="G10" s="2194"/>
      <c r="H10" s="2194"/>
      <c r="I10" s="2194"/>
      <c r="J10" s="2194"/>
    </row>
    <row r="11" spans="1:10" ht="12" customHeight="1" x14ac:dyDescent="0.3">
      <c r="A11" s="2053" t="s">
        <v>2</v>
      </c>
      <c r="B11" s="2053"/>
      <c r="C11" s="2193" t="s">
        <v>148</v>
      </c>
      <c r="D11" s="2193"/>
      <c r="E11" s="2193"/>
      <c r="F11" s="2193"/>
      <c r="G11" s="2193"/>
      <c r="H11" s="2193"/>
      <c r="I11" s="2193"/>
      <c r="J11" s="2193"/>
    </row>
    <row r="12" spans="1:10" x14ac:dyDescent="0.3">
      <c r="A12" s="2053"/>
      <c r="B12" s="2053"/>
      <c r="C12" s="2193"/>
      <c r="D12" s="2193"/>
      <c r="E12" s="2193"/>
      <c r="F12" s="2193"/>
      <c r="G12" s="2193"/>
      <c r="H12" s="2193"/>
      <c r="I12" s="2193"/>
      <c r="J12" s="2193"/>
    </row>
    <row r="13" spans="1:10" ht="16.5" customHeight="1" x14ac:dyDescent="0.3">
      <c r="A13" s="2003" t="s">
        <v>4</v>
      </c>
      <c r="B13" s="2003"/>
      <c r="C13" s="2193" t="s">
        <v>289</v>
      </c>
      <c r="D13" s="2193"/>
      <c r="E13" s="2193"/>
      <c r="F13" s="2193"/>
      <c r="G13" s="2193"/>
      <c r="H13" s="2193"/>
      <c r="I13" s="2193"/>
      <c r="J13" s="2193"/>
    </row>
    <row r="14" spans="1:10" x14ac:dyDescent="0.3">
      <c r="A14" s="2003"/>
      <c r="B14" s="2003"/>
      <c r="C14" s="2193"/>
      <c r="D14" s="2193"/>
      <c r="E14" s="2193"/>
      <c r="F14" s="2193"/>
      <c r="G14" s="2193"/>
      <c r="H14" s="2193"/>
      <c r="I14" s="2193"/>
      <c r="J14" s="2193"/>
    </row>
    <row r="15" spans="1:10" ht="9.75" customHeight="1" x14ac:dyDescent="0.3">
      <c r="A15" s="2003"/>
      <c r="B15" s="2003"/>
      <c r="C15" s="2193"/>
      <c r="D15" s="2193"/>
      <c r="E15" s="2193"/>
      <c r="F15" s="2193"/>
      <c r="G15" s="2193"/>
      <c r="H15" s="2193"/>
      <c r="I15" s="2193"/>
      <c r="J15" s="2193"/>
    </row>
    <row r="16" spans="1:10" ht="24.75" customHeight="1" x14ac:dyDescent="0.3">
      <c r="A16" s="2053" t="s">
        <v>6</v>
      </c>
      <c r="B16" s="2053"/>
      <c r="C16" s="2193" t="s">
        <v>1181</v>
      </c>
      <c r="D16" s="2193"/>
      <c r="E16" s="2193"/>
      <c r="F16" s="2193"/>
      <c r="G16" s="2193"/>
      <c r="H16" s="2193"/>
      <c r="I16" s="2193"/>
      <c r="J16" s="2193"/>
    </row>
    <row r="17" spans="1:10" x14ac:dyDescent="0.3">
      <c r="A17" s="2010" t="s">
        <v>290</v>
      </c>
      <c r="B17" s="2010"/>
      <c r="C17" s="2010"/>
      <c r="D17" s="2010"/>
      <c r="E17" s="2010"/>
      <c r="F17" s="2010"/>
      <c r="G17" s="2010"/>
      <c r="H17" s="2010"/>
      <c r="I17" s="2010"/>
      <c r="J17" s="2010"/>
    </row>
    <row r="18" spans="1:10" x14ac:dyDescent="0.3">
      <c r="A18" s="2002" t="s">
        <v>149</v>
      </c>
      <c r="B18" s="2002"/>
      <c r="C18" s="2002"/>
      <c r="D18" s="2002"/>
      <c r="E18" s="2002"/>
      <c r="F18" s="2002"/>
      <c r="G18" s="2002"/>
      <c r="H18" s="2002"/>
      <c r="I18" s="2002"/>
      <c r="J18" s="2002"/>
    </row>
    <row r="19" spans="1:10" x14ac:dyDescent="0.3">
      <c r="A19" s="2197" t="s">
        <v>18</v>
      </c>
      <c r="B19" s="2197"/>
      <c r="C19" s="2197"/>
      <c r="D19" s="2197"/>
      <c r="E19" s="2197"/>
      <c r="F19" s="2197"/>
      <c r="G19" s="2197" t="s">
        <v>19</v>
      </c>
      <c r="H19" s="2197"/>
      <c r="I19" s="2197"/>
      <c r="J19" s="2197"/>
    </row>
    <row r="20" spans="1:10" ht="22.5" customHeight="1" x14ac:dyDescent="0.3">
      <c r="A20" s="10" t="s">
        <v>286</v>
      </c>
      <c r="B20" s="10" t="s">
        <v>287</v>
      </c>
      <c r="C20" s="10" t="s">
        <v>288</v>
      </c>
      <c r="D20" s="18" t="s">
        <v>291</v>
      </c>
      <c r="E20" s="10" t="s">
        <v>292</v>
      </c>
      <c r="F20" s="10" t="s">
        <v>293</v>
      </c>
      <c r="G20" s="10" t="s">
        <v>287</v>
      </c>
      <c r="H20" s="10" t="s">
        <v>288</v>
      </c>
      <c r="I20" s="10" t="s">
        <v>291</v>
      </c>
      <c r="J20" s="10" t="s">
        <v>294</v>
      </c>
    </row>
    <row r="21" spans="1:10" x14ac:dyDescent="0.3">
      <c r="A21" s="5"/>
      <c r="B21" s="5"/>
      <c r="C21" s="5"/>
      <c r="D21" s="5"/>
      <c r="E21" s="5"/>
      <c r="F21" s="5"/>
      <c r="G21" s="5"/>
      <c r="H21" s="5"/>
      <c r="I21" s="5"/>
      <c r="J21" s="29"/>
    </row>
    <row r="22" spans="1:10" x14ac:dyDescent="0.3">
      <c r="A22" s="5"/>
      <c r="B22" s="5"/>
      <c r="C22" s="5"/>
      <c r="D22" s="5"/>
      <c r="E22" s="5"/>
      <c r="F22" s="5"/>
      <c r="G22" s="5"/>
      <c r="H22" s="5"/>
      <c r="I22" s="5"/>
      <c r="J22" s="5"/>
    </row>
    <row r="23" spans="1:10" x14ac:dyDescent="0.3">
      <c r="A23" s="5"/>
      <c r="B23" s="5"/>
      <c r="C23" s="5"/>
      <c r="D23" s="5"/>
      <c r="E23" s="5"/>
      <c r="F23" s="5"/>
      <c r="G23" s="5"/>
      <c r="H23" s="5"/>
      <c r="I23" s="5"/>
      <c r="J23" s="5"/>
    </row>
    <row r="24" spans="1:10" x14ac:dyDescent="0.3">
      <c r="A24" s="5"/>
      <c r="B24" s="5"/>
      <c r="C24" s="5"/>
      <c r="D24" s="5"/>
      <c r="E24" s="5"/>
      <c r="F24" s="5"/>
      <c r="G24" s="5"/>
      <c r="H24" s="5"/>
      <c r="I24" s="5"/>
      <c r="J24" s="5"/>
    </row>
    <row r="25" spans="1:10" x14ac:dyDescent="0.3">
      <c r="A25" s="5"/>
      <c r="B25" s="5"/>
      <c r="C25" s="5"/>
      <c r="D25" s="5"/>
      <c r="E25" s="5"/>
      <c r="F25" s="5"/>
      <c r="G25" s="5"/>
      <c r="H25" s="5"/>
      <c r="I25" s="5"/>
      <c r="J25" s="5"/>
    </row>
    <row r="26" spans="1:10" x14ac:dyDescent="0.3">
      <c r="A26" s="5"/>
      <c r="B26" s="5"/>
      <c r="C26" s="5"/>
      <c r="D26" s="5"/>
      <c r="E26" s="5"/>
      <c r="F26" s="5"/>
      <c r="G26" s="5"/>
      <c r="H26" s="5"/>
      <c r="I26" s="5"/>
      <c r="J26" s="5"/>
    </row>
    <row r="27" spans="1:10" x14ac:dyDescent="0.3">
      <c r="A27" s="5"/>
      <c r="B27" s="5"/>
      <c r="C27" s="5"/>
      <c r="D27" s="5"/>
      <c r="E27" s="5"/>
      <c r="F27" s="5"/>
      <c r="G27" s="5"/>
      <c r="H27" s="5"/>
      <c r="I27" s="5"/>
      <c r="J27" s="5"/>
    </row>
    <row r="28" spans="1:10" x14ac:dyDescent="0.3">
      <c r="A28" s="5"/>
      <c r="B28" s="2063"/>
      <c r="C28" s="2063"/>
      <c r="D28" s="2063"/>
      <c r="E28" s="2063"/>
      <c r="F28" s="5"/>
      <c r="G28" s="5"/>
      <c r="H28" s="5"/>
      <c r="I28" s="5"/>
      <c r="J28" s="5"/>
    </row>
    <row r="29" spans="1:10" ht="20.25" customHeight="1" x14ac:dyDescent="0.3">
      <c r="A29" s="5"/>
      <c r="B29" s="5"/>
      <c r="C29" s="5"/>
      <c r="D29" s="5"/>
      <c r="E29" s="5"/>
      <c r="F29" s="5"/>
      <c r="G29" s="5"/>
      <c r="H29" s="5"/>
      <c r="I29" s="5"/>
      <c r="J29" s="5"/>
    </row>
    <row r="30" spans="1:10" ht="17.25" thickBot="1" x14ac:dyDescent="0.35">
      <c r="A30" s="1584" t="s">
        <v>9</v>
      </c>
      <c r="B30" s="1584"/>
      <c r="C30" s="1584"/>
      <c r="D30" s="1584"/>
      <c r="E30" s="1584"/>
      <c r="F30" s="1584"/>
      <c r="G30" s="1584"/>
      <c r="H30" s="1584"/>
      <c r="I30" s="1584"/>
      <c r="J30" s="1584"/>
    </row>
    <row r="31" spans="1:10" ht="15" customHeight="1" x14ac:dyDescent="0.3">
      <c r="A31" s="1656" t="s">
        <v>12</v>
      </c>
      <c r="B31" s="1657"/>
      <c r="C31" s="1604" t="s">
        <v>13</v>
      </c>
      <c r="D31" s="1604" t="s">
        <v>14</v>
      </c>
      <c r="E31" s="1604" t="s">
        <v>15</v>
      </c>
      <c r="F31" s="1659" t="s">
        <v>16</v>
      </c>
      <c r="G31" s="1660"/>
      <c r="H31" s="2011" t="s">
        <v>302</v>
      </c>
      <c r="I31" s="2255"/>
      <c r="J31" s="2042" t="s">
        <v>17</v>
      </c>
    </row>
    <row r="32" spans="1:10" x14ac:dyDescent="0.3">
      <c r="A32" s="1644"/>
      <c r="B32" s="1645"/>
      <c r="C32" s="1605"/>
      <c r="D32" s="1605"/>
      <c r="E32" s="1605"/>
      <c r="F32" s="40" t="s">
        <v>18</v>
      </c>
      <c r="G32" s="42" t="s">
        <v>19</v>
      </c>
      <c r="H32" s="2012"/>
      <c r="I32" s="2256"/>
      <c r="J32" s="2043"/>
    </row>
    <row r="33" spans="1:11" x14ac:dyDescent="0.3">
      <c r="A33" s="2273" t="s">
        <v>295</v>
      </c>
      <c r="B33" s="2274"/>
      <c r="C33" s="104" t="s">
        <v>22</v>
      </c>
      <c r="D33" s="104" t="s">
        <v>204</v>
      </c>
      <c r="E33" s="104" t="s">
        <v>29</v>
      </c>
      <c r="F33" s="44" t="s">
        <v>25</v>
      </c>
      <c r="G33" s="44" t="s">
        <v>25</v>
      </c>
      <c r="H33" s="2122">
        <f>J33/1.05</f>
        <v>4308.8714285714277</v>
      </c>
      <c r="I33" s="2122"/>
      <c r="J33" s="125">
        <v>4524.3149999999996</v>
      </c>
      <c r="K33" s="721"/>
    </row>
    <row r="34" spans="1:11" x14ac:dyDescent="0.3">
      <c r="A34" s="2273" t="s">
        <v>296</v>
      </c>
      <c r="B34" s="2274"/>
      <c r="C34" s="104" t="s">
        <v>22</v>
      </c>
      <c r="D34" s="104" t="s">
        <v>204</v>
      </c>
      <c r="E34" s="105" t="s">
        <v>24</v>
      </c>
      <c r="F34" s="47" t="s">
        <v>26</v>
      </c>
      <c r="G34" s="46" t="s">
        <v>30</v>
      </c>
      <c r="H34" s="2122">
        <f t="shared" ref="H34:H38" si="0">J34/1.05</f>
        <v>4308.8714285714277</v>
      </c>
      <c r="I34" s="2122"/>
      <c r="J34" s="125">
        <v>4524.3149999999996</v>
      </c>
      <c r="K34" s="721"/>
    </row>
    <row r="35" spans="1:11" x14ac:dyDescent="0.3">
      <c r="A35" s="2273" t="s">
        <v>291</v>
      </c>
      <c r="B35" s="2274"/>
      <c r="C35" s="193" t="s">
        <v>150</v>
      </c>
      <c r="D35" s="104" t="s">
        <v>204</v>
      </c>
      <c r="E35" s="104" t="s">
        <v>29</v>
      </c>
      <c r="F35" s="44" t="s">
        <v>25</v>
      </c>
      <c r="G35" s="44" t="s">
        <v>25</v>
      </c>
      <c r="H35" s="2122">
        <f t="shared" si="0"/>
        <v>4308.8714285714277</v>
      </c>
      <c r="I35" s="2122"/>
      <c r="J35" s="125">
        <v>4524.3149999999996</v>
      </c>
      <c r="K35" s="721"/>
    </row>
    <row r="36" spans="1:11" x14ac:dyDescent="0.3">
      <c r="A36" s="2273" t="s">
        <v>297</v>
      </c>
      <c r="B36" s="2274"/>
      <c r="C36" s="193" t="s">
        <v>150</v>
      </c>
      <c r="D36" s="104" t="s">
        <v>204</v>
      </c>
      <c r="E36" s="104" t="s">
        <v>24</v>
      </c>
      <c r="F36" s="47" t="s">
        <v>26</v>
      </c>
      <c r="G36" s="46" t="s">
        <v>30</v>
      </c>
      <c r="H36" s="2122">
        <f t="shared" si="0"/>
        <v>4308.8714285714277</v>
      </c>
      <c r="I36" s="2122"/>
      <c r="J36" s="125">
        <v>4524.3149999999996</v>
      </c>
      <c r="K36" s="721"/>
    </row>
    <row r="37" spans="1:11" x14ac:dyDescent="0.3">
      <c r="A37" s="2273" t="s">
        <v>298</v>
      </c>
      <c r="B37" s="2274"/>
      <c r="C37" s="193" t="s">
        <v>150</v>
      </c>
      <c r="D37" s="104" t="s">
        <v>204</v>
      </c>
      <c r="E37" s="104" t="s">
        <v>29</v>
      </c>
      <c r="F37" s="44" t="s">
        <v>25</v>
      </c>
      <c r="G37" s="44" t="s">
        <v>25</v>
      </c>
      <c r="H37" s="2122">
        <f t="shared" si="0"/>
        <v>4429.9071428571424</v>
      </c>
      <c r="I37" s="2122"/>
      <c r="J37" s="106">
        <v>4651.4025000000001</v>
      </c>
      <c r="K37" s="721"/>
    </row>
    <row r="38" spans="1:11" ht="17.25" thickBot="1" x14ac:dyDescent="0.35">
      <c r="A38" s="2275" t="s">
        <v>294</v>
      </c>
      <c r="B38" s="2204"/>
      <c r="C38" s="194" t="s">
        <v>150</v>
      </c>
      <c r="D38" s="109" t="s">
        <v>204</v>
      </c>
      <c r="E38" s="109" t="s">
        <v>29</v>
      </c>
      <c r="F38" s="115" t="s">
        <v>25</v>
      </c>
      <c r="G38" s="115" t="s">
        <v>25</v>
      </c>
      <c r="H38" s="2123">
        <f t="shared" si="0"/>
        <v>4429.9071428571424</v>
      </c>
      <c r="I38" s="2123"/>
      <c r="J38" s="202">
        <v>4651.4025000000001</v>
      </c>
      <c r="K38" s="721"/>
    </row>
    <row r="39" spans="1:11" x14ac:dyDescent="0.3">
      <c r="A39" s="2004" t="s">
        <v>32</v>
      </c>
      <c r="B39" s="2004"/>
      <c r="C39" s="2004"/>
      <c r="D39" s="2004"/>
      <c r="E39" s="2004"/>
      <c r="F39" s="2004"/>
      <c r="G39" s="2004"/>
      <c r="H39" s="2004"/>
      <c r="I39" s="2004"/>
      <c r="J39" s="2004"/>
      <c r="K39" s="721"/>
    </row>
    <row r="40" spans="1:11" ht="17.25" thickBot="1" x14ac:dyDescent="0.35">
      <c r="A40" s="1713" t="s">
        <v>9</v>
      </c>
      <c r="B40" s="1584"/>
      <c r="C40" s="1584"/>
      <c r="D40" s="1584"/>
      <c r="E40" s="1584"/>
      <c r="F40" s="1584"/>
      <c r="G40" s="1584"/>
      <c r="H40" s="1584"/>
      <c r="I40" s="1584"/>
      <c r="J40" s="1584"/>
      <c r="K40" s="721"/>
    </row>
    <row r="41" spans="1:11" ht="13.5" customHeight="1" x14ac:dyDescent="0.3">
      <c r="A41" s="1656" t="s">
        <v>33</v>
      </c>
      <c r="B41" s="1657"/>
      <c r="C41" s="1604" t="s">
        <v>34</v>
      </c>
      <c r="D41" s="1604" t="s">
        <v>15</v>
      </c>
      <c r="E41" s="1658"/>
      <c r="F41" s="1659" t="s">
        <v>16</v>
      </c>
      <c r="G41" s="1660"/>
      <c r="H41" s="2011" t="s">
        <v>302</v>
      </c>
      <c r="I41" s="2255"/>
      <c r="J41" s="2042" t="s">
        <v>17</v>
      </c>
      <c r="K41" s="721"/>
    </row>
    <row r="42" spans="1:11" ht="13.5" customHeight="1" x14ac:dyDescent="0.3">
      <c r="A42" s="1644"/>
      <c r="B42" s="1645"/>
      <c r="C42" s="1605"/>
      <c r="D42" s="1605"/>
      <c r="E42" s="1649"/>
      <c r="F42" s="40" t="s">
        <v>18</v>
      </c>
      <c r="G42" s="42" t="s">
        <v>19</v>
      </c>
      <c r="H42" s="2012"/>
      <c r="I42" s="2256"/>
      <c r="J42" s="2043"/>
      <c r="K42" s="721"/>
    </row>
    <row r="43" spans="1:11" ht="15" customHeight="1" x14ac:dyDescent="0.3">
      <c r="A43" s="1973" t="s">
        <v>35</v>
      </c>
      <c r="B43" s="1974"/>
      <c r="C43" s="43" t="s">
        <v>36</v>
      </c>
      <c r="D43" s="1970" t="s">
        <v>37</v>
      </c>
      <c r="E43" s="1972"/>
      <c r="F43" s="44" t="s">
        <v>25</v>
      </c>
      <c r="G43" s="44" t="s">
        <v>25</v>
      </c>
      <c r="H43" s="2271">
        <f>J43/1.05</f>
        <v>669.08542857142857</v>
      </c>
      <c r="I43" s="2271"/>
      <c r="J43" s="99">
        <v>702.53970000000004</v>
      </c>
      <c r="K43" s="721"/>
    </row>
    <row r="44" spans="1:11" ht="15" customHeight="1" x14ac:dyDescent="0.3">
      <c r="A44" s="1975"/>
      <c r="B44" s="1976"/>
      <c r="C44" s="43" t="s">
        <v>36</v>
      </c>
      <c r="D44" s="1970" t="s">
        <v>38</v>
      </c>
      <c r="E44" s="1972"/>
      <c r="F44" s="44" t="s">
        <v>25</v>
      </c>
      <c r="G44" s="47" t="s">
        <v>26</v>
      </c>
      <c r="H44" s="2271">
        <f t="shared" ref="H44:H59" si="1">J44/1.05</f>
        <v>871.4571428571428</v>
      </c>
      <c r="I44" s="2271"/>
      <c r="J44" s="99">
        <v>915.03</v>
      </c>
      <c r="K44" s="721"/>
    </row>
    <row r="45" spans="1:11" ht="15" customHeight="1" x14ac:dyDescent="0.3">
      <c r="A45" s="1952" t="s">
        <v>39</v>
      </c>
      <c r="B45" s="1953"/>
      <c r="C45" s="43" t="s">
        <v>36</v>
      </c>
      <c r="D45" s="1966" t="s">
        <v>40</v>
      </c>
      <c r="E45" s="1967"/>
      <c r="F45" s="44" t="s">
        <v>25</v>
      </c>
      <c r="G45" s="44" t="s">
        <v>25</v>
      </c>
      <c r="H45" s="2271">
        <f t="shared" si="1"/>
        <v>669.08542857142857</v>
      </c>
      <c r="I45" s="2271"/>
      <c r="J45" s="99">
        <v>702.53970000000004</v>
      </c>
      <c r="K45" s="721"/>
    </row>
    <row r="46" spans="1:11" ht="15" customHeight="1" x14ac:dyDescent="0.3">
      <c r="A46" s="1954"/>
      <c r="B46" s="1955"/>
      <c r="C46" s="43" t="s">
        <v>36</v>
      </c>
      <c r="D46" s="1966" t="s">
        <v>41</v>
      </c>
      <c r="E46" s="1967"/>
      <c r="F46" s="47" t="s">
        <v>26</v>
      </c>
      <c r="G46" s="47" t="s">
        <v>26</v>
      </c>
      <c r="H46" s="2271">
        <f t="shared" si="1"/>
        <v>871.4571428571428</v>
      </c>
      <c r="I46" s="2271"/>
      <c r="J46" s="99">
        <v>915.03</v>
      </c>
      <c r="K46" s="721"/>
    </row>
    <row r="47" spans="1:11" ht="15" customHeight="1" x14ac:dyDescent="0.3">
      <c r="A47" s="1973" t="s">
        <v>42</v>
      </c>
      <c r="B47" s="1974"/>
      <c r="C47" s="43" t="s">
        <v>36</v>
      </c>
      <c r="D47" s="1970" t="s">
        <v>43</v>
      </c>
      <c r="E47" s="1972"/>
      <c r="F47" s="44" t="s">
        <v>25</v>
      </c>
      <c r="G47" s="44" t="s">
        <v>25</v>
      </c>
      <c r="H47" s="2271">
        <f t="shared" si="1"/>
        <v>398.9337142857143</v>
      </c>
      <c r="I47" s="2271"/>
      <c r="J47" s="99">
        <v>418.88040000000001</v>
      </c>
      <c r="K47" s="721"/>
    </row>
    <row r="48" spans="1:11" ht="15" customHeight="1" x14ac:dyDescent="0.3">
      <c r="A48" s="1975"/>
      <c r="B48" s="1976"/>
      <c r="C48" s="43" t="s">
        <v>36</v>
      </c>
      <c r="D48" s="1970" t="s">
        <v>44</v>
      </c>
      <c r="E48" s="1972"/>
      <c r="F48" s="44" t="s">
        <v>25</v>
      </c>
      <c r="G48" s="47" t="s">
        <v>26</v>
      </c>
      <c r="H48" s="2271">
        <f t="shared" si="1"/>
        <v>518.0328571428571</v>
      </c>
      <c r="I48" s="2271"/>
      <c r="J48" s="99">
        <v>543.93449999999996</v>
      </c>
      <c r="K48" s="721"/>
    </row>
    <row r="49" spans="1:11" ht="15" customHeight="1" x14ac:dyDescent="0.3">
      <c r="A49" s="1973" t="s">
        <v>45</v>
      </c>
      <c r="B49" s="1974"/>
      <c r="C49" s="43" t="s">
        <v>36</v>
      </c>
      <c r="D49" s="1970" t="s">
        <v>46</v>
      </c>
      <c r="E49" s="1972"/>
      <c r="F49" s="44" t="s">
        <v>25</v>
      </c>
      <c r="G49" s="48" t="s">
        <v>25</v>
      </c>
      <c r="H49" s="2271">
        <f t="shared" si="1"/>
        <v>591.6225714285714</v>
      </c>
      <c r="I49" s="2271"/>
      <c r="J49" s="100">
        <v>621.20370000000003</v>
      </c>
      <c r="K49" s="721"/>
    </row>
    <row r="50" spans="1:11" ht="15" customHeight="1" x14ac:dyDescent="0.3">
      <c r="A50" s="1975"/>
      <c r="B50" s="1976"/>
      <c r="C50" s="43" t="s">
        <v>36</v>
      </c>
      <c r="D50" s="1970" t="s">
        <v>47</v>
      </c>
      <c r="E50" s="1972"/>
      <c r="F50" s="45" t="s">
        <v>26</v>
      </c>
      <c r="G50" s="45" t="s">
        <v>26</v>
      </c>
      <c r="H50" s="2271">
        <f t="shared" si="1"/>
        <v>768.81885714285715</v>
      </c>
      <c r="I50" s="2271"/>
      <c r="J50" s="100">
        <v>807.25980000000004</v>
      </c>
      <c r="K50" s="721"/>
    </row>
    <row r="51" spans="1:11" ht="15" customHeight="1" x14ac:dyDescent="0.3">
      <c r="A51" s="1952" t="s">
        <v>48</v>
      </c>
      <c r="B51" s="1953"/>
      <c r="C51" s="43" t="s">
        <v>36</v>
      </c>
      <c r="D51" s="1966" t="s">
        <v>49</v>
      </c>
      <c r="E51" s="1967"/>
      <c r="F51" s="44" t="s">
        <v>25</v>
      </c>
      <c r="G51" s="44" t="s">
        <v>25</v>
      </c>
      <c r="H51" s="2271">
        <f t="shared" si="1"/>
        <v>398.9337142857143</v>
      </c>
      <c r="I51" s="2271"/>
      <c r="J51" s="99">
        <v>418.88040000000001</v>
      </c>
      <c r="K51" s="721"/>
    </row>
    <row r="52" spans="1:11" ht="15" customHeight="1" x14ac:dyDescent="0.3">
      <c r="A52" s="1954"/>
      <c r="B52" s="1955"/>
      <c r="C52" s="43" t="s">
        <v>36</v>
      </c>
      <c r="D52" s="1966" t="s">
        <v>50</v>
      </c>
      <c r="E52" s="1967"/>
      <c r="F52" s="47" t="s">
        <v>26</v>
      </c>
      <c r="G52" s="47" t="s">
        <v>26</v>
      </c>
      <c r="H52" s="2271">
        <f t="shared" si="1"/>
        <v>518.0328571428571</v>
      </c>
      <c r="I52" s="2271"/>
      <c r="J52" s="99">
        <v>543.93449999999996</v>
      </c>
      <c r="K52" s="721"/>
    </row>
    <row r="53" spans="1:11" ht="15" customHeight="1" x14ac:dyDescent="0.3">
      <c r="A53" s="1962" t="s">
        <v>51</v>
      </c>
      <c r="B53" s="1963"/>
      <c r="C53" s="43" t="s">
        <v>36</v>
      </c>
      <c r="D53" s="1970" t="s">
        <v>52</v>
      </c>
      <c r="E53" s="1972"/>
      <c r="F53" s="44" t="s">
        <v>25</v>
      </c>
      <c r="G53" s="44" t="s">
        <v>25</v>
      </c>
      <c r="H53" s="2271">
        <f t="shared" si="1"/>
        <v>520.93771428571426</v>
      </c>
      <c r="I53" s="2271"/>
      <c r="J53" s="99">
        <v>546.9846</v>
      </c>
      <c r="K53" s="721"/>
    </row>
    <row r="54" spans="1:11" ht="15" customHeight="1" x14ac:dyDescent="0.3">
      <c r="A54" s="1962" t="s">
        <v>54</v>
      </c>
      <c r="B54" s="1963"/>
      <c r="C54" s="43" t="s">
        <v>36</v>
      </c>
      <c r="D54" s="1970" t="s">
        <v>55</v>
      </c>
      <c r="E54" s="1972"/>
      <c r="F54" s="44" t="s">
        <v>25</v>
      </c>
      <c r="G54" s="44" t="s">
        <v>25</v>
      </c>
      <c r="H54" s="2271">
        <f t="shared" si="1"/>
        <v>780.43828571428571</v>
      </c>
      <c r="I54" s="2271"/>
      <c r="J54" s="93">
        <v>819.46019999999999</v>
      </c>
      <c r="K54" s="721"/>
    </row>
    <row r="55" spans="1:11" ht="15" customHeight="1" x14ac:dyDescent="0.3">
      <c r="A55" s="1962" t="s">
        <v>57</v>
      </c>
      <c r="B55" s="1963"/>
      <c r="C55" s="43" t="s">
        <v>36</v>
      </c>
      <c r="D55" s="1970" t="s">
        <v>58</v>
      </c>
      <c r="E55" s="1972"/>
      <c r="F55" s="44" t="s">
        <v>25</v>
      </c>
      <c r="G55" s="44" t="s">
        <v>25</v>
      </c>
      <c r="H55" s="2271">
        <f t="shared" si="1"/>
        <v>1029.2877142857142</v>
      </c>
      <c r="I55" s="2271"/>
      <c r="J55" s="93">
        <v>1080.7520999999999</v>
      </c>
      <c r="K55" s="721"/>
    </row>
    <row r="56" spans="1:11" ht="15" customHeight="1" x14ac:dyDescent="0.3">
      <c r="A56" s="2110" t="s">
        <v>60</v>
      </c>
      <c r="B56" s="2111"/>
      <c r="C56" s="43" t="s">
        <v>36</v>
      </c>
      <c r="D56" s="1988" t="s">
        <v>61</v>
      </c>
      <c r="E56" s="1989"/>
      <c r="F56" s="44" t="s">
        <v>25</v>
      </c>
      <c r="G56" s="44" t="s">
        <v>25</v>
      </c>
      <c r="H56" s="2271">
        <f t="shared" si="1"/>
        <v>512.22314285714288</v>
      </c>
      <c r="I56" s="2271"/>
      <c r="J56" s="739">
        <v>537.83429999999998</v>
      </c>
      <c r="K56" s="721"/>
    </row>
    <row r="57" spans="1:11" ht="15" customHeight="1" x14ac:dyDescent="0.3">
      <c r="A57" s="2110" t="s">
        <v>62</v>
      </c>
      <c r="B57" s="2111"/>
      <c r="C57" s="43" t="s">
        <v>36</v>
      </c>
      <c r="D57" s="1970" t="s">
        <v>63</v>
      </c>
      <c r="E57" s="1971"/>
      <c r="F57" s="47" t="s">
        <v>26</v>
      </c>
      <c r="G57" s="47" t="s">
        <v>26</v>
      </c>
      <c r="H57" s="2271">
        <f t="shared" si="1"/>
        <v>423.14085714285716</v>
      </c>
      <c r="I57" s="2271"/>
      <c r="J57" s="739">
        <v>444.29790000000003</v>
      </c>
      <c r="K57" s="721"/>
    </row>
    <row r="58" spans="1:11" ht="15" customHeight="1" x14ac:dyDescent="0.3">
      <c r="A58" s="101" t="s">
        <v>64</v>
      </c>
      <c r="B58" s="50"/>
      <c r="C58" s="43" t="s">
        <v>36</v>
      </c>
      <c r="D58" s="1970" t="s">
        <v>65</v>
      </c>
      <c r="E58" s="1971"/>
      <c r="F58" s="47" t="s">
        <v>26</v>
      </c>
      <c r="G58" s="47" t="s">
        <v>26</v>
      </c>
      <c r="H58" s="2271">
        <f t="shared" si="1"/>
        <v>704.91199999999992</v>
      </c>
      <c r="I58" s="2271"/>
      <c r="J58" s="739">
        <v>740.1576</v>
      </c>
      <c r="K58" s="721"/>
    </row>
    <row r="59" spans="1:11" ht="17.25" thickBot="1" x14ac:dyDescent="0.35">
      <c r="A59" s="1982" t="s">
        <v>66</v>
      </c>
      <c r="B59" s="1983"/>
      <c r="C59" s="94" t="s">
        <v>36</v>
      </c>
      <c r="D59" s="1958" t="s">
        <v>67</v>
      </c>
      <c r="E59" s="1959"/>
      <c r="F59" s="1977" t="s">
        <v>90</v>
      </c>
      <c r="G59" s="2087"/>
      <c r="H59" s="2272">
        <f t="shared" si="1"/>
        <v>107.47971428571428</v>
      </c>
      <c r="I59" s="2272"/>
      <c r="J59" s="98">
        <v>112.8537</v>
      </c>
      <c r="K59" s="721"/>
    </row>
    <row r="60" spans="1:11" ht="17.25" thickBot="1" x14ac:dyDescent="0.35">
      <c r="A60" s="2032" t="s">
        <v>136</v>
      </c>
      <c r="B60" s="2032"/>
      <c r="C60" s="2032"/>
      <c r="D60" s="2032"/>
      <c r="E60" s="2032"/>
      <c r="F60" s="2032"/>
      <c r="G60" s="2032"/>
      <c r="H60" s="2032"/>
      <c r="I60" s="2032"/>
      <c r="J60" s="2032"/>
    </row>
    <row r="61" spans="1:11" ht="90.75" customHeight="1" x14ac:dyDescent="0.3">
      <c r="A61" s="2033" t="s">
        <v>69</v>
      </c>
      <c r="B61" s="2034"/>
      <c r="C61" s="88" t="s">
        <v>70</v>
      </c>
      <c r="D61" s="89" t="s">
        <v>71</v>
      </c>
      <c r="E61" s="90"/>
      <c r="F61" s="1960" t="s">
        <v>25</v>
      </c>
      <c r="G61" s="1960"/>
      <c r="H61" s="2025">
        <f>J61/1.05</f>
        <v>780.43828571428571</v>
      </c>
      <c r="I61" s="2025"/>
      <c r="J61" s="155">
        <v>819.46019999999999</v>
      </c>
      <c r="K61" s="721"/>
    </row>
    <row r="62" spans="1:11" ht="90.75" customHeight="1" x14ac:dyDescent="0.3">
      <c r="A62" s="1956" t="s">
        <v>72</v>
      </c>
      <c r="B62" s="1957"/>
      <c r="C62" s="43" t="s">
        <v>70</v>
      </c>
      <c r="D62" s="51" t="s">
        <v>73</v>
      </c>
      <c r="E62" s="76"/>
      <c r="F62" s="1961" t="s">
        <v>25</v>
      </c>
      <c r="G62" s="1961"/>
      <c r="H62" s="2024">
        <f t="shared" ref="H62:H67" si="2">J62/1.05</f>
        <v>780.43828571428571</v>
      </c>
      <c r="I62" s="2024"/>
      <c r="J62" s="156">
        <v>819.46019999999999</v>
      </c>
      <c r="K62" s="721"/>
    </row>
    <row r="63" spans="1:11" ht="90.75" customHeight="1" x14ac:dyDescent="0.3">
      <c r="A63" s="1956" t="s">
        <v>74</v>
      </c>
      <c r="B63" s="1957"/>
      <c r="C63" s="43" t="s">
        <v>70</v>
      </c>
      <c r="D63" s="51" t="s">
        <v>75</v>
      </c>
      <c r="E63" s="52"/>
      <c r="F63" s="1961" t="s">
        <v>25</v>
      </c>
      <c r="G63" s="1961"/>
      <c r="H63" s="2024">
        <f t="shared" si="2"/>
        <v>780.43828571428571</v>
      </c>
      <c r="I63" s="2024"/>
      <c r="J63" s="156">
        <v>819.46019999999999</v>
      </c>
      <c r="K63" s="721"/>
    </row>
    <row r="64" spans="1:11" ht="90.75" customHeight="1" x14ac:dyDescent="0.3">
      <c r="A64" s="1956" t="s">
        <v>137</v>
      </c>
      <c r="B64" s="1957"/>
      <c r="C64" s="43" t="s">
        <v>70</v>
      </c>
      <c r="D64" s="51" t="s">
        <v>71</v>
      </c>
      <c r="E64" s="52"/>
      <c r="F64" s="1961" t="s">
        <v>25</v>
      </c>
      <c r="G64" s="1961"/>
      <c r="H64" s="2024">
        <f t="shared" si="2"/>
        <v>553.85942857142857</v>
      </c>
      <c r="I64" s="2024"/>
      <c r="J64" s="156">
        <v>581.55240000000003</v>
      </c>
      <c r="K64" s="721"/>
    </row>
    <row r="65" spans="1:12" ht="90.75" customHeight="1" x14ac:dyDescent="0.3">
      <c r="A65" s="1956" t="s">
        <v>137</v>
      </c>
      <c r="B65" s="1957"/>
      <c r="C65" s="43" t="s">
        <v>70</v>
      </c>
      <c r="D65" s="51" t="s">
        <v>73</v>
      </c>
      <c r="E65" s="52"/>
      <c r="F65" s="1961" t="s">
        <v>25</v>
      </c>
      <c r="G65" s="1961"/>
      <c r="H65" s="2024">
        <f t="shared" si="2"/>
        <v>553.85942857142857</v>
      </c>
      <c r="I65" s="2024"/>
      <c r="J65" s="156">
        <v>581.55240000000003</v>
      </c>
      <c r="K65" s="721"/>
    </row>
    <row r="66" spans="1:12" ht="90.75" customHeight="1" x14ac:dyDescent="0.3">
      <c r="A66" s="1956" t="s">
        <v>137</v>
      </c>
      <c r="B66" s="1957"/>
      <c r="C66" s="43" t="s">
        <v>70</v>
      </c>
      <c r="D66" s="51" t="s">
        <v>138</v>
      </c>
      <c r="E66" s="52"/>
      <c r="F66" s="1961" t="s">
        <v>25</v>
      </c>
      <c r="G66" s="1961"/>
      <c r="H66" s="2024">
        <f t="shared" si="2"/>
        <v>553.85942857142857</v>
      </c>
      <c r="I66" s="2024"/>
      <c r="J66" s="156">
        <v>581.55240000000003</v>
      </c>
      <c r="K66" s="721"/>
    </row>
    <row r="67" spans="1:12" ht="90.75" customHeight="1" thickBot="1" x14ac:dyDescent="0.35">
      <c r="A67" s="2077" t="s">
        <v>137</v>
      </c>
      <c r="B67" s="2078"/>
      <c r="C67" s="94" t="s">
        <v>70</v>
      </c>
      <c r="D67" s="95" t="s">
        <v>306</v>
      </c>
      <c r="E67" s="96"/>
      <c r="F67" s="2079" t="s">
        <v>25</v>
      </c>
      <c r="G67" s="2079"/>
      <c r="H67" s="2080">
        <f t="shared" si="2"/>
        <v>553.85942857142857</v>
      </c>
      <c r="I67" s="2080"/>
      <c r="J67" s="158">
        <v>581.55240000000003</v>
      </c>
      <c r="K67" s="721"/>
      <c r="L67" s="736"/>
    </row>
    <row r="68" spans="1:12" x14ac:dyDescent="0.3">
      <c r="A68" s="223" t="s">
        <v>25</v>
      </c>
      <c r="B68" s="2007" t="s">
        <v>76</v>
      </c>
      <c r="C68" s="2008"/>
      <c r="D68" s="2008"/>
    </row>
    <row r="69" spans="1:12" x14ac:dyDescent="0.3">
      <c r="A69" s="12" t="s">
        <v>30</v>
      </c>
      <c r="B69" s="2007" t="s">
        <v>77</v>
      </c>
      <c r="C69" s="2008"/>
      <c r="D69" s="2008"/>
    </row>
    <row r="70" spans="1:12" x14ac:dyDescent="0.3">
      <c r="A70" s="13" t="s">
        <v>26</v>
      </c>
      <c r="B70" s="2007" t="s">
        <v>301</v>
      </c>
      <c r="C70" s="2008"/>
      <c r="D70" s="2008"/>
    </row>
    <row r="71" spans="1:12" x14ac:dyDescent="0.3">
      <c r="A71" s="14" t="s">
        <v>78</v>
      </c>
      <c r="B71" s="2007" t="s">
        <v>79</v>
      </c>
      <c r="C71" s="2008"/>
      <c r="D71" s="2008"/>
    </row>
    <row r="72" spans="1:12" x14ac:dyDescent="0.3">
      <c r="A72" s="87">
        <v>900</v>
      </c>
      <c r="B72" s="2009" t="s">
        <v>170</v>
      </c>
      <c r="C72" s="2009"/>
      <c r="D72" s="2009"/>
    </row>
  </sheetData>
  <protectedRanges>
    <protectedRange sqref="A43" name="Диапазон1_2_1_1_1_1_1"/>
  </protectedRanges>
  <mergeCells count="117">
    <mergeCell ref="A7:J7"/>
    <mergeCell ref="A67:B67"/>
    <mergeCell ref="F67:G67"/>
    <mergeCell ref="H67:I67"/>
    <mergeCell ref="B68:D68"/>
    <mergeCell ref="B69:D69"/>
    <mergeCell ref="B70:D70"/>
    <mergeCell ref="B71:D71"/>
    <mergeCell ref="D31:D32"/>
    <mergeCell ref="E31:E32"/>
    <mergeCell ref="F31:G31"/>
    <mergeCell ref="H38:I38"/>
    <mergeCell ref="H37:I37"/>
    <mergeCell ref="H36:I36"/>
    <mergeCell ref="H35:I35"/>
    <mergeCell ref="D28:E28"/>
    <mergeCell ref="A33:B33"/>
    <mergeCell ref="A34:B34"/>
    <mergeCell ref="A8:B10"/>
    <mergeCell ref="A11:B12"/>
    <mergeCell ref="A13:B15"/>
    <mergeCell ref="C8:J10"/>
    <mergeCell ref="C11:J12"/>
    <mergeCell ref="C13:J15"/>
    <mergeCell ref="B72:D72"/>
    <mergeCell ref="A1:J6"/>
    <mergeCell ref="A60:J60"/>
    <mergeCell ref="A66:B66"/>
    <mergeCell ref="F66:G66"/>
    <mergeCell ref="A64:B64"/>
    <mergeCell ref="F64:G64"/>
    <mergeCell ref="A65:B65"/>
    <mergeCell ref="F65:G65"/>
    <mergeCell ref="G19:J19"/>
    <mergeCell ref="A19:F19"/>
    <mergeCell ref="B28:C28"/>
    <mergeCell ref="A36:B36"/>
    <mergeCell ref="A38:B38"/>
    <mergeCell ref="F41:G41"/>
    <mergeCell ref="A39:J39"/>
    <mergeCell ref="A40:J40"/>
    <mergeCell ref="A41:B42"/>
    <mergeCell ref="C41:C42"/>
    <mergeCell ref="D41:E42"/>
    <mergeCell ref="A35:B35"/>
    <mergeCell ref="A37:B37"/>
    <mergeCell ref="A31:B32"/>
    <mergeCell ref="C31:C32"/>
    <mergeCell ref="C16:J16"/>
    <mergeCell ref="A30:J30"/>
    <mergeCell ref="A16:B16"/>
    <mergeCell ref="A18:J18"/>
    <mergeCell ref="A17:J17"/>
    <mergeCell ref="H31:I32"/>
    <mergeCell ref="J31:J32"/>
    <mergeCell ref="H34:I34"/>
    <mergeCell ref="H33:I33"/>
    <mergeCell ref="D52:E52"/>
    <mergeCell ref="A51:B52"/>
    <mergeCell ref="D51:E51"/>
    <mergeCell ref="D58:E58"/>
    <mergeCell ref="A53:B53"/>
    <mergeCell ref="D53:E53"/>
    <mergeCell ref="A54:B54"/>
    <mergeCell ref="D54:E54"/>
    <mergeCell ref="D55:E55"/>
    <mergeCell ref="D56:E56"/>
    <mergeCell ref="A55:B55"/>
    <mergeCell ref="A56:B56"/>
    <mergeCell ref="A57:B57"/>
    <mergeCell ref="A63:B63"/>
    <mergeCell ref="F63:G63"/>
    <mergeCell ref="D57:E57"/>
    <mergeCell ref="A61:B61"/>
    <mergeCell ref="F61:G61"/>
    <mergeCell ref="A62:B62"/>
    <mergeCell ref="F62:G62"/>
    <mergeCell ref="A59:B59"/>
    <mergeCell ref="D59:E59"/>
    <mergeCell ref="F59:G59"/>
    <mergeCell ref="A43:B44"/>
    <mergeCell ref="A45:B46"/>
    <mergeCell ref="D45:E45"/>
    <mergeCell ref="D46:E46"/>
    <mergeCell ref="D43:E43"/>
    <mergeCell ref="D44:E44"/>
    <mergeCell ref="A47:B48"/>
    <mergeCell ref="A49:B50"/>
    <mergeCell ref="D49:E49"/>
    <mergeCell ref="D48:E48"/>
    <mergeCell ref="D50:E50"/>
    <mergeCell ref="D47:E47"/>
    <mergeCell ref="H51:I51"/>
    <mergeCell ref="H59:I59"/>
    <mergeCell ref="H58:I58"/>
    <mergeCell ref="H57:I57"/>
    <mergeCell ref="H56:I56"/>
    <mergeCell ref="H55:I55"/>
    <mergeCell ref="H41:I42"/>
    <mergeCell ref="J41:J42"/>
    <mergeCell ref="H43:I43"/>
    <mergeCell ref="H50:I50"/>
    <mergeCell ref="H49:I49"/>
    <mergeCell ref="H48:I48"/>
    <mergeCell ref="H47:I47"/>
    <mergeCell ref="H46:I46"/>
    <mergeCell ref="H45:I45"/>
    <mergeCell ref="H44:I44"/>
    <mergeCell ref="H66:I66"/>
    <mergeCell ref="H65:I65"/>
    <mergeCell ref="H64:I64"/>
    <mergeCell ref="H63:I63"/>
    <mergeCell ref="H62:I62"/>
    <mergeCell ref="H61:I61"/>
    <mergeCell ref="H54:I54"/>
    <mergeCell ref="H53:I53"/>
    <mergeCell ref="H52:I52"/>
  </mergeCells>
  <hyperlinks>
    <hyperlink ref="A7:J7" location="СОДЕРЖАНИЕ!A1" display="СОДЕРЖАНИЕ!A1" xr:uid="{EE30A5CF-B36F-4702-91C3-C61B26400330}"/>
  </hyperlinks>
  <pageMargins left="0.23622047244094491" right="0.23622047244094491" top="0.35433070866141736" bottom="0.74803149606299213" header="0.31496062992125984" footer="0.31496062992125984"/>
  <pageSetup paperSize="9" scale="56" orientation="portrait" r:id="rId1"/>
  <headerFooter>
    <oddFooter>&amp;C&amp;"-,курсив"&amp;8* цена с НДС в рублях РФ, отгрузка со склада фабрики в г. Рязань при 100% предоплате.
Страница  &amp;P из &amp;N&amp;R&amp;"-,полужирный"&amp;KFF0000portika.ru</oddFooter>
  </headerFooter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tabColor theme="0"/>
  </sheetPr>
  <dimension ref="A1:I19"/>
  <sheetViews>
    <sheetView workbookViewId="0">
      <selection activeCell="A7" sqref="A7:F7"/>
    </sheetView>
  </sheetViews>
  <sheetFormatPr defaultColWidth="8.85546875" defaultRowHeight="16.5" x14ac:dyDescent="0.3"/>
  <cols>
    <col min="1" max="1" width="25.42578125" style="1" customWidth="1"/>
    <col min="2" max="2" width="28.7109375" style="1" customWidth="1"/>
    <col min="3" max="5" width="21.42578125" style="1" customWidth="1"/>
    <col min="6" max="9" width="15.85546875" style="1" customWidth="1"/>
    <col min="10" max="16384" width="8.85546875" style="1"/>
  </cols>
  <sheetData>
    <row r="1" spans="1:9" x14ac:dyDescent="0.3">
      <c r="A1" s="1990"/>
      <c r="B1" s="1990"/>
      <c r="C1" s="1990"/>
      <c r="D1" s="1990"/>
      <c r="E1" s="1990"/>
      <c r="F1" s="1990"/>
      <c r="G1" s="15"/>
      <c r="H1" s="15"/>
      <c r="I1" s="15"/>
    </row>
    <row r="2" spans="1:9" x14ac:dyDescent="0.3">
      <c r="A2" s="1990"/>
      <c r="B2" s="1990"/>
      <c r="C2" s="1990"/>
      <c r="D2" s="1990"/>
      <c r="E2" s="1990"/>
      <c r="F2" s="1990"/>
      <c r="G2" s="15"/>
      <c r="H2" s="15"/>
      <c r="I2" s="15"/>
    </row>
    <row r="3" spans="1:9" x14ac:dyDescent="0.3">
      <c r="A3" s="1990"/>
      <c r="B3" s="1990"/>
      <c r="C3" s="1990"/>
      <c r="D3" s="1990"/>
      <c r="E3" s="1990"/>
      <c r="F3" s="1990"/>
      <c r="G3" s="15"/>
      <c r="H3" s="15"/>
      <c r="I3" s="15"/>
    </row>
    <row r="4" spans="1:9" x14ac:dyDescent="0.3">
      <c r="A4" s="1990"/>
      <c r="B4" s="1990"/>
      <c r="C4" s="1990"/>
      <c r="D4" s="1990"/>
      <c r="E4" s="1990"/>
      <c r="F4" s="1990"/>
      <c r="G4" s="15"/>
      <c r="H4" s="15"/>
      <c r="I4" s="15"/>
    </row>
    <row r="5" spans="1:9" x14ac:dyDescent="0.3">
      <c r="A5" s="1990"/>
      <c r="B5" s="1990"/>
      <c r="C5" s="1990"/>
      <c r="D5" s="1990"/>
      <c r="E5" s="1990"/>
      <c r="F5" s="1990"/>
      <c r="G5" s="15"/>
      <c r="H5" s="15"/>
      <c r="I5" s="15"/>
    </row>
    <row r="6" spans="1:9" x14ac:dyDescent="0.3">
      <c r="A6" s="1990"/>
      <c r="B6" s="1990"/>
      <c r="C6" s="1990"/>
      <c r="D6" s="1990"/>
      <c r="E6" s="1990"/>
      <c r="F6" s="1990"/>
      <c r="G6" s="15"/>
      <c r="H6" s="15"/>
      <c r="I6" s="15"/>
    </row>
    <row r="7" spans="1:9" x14ac:dyDescent="0.3">
      <c r="A7" s="2021" t="s">
        <v>333</v>
      </c>
      <c r="B7" s="2022"/>
      <c r="C7" s="2022"/>
      <c r="D7" s="2022"/>
      <c r="E7" s="2022"/>
      <c r="F7" s="2023"/>
    </row>
    <row r="8" spans="1:9" ht="87.75" customHeight="1" x14ac:dyDescent="0.3">
      <c r="A8" s="2053" t="s">
        <v>152</v>
      </c>
      <c r="B8" s="2053"/>
      <c r="C8" s="2278"/>
      <c r="D8" s="2278"/>
      <c r="E8" s="2278"/>
      <c r="F8" s="2278"/>
    </row>
    <row r="9" spans="1:9" ht="45.75" customHeight="1" x14ac:dyDescent="0.3">
      <c r="A9" s="2053" t="s">
        <v>2</v>
      </c>
      <c r="B9" s="2053"/>
      <c r="C9" s="2000" t="s">
        <v>153</v>
      </c>
      <c r="D9" s="2000"/>
      <c r="E9" s="2000"/>
      <c r="F9" s="2000"/>
      <c r="G9" s="36"/>
      <c r="H9" s="36"/>
      <c r="I9" s="36"/>
    </row>
    <row r="10" spans="1:9" ht="16.5" customHeight="1" x14ac:dyDescent="0.3">
      <c r="A10" s="2003" t="s">
        <v>4</v>
      </c>
      <c r="B10" s="2003"/>
      <c r="C10" s="2277" t="s">
        <v>154</v>
      </c>
      <c r="D10" s="2277"/>
      <c r="E10" s="2277"/>
      <c r="F10" s="2277"/>
      <c r="G10" s="37"/>
      <c r="H10" s="37"/>
      <c r="I10" s="37"/>
    </row>
    <row r="11" spans="1:9" x14ac:dyDescent="0.3">
      <c r="A11" s="2003"/>
      <c r="B11" s="2003"/>
      <c r="C11" s="2277"/>
      <c r="D11" s="2277"/>
      <c r="E11" s="2277"/>
      <c r="F11" s="2277"/>
      <c r="G11" s="37"/>
      <c r="H11" s="37"/>
      <c r="I11" s="37"/>
    </row>
    <row r="12" spans="1:9" ht="12.75" customHeight="1" x14ac:dyDescent="0.3">
      <c r="A12" s="2003"/>
      <c r="B12" s="2003"/>
      <c r="C12" s="2277"/>
      <c r="D12" s="2277"/>
      <c r="E12" s="2277"/>
      <c r="F12" s="2277"/>
      <c r="G12" s="37"/>
      <c r="H12" s="37"/>
      <c r="I12" s="37"/>
    </row>
    <row r="13" spans="1:9" ht="18" customHeight="1" thickBot="1" x14ac:dyDescent="0.35">
      <c r="A13" s="2276" t="s">
        <v>9</v>
      </c>
      <c r="B13" s="2276"/>
      <c r="C13" s="2276"/>
      <c r="D13" s="2276"/>
      <c r="E13" s="2276"/>
      <c r="F13" s="2276"/>
      <c r="G13" s="38"/>
      <c r="H13" s="38"/>
      <c r="I13" s="38"/>
    </row>
    <row r="14" spans="1:9" ht="13.5" customHeight="1" x14ac:dyDescent="0.3">
      <c r="A14" s="1656" t="s">
        <v>12</v>
      </c>
      <c r="B14" s="1604" t="s">
        <v>15</v>
      </c>
      <c r="C14" s="1659" t="s">
        <v>16</v>
      </c>
      <c r="D14" s="1660"/>
      <c r="E14" s="1948" t="s">
        <v>302</v>
      </c>
      <c r="F14" s="1950" t="s">
        <v>17</v>
      </c>
    </row>
    <row r="15" spans="1:9" ht="17.25" customHeight="1" x14ac:dyDescent="0.3">
      <c r="A15" s="1644"/>
      <c r="B15" s="1605"/>
      <c r="C15" s="40" t="s">
        <v>18</v>
      </c>
      <c r="D15" s="42" t="s">
        <v>19</v>
      </c>
      <c r="E15" s="1949"/>
      <c r="F15" s="1951"/>
    </row>
    <row r="16" spans="1:9" ht="17.25" thickBot="1" x14ac:dyDescent="0.35">
      <c r="A16" s="196" t="s">
        <v>155</v>
      </c>
      <c r="B16" s="109" t="s">
        <v>156</v>
      </c>
      <c r="C16" s="115" t="s">
        <v>25</v>
      </c>
      <c r="D16" s="115" t="s">
        <v>25</v>
      </c>
      <c r="E16" s="197">
        <f>F16/1.05</f>
        <v>665.71428571428567</v>
      </c>
      <c r="F16" s="198">
        <v>699</v>
      </c>
    </row>
    <row r="19" spans="1:2" x14ac:dyDescent="0.3">
      <c r="A19" s="35" t="s">
        <v>25</v>
      </c>
      <c r="B19" s="1" t="s">
        <v>76</v>
      </c>
    </row>
  </sheetData>
  <sheetProtection selectLockedCells="1" selectUnlockedCells="1"/>
  <mergeCells count="14">
    <mergeCell ref="A1:F6"/>
    <mergeCell ref="A13:F13"/>
    <mergeCell ref="A14:A15"/>
    <mergeCell ref="B14:B15"/>
    <mergeCell ref="C14:D14"/>
    <mergeCell ref="A9:B9"/>
    <mergeCell ref="C9:F9"/>
    <mergeCell ref="A10:B12"/>
    <mergeCell ref="C10:F12"/>
    <mergeCell ref="A8:B8"/>
    <mergeCell ref="C8:F8"/>
    <mergeCell ref="E14:E15"/>
    <mergeCell ref="F14:F15"/>
    <mergeCell ref="A7:F7"/>
  </mergeCells>
  <hyperlinks>
    <hyperlink ref="A7:F7" location="СОДЕРЖАНИЕ!A1" display="СОДЕРЖАНИЕ!A1" xr:uid="{8030FCC5-096F-43FA-BBEB-01DC5CEC6A90}"/>
  </hyperlinks>
  <pageMargins left="0.23622047244094491" right="0.23622047244094491" top="0.74803149606299213" bottom="0.74803149606299213" header="0.31496062992125984" footer="0.31496062992125984"/>
  <pageSetup paperSize="9" orientation="portrait"/>
  <headerFooter>
    <oddFooter>&amp;C&amp;"-,курсив"&amp;8* цена с НДС в рублях РФ, отгрузка со склада фабрики в г. Рязань при 100% предоплате.
Страница  &amp;P из &amp;N&amp;R&amp;"-,полужирный"&amp;KFF0000portika.ru</oddFooter>
  </headerFooter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50D2CF-5FD5-4887-94B1-8A65155FDCDF}">
  <sheetPr>
    <tabColor theme="0"/>
  </sheetPr>
  <dimension ref="A1:H163"/>
  <sheetViews>
    <sheetView zoomScale="98" zoomScaleNormal="98" workbookViewId="0">
      <selection activeCell="A5" sqref="A5:H5"/>
    </sheetView>
  </sheetViews>
  <sheetFormatPr defaultColWidth="8.85546875" defaultRowHeight="16.5" x14ac:dyDescent="0.3"/>
  <cols>
    <col min="1" max="1" width="15.85546875" style="237" customWidth="1"/>
    <col min="2" max="3" width="14.85546875" style="237" customWidth="1"/>
    <col min="4" max="5" width="17.28515625" style="237" customWidth="1"/>
    <col min="6" max="6" width="26.28515625" style="237" customWidth="1"/>
    <col min="7" max="8" width="15.7109375" style="237" customWidth="1"/>
    <col min="9" max="16384" width="8.85546875" style="237"/>
  </cols>
  <sheetData>
    <row r="1" spans="1:8" x14ac:dyDescent="0.3">
      <c r="A1" s="2284"/>
      <c r="B1" s="2285"/>
      <c r="C1" s="2285"/>
      <c r="D1" s="2285"/>
      <c r="E1" s="2285"/>
      <c r="F1" s="2285"/>
      <c r="G1" s="2285"/>
      <c r="H1" s="2285"/>
    </row>
    <row r="2" spans="1:8" x14ac:dyDescent="0.3">
      <c r="A2" s="2284"/>
      <c r="B2" s="2285"/>
      <c r="C2" s="2285"/>
      <c r="D2" s="2285"/>
      <c r="E2" s="2285"/>
      <c r="F2" s="2285"/>
      <c r="G2" s="2285"/>
      <c r="H2" s="2285"/>
    </row>
    <row r="3" spans="1:8" x14ac:dyDescent="0.3">
      <c r="A3" s="2284"/>
      <c r="B3" s="2285"/>
      <c r="C3" s="2285"/>
      <c r="D3" s="2285"/>
      <c r="E3" s="2285"/>
      <c r="F3" s="2285"/>
      <c r="G3" s="2285"/>
      <c r="H3" s="2285"/>
    </row>
    <row r="4" spans="1:8" ht="25.5" customHeight="1" x14ac:dyDescent="0.3">
      <c r="A4" s="2284"/>
      <c r="B4" s="2285"/>
      <c r="C4" s="2285"/>
      <c r="D4" s="2285"/>
      <c r="E4" s="2285"/>
      <c r="F4" s="2285"/>
      <c r="G4" s="2285"/>
      <c r="H4" s="2285"/>
    </row>
    <row r="5" spans="1:8" x14ac:dyDescent="0.3">
      <c r="A5" s="1718" t="s">
        <v>427</v>
      </c>
      <c r="B5" s="1718"/>
      <c r="C5" s="1718"/>
      <c r="D5" s="1718"/>
      <c r="E5" s="1718"/>
      <c r="F5" s="1718"/>
      <c r="G5" s="1718"/>
      <c r="H5" s="1718"/>
    </row>
    <row r="6" spans="1:8" ht="14.1" customHeight="1" x14ac:dyDescent="0.3">
      <c r="A6" s="1715" t="s">
        <v>0</v>
      </c>
      <c r="B6" s="1715"/>
      <c r="C6" s="2286" t="s">
        <v>403</v>
      </c>
      <c r="D6" s="2286"/>
      <c r="E6" s="2286"/>
      <c r="F6" s="2286"/>
      <c r="G6" s="2286"/>
      <c r="H6" s="2286"/>
    </row>
    <row r="7" spans="1:8" ht="14.1" customHeight="1" x14ac:dyDescent="0.3">
      <c r="A7" s="1715"/>
      <c r="B7" s="1715"/>
      <c r="C7" s="2286"/>
      <c r="D7" s="2286"/>
      <c r="E7" s="2286"/>
      <c r="F7" s="2286"/>
      <c r="G7" s="2286"/>
      <c r="H7" s="2286"/>
    </row>
    <row r="8" spans="1:8" x14ac:dyDescent="0.3">
      <c r="A8" s="1715"/>
      <c r="B8" s="1715"/>
      <c r="C8" s="2286"/>
      <c r="D8" s="2286"/>
      <c r="E8" s="2286"/>
      <c r="F8" s="2286"/>
      <c r="G8" s="2286"/>
      <c r="H8" s="2286"/>
    </row>
    <row r="9" spans="1:8" ht="13.5" customHeight="1" x14ac:dyDescent="0.3">
      <c r="A9" s="1717" t="s">
        <v>2</v>
      </c>
      <c r="B9" s="1717"/>
      <c r="C9" s="2287" t="s">
        <v>404</v>
      </c>
      <c r="D9" s="2287"/>
      <c r="E9" s="2287"/>
      <c r="F9" s="2287"/>
      <c r="G9" s="2287"/>
      <c r="H9" s="2287"/>
    </row>
    <row r="10" spans="1:8" x14ac:dyDescent="0.3">
      <c r="A10" s="1717"/>
      <c r="B10" s="1717"/>
      <c r="C10" s="2287"/>
      <c r="D10" s="2287"/>
      <c r="E10" s="2287"/>
      <c r="F10" s="2287"/>
      <c r="G10" s="2287"/>
      <c r="H10" s="2287"/>
    </row>
    <row r="11" spans="1:8" ht="13.5" customHeight="1" x14ac:dyDescent="0.3">
      <c r="A11" s="1715" t="s">
        <v>4</v>
      </c>
      <c r="B11" s="1715"/>
      <c r="C11" s="2286" t="s">
        <v>405</v>
      </c>
      <c r="D11" s="2286"/>
      <c r="E11" s="2286"/>
      <c r="F11" s="2286"/>
      <c r="G11" s="2286"/>
      <c r="H11" s="2286"/>
    </row>
    <row r="12" spans="1:8" ht="21.75" customHeight="1" x14ac:dyDescent="0.3">
      <c r="A12" s="1715"/>
      <c r="B12" s="1715"/>
      <c r="C12" s="2286"/>
      <c r="D12" s="2286"/>
      <c r="E12" s="2286"/>
      <c r="F12" s="2286"/>
      <c r="G12" s="2286"/>
      <c r="H12" s="2286"/>
    </row>
    <row r="13" spans="1:8" ht="14.1" customHeight="1" x14ac:dyDescent="0.3">
      <c r="A13" s="1717" t="s">
        <v>6</v>
      </c>
      <c r="B13" s="1717"/>
      <c r="C13" s="2298" t="s">
        <v>1189</v>
      </c>
      <c r="D13" s="2298"/>
      <c r="E13" s="2298"/>
      <c r="F13" s="2298"/>
      <c r="G13" s="2298"/>
      <c r="H13" s="2298"/>
    </row>
    <row r="14" spans="1:8" ht="14.1" customHeight="1" x14ac:dyDescent="0.3">
      <c r="A14" s="1717"/>
      <c r="B14" s="1717"/>
      <c r="C14" s="2298"/>
      <c r="D14" s="2298"/>
      <c r="E14" s="2298"/>
      <c r="F14" s="2298"/>
      <c r="G14" s="2298"/>
      <c r="H14" s="2298"/>
    </row>
    <row r="15" spans="1:8" x14ac:dyDescent="0.3">
      <c r="A15" s="1714" t="s">
        <v>406</v>
      </c>
      <c r="B15" s="1714"/>
      <c r="C15" s="1714"/>
      <c r="D15" s="1714"/>
      <c r="E15" s="1714"/>
      <c r="F15" s="1714"/>
      <c r="G15" s="1714"/>
      <c r="H15" s="275"/>
    </row>
    <row r="16" spans="1:8" ht="18.75" customHeight="1" x14ac:dyDescent="0.3">
      <c r="A16" s="1713" t="s">
        <v>492</v>
      </c>
      <c r="B16" s="1584"/>
      <c r="C16" s="1584"/>
      <c r="D16" s="1584"/>
      <c r="E16" s="1584"/>
      <c r="F16" s="1584"/>
      <c r="G16" s="1584"/>
      <c r="H16" s="276"/>
    </row>
    <row r="17" spans="1:8" x14ac:dyDescent="0.3">
      <c r="A17" s="238"/>
      <c r="B17" s="238"/>
      <c r="C17" s="238"/>
      <c r="D17" s="238"/>
      <c r="E17" s="238"/>
      <c r="F17" s="238"/>
      <c r="G17" s="238"/>
      <c r="H17" s="238"/>
    </row>
    <row r="18" spans="1:8" x14ac:dyDescent="0.3">
      <c r="A18" s="1712"/>
      <c r="B18" s="1712"/>
      <c r="C18" s="239"/>
      <c r="D18" s="1712"/>
      <c r="E18" s="1712"/>
      <c r="F18" s="240"/>
      <c r="G18" s="239"/>
      <c r="H18" s="239"/>
    </row>
    <row r="19" spans="1:8" x14ac:dyDescent="0.3">
      <c r="A19" s="239"/>
      <c r="B19" s="239"/>
      <c r="C19" s="239"/>
      <c r="D19" s="239"/>
      <c r="E19" s="239"/>
      <c r="F19" s="239"/>
      <c r="G19" s="239"/>
      <c r="H19" s="239"/>
    </row>
    <row r="20" spans="1:8" x14ac:dyDescent="0.3">
      <c r="A20" s="241"/>
      <c r="B20" s="241"/>
      <c r="C20" s="241"/>
      <c r="D20" s="241"/>
      <c r="E20" s="241"/>
      <c r="F20" s="241"/>
      <c r="G20" s="241"/>
      <c r="H20" s="241"/>
    </row>
    <row r="21" spans="1:8" x14ac:dyDescent="0.3">
      <c r="A21" s="241"/>
      <c r="B21" s="241"/>
      <c r="C21" s="241"/>
      <c r="D21" s="241"/>
      <c r="E21" s="241"/>
      <c r="F21" s="241"/>
      <c r="G21" s="241"/>
      <c r="H21" s="241"/>
    </row>
    <row r="22" spans="1:8" x14ac:dyDescent="0.3">
      <c r="A22" s="241"/>
      <c r="B22" s="241"/>
      <c r="C22" s="241"/>
      <c r="D22" s="241"/>
      <c r="E22" s="241"/>
      <c r="F22" s="242"/>
      <c r="G22" s="242"/>
      <c r="H22" s="242"/>
    </row>
    <row r="23" spans="1:8" x14ac:dyDescent="0.3">
      <c r="A23" s="241"/>
      <c r="B23" s="241"/>
      <c r="C23" s="241"/>
      <c r="D23" s="241"/>
      <c r="E23" s="241"/>
      <c r="F23" s="241"/>
      <c r="G23" s="241"/>
      <c r="H23" s="241"/>
    </row>
    <row r="24" spans="1:8" x14ac:dyDescent="0.3">
      <c r="A24" s="241"/>
      <c r="B24" s="241"/>
      <c r="C24" s="241"/>
      <c r="D24" s="241"/>
      <c r="E24" s="241"/>
      <c r="F24" s="241"/>
      <c r="G24" s="241"/>
      <c r="H24" s="241"/>
    </row>
    <row r="25" spans="1:8" x14ac:dyDescent="0.3">
      <c r="A25" s="241"/>
      <c r="B25" s="241"/>
      <c r="C25" s="241"/>
      <c r="D25" s="241"/>
      <c r="E25" s="241"/>
      <c r="F25" s="241"/>
      <c r="G25" s="241"/>
      <c r="H25" s="241"/>
    </row>
    <row r="26" spans="1:8" x14ac:dyDescent="0.3">
      <c r="A26" s="241"/>
      <c r="B26" s="241"/>
      <c r="C26" s="241"/>
      <c r="D26" s="241"/>
      <c r="E26" s="241"/>
      <c r="F26" s="241"/>
      <c r="G26" s="241"/>
      <c r="H26" s="241"/>
    </row>
    <row r="27" spans="1:8" ht="180" customHeight="1" thickBot="1" x14ac:dyDescent="0.35">
      <c r="A27" s="241"/>
      <c r="B27" s="241"/>
      <c r="C27" s="241"/>
      <c r="D27" s="241"/>
      <c r="E27" s="241"/>
      <c r="F27" s="241"/>
      <c r="G27" s="241"/>
      <c r="H27" s="241"/>
    </row>
    <row r="28" spans="1:8" ht="17.25" thickBot="1" x14ac:dyDescent="0.35">
      <c r="A28" s="2288" t="s">
        <v>407</v>
      </c>
      <c r="B28" s="2289"/>
      <c r="C28" s="2289"/>
      <c r="D28" s="2289"/>
      <c r="E28" s="2289"/>
      <c r="F28" s="2289"/>
      <c r="G28" s="2289"/>
      <c r="H28" s="2290"/>
    </row>
    <row r="29" spans="1:8" ht="13.5" customHeight="1" x14ac:dyDescent="0.3">
      <c r="A29" s="1586" t="s">
        <v>12</v>
      </c>
      <c r="B29" s="1587"/>
      <c r="C29" s="1587" t="s">
        <v>177</v>
      </c>
      <c r="D29" s="1587" t="s">
        <v>13</v>
      </c>
      <c r="E29" s="1587" t="s">
        <v>14</v>
      </c>
      <c r="F29" s="1587" t="s">
        <v>15</v>
      </c>
      <c r="G29" s="2299" t="s">
        <v>302</v>
      </c>
      <c r="H29" s="2296" t="s">
        <v>17</v>
      </c>
    </row>
    <row r="30" spans="1:8" ht="14.25" customHeight="1" thickBot="1" x14ac:dyDescent="0.35">
      <c r="A30" s="1691"/>
      <c r="B30" s="1681"/>
      <c r="C30" s="1681"/>
      <c r="D30" s="1681"/>
      <c r="E30" s="1681"/>
      <c r="F30" s="1681"/>
      <c r="G30" s="2300"/>
      <c r="H30" s="2297"/>
    </row>
    <row r="31" spans="1:8" ht="16.5" customHeight="1" x14ac:dyDescent="0.3">
      <c r="A31" s="2291" t="s">
        <v>413</v>
      </c>
      <c r="B31" s="2292"/>
      <c r="C31" s="2293" t="s">
        <v>502</v>
      </c>
      <c r="D31" s="2295" t="s">
        <v>303</v>
      </c>
      <c r="E31" s="2295" t="s">
        <v>23</v>
      </c>
      <c r="F31" s="296" t="s">
        <v>415</v>
      </c>
      <c r="G31" s="297">
        <v>7661</v>
      </c>
      <c r="H31" s="298">
        <v>7661</v>
      </c>
    </row>
    <row r="32" spans="1:8" x14ac:dyDescent="0.3">
      <c r="A32" s="1682"/>
      <c r="B32" s="1683"/>
      <c r="C32" s="2294"/>
      <c r="D32" s="2152"/>
      <c r="E32" s="2152"/>
      <c r="F32" s="280" t="s">
        <v>416</v>
      </c>
      <c r="G32" s="294">
        <v>8070</v>
      </c>
      <c r="H32" s="285">
        <v>8070</v>
      </c>
    </row>
    <row r="33" spans="1:8" x14ac:dyDescent="0.3">
      <c r="A33" s="1682"/>
      <c r="B33" s="1683"/>
      <c r="C33" s="2294"/>
      <c r="D33" s="2152"/>
      <c r="E33" s="2152"/>
      <c r="F33" s="280" t="s">
        <v>163</v>
      </c>
      <c r="G33" s="294">
        <v>8555</v>
      </c>
      <c r="H33" s="285">
        <v>8555</v>
      </c>
    </row>
    <row r="34" spans="1:8" x14ac:dyDescent="0.3">
      <c r="A34" s="1682"/>
      <c r="B34" s="1683"/>
      <c r="C34" s="2294"/>
      <c r="D34" s="2152"/>
      <c r="E34" s="2152"/>
      <c r="F34" s="280" t="s">
        <v>1155</v>
      </c>
      <c r="G34" s="294">
        <v>9060</v>
      </c>
      <c r="H34" s="285">
        <v>9060</v>
      </c>
    </row>
    <row r="35" spans="1:8" x14ac:dyDescent="0.3">
      <c r="A35" s="1682" t="s">
        <v>503</v>
      </c>
      <c r="B35" s="1683"/>
      <c r="C35" s="2302" t="s">
        <v>411</v>
      </c>
      <c r="D35" s="2152" t="s">
        <v>303</v>
      </c>
      <c r="E35" s="2152" t="s">
        <v>23</v>
      </c>
      <c r="F35" s="280" t="s">
        <v>415</v>
      </c>
      <c r="G35" s="294">
        <v>6167</v>
      </c>
      <c r="H35" s="285">
        <v>6167</v>
      </c>
    </row>
    <row r="36" spans="1:8" x14ac:dyDescent="0.3">
      <c r="A36" s="1682"/>
      <c r="B36" s="1683"/>
      <c r="C36" s="2302"/>
      <c r="D36" s="2152"/>
      <c r="E36" s="2152"/>
      <c r="F36" s="280" t="s">
        <v>416</v>
      </c>
      <c r="G36" s="294">
        <v>6601</v>
      </c>
      <c r="H36" s="285">
        <v>6601</v>
      </c>
    </row>
    <row r="37" spans="1:8" x14ac:dyDescent="0.3">
      <c r="A37" s="1682"/>
      <c r="B37" s="1683"/>
      <c r="C37" s="2302"/>
      <c r="D37" s="2152"/>
      <c r="E37" s="2152"/>
      <c r="F37" s="280" t="s">
        <v>163</v>
      </c>
      <c r="G37" s="294">
        <v>7013</v>
      </c>
      <c r="H37" s="285">
        <v>7013</v>
      </c>
    </row>
    <row r="38" spans="1:8" x14ac:dyDescent="0.3">
      <c r="A38" s="1682"/>
      <c r="B38" s="1683"/>
      <c r="C38" s="2302"/>
      <c r="D38" s="2152"/>
      <c r="E38" s="2152"/>
      <c r="F38" s="280" t="s">
        <v>1155</v>
      </c>
      <c r="G38" s="294">
        <v>7395</v>
      </c>
      <c r="H38" s="285">
        <v>7395</v>
      </c>
    </row>
    <row r="39" spans="1:8" ht="16.5" customHeight="1" x14ac:dyDescent="0.3">
      <c r="A39" s="2303" t="s">
        <v>408</v>
      </c>
      <c r="B39" s="2304"/>
      <c r="C39" s="2305" t="s">
        <v>409</v>
      </c>
      <c r="D39" s="2309" t="s">
        <v>382</v>
      </c>
      <c r="E39" s="2309" t="s">
        <v>23</v>
      </c>
      <c r="F39" s="280" t="s">
        <v>415</v>
      </c>
      <c r="G39" s="2307">
        <v>12278</v>
      </c>
      <c r="H39" s="2319">
        <v>12278</v>
      </c>
    </row>
    <row r="40" spans="1:8" x14ac:dyDescent="0.3">
      <c r="A40" s="2303"/>
      <c r="B40" s="2304"/>
      <c r="C40" s="2305"/>
      <c r="D40" s="2309"/>
      <c r="E40" s="2309"/>
      <c r="F40" s="280" t="s">
        <v>416</v>
      </c>
      <c r="G40" s="2307"/>
      <c r="H40" s="2319"/>
    </row>
    <row r="41" spans="1:8" x14ac:dyDescent="0.3">
      <c r="A41" s="2303"/>
      <c r="B41" s="2304"/>
      <c r="C41" s="2305"/>
      <c r="D41" s="2309"/>
      <c r="E41" s="2309"/>
      <c r="F41" s="280" t="s">
        <v>163</v>
      </c>
      <c r="G41" s="2307"/>
      <c r="H41" s="2319"/>
    </row>
    <row r="42" spans="1:8" x14ac:dyDescent="0.3">
      <c r="A42" s="2303"/>
      <c r="B42" s="2304"/>
      <c r="C42" s="2305"/>
      <c r="D42" s="2309"/>
      <c r="E42" s="2309"/>
      <c r="F42" s="280" t="s">
        <v>1155</v>
      </c>
      <c r="G42" s="281">
        <v>13571</v>
      </c>
      <c r="H42" s="283">
        <v>13571</v>
      </c>
    </row>
    <row r="43" spans="1:8" ht="16.5" customHeight="1" x14ac:dyDescent="0.3">
      <c r="A43" s="2303" t="s">
        <v>408</v>
      </c>
      <c r="B43" s="2304"/>
      <c r="C43" s="2305" t="s">
        <v>410</v>
      </c>
      <c r="D43" s="2152" t="s">
        <v>382</v>
      </c>
      <c r="E43" s="2152" t="s">
        <v>204</v>
      </c>
      <c r="F43" s="280" t="s">
        <v>415</v>
      </c>
      <c r="G43" s="2308">
        <v>12284</v>
      </c>
      <c r="H43" s="2320">
        <v>12284</v>
      </c>
    </row>
    <row r="44" spans="1:8" x14ac:dyDescent="0.3">
      <c r="A44" s="2303"/>
      <c r="B44" s="2304"/>
      <c r="C44" s="2305"/>
      <c r="D44" s="2152"/>
      <c r="E44" s="2152"/>
      <c r="F44" s="280" t="s">
        <v>416</v>
      </c>
      <c r="G44" s="2308"/>
      <c r="H44" s="2320"/>
    </row>
    <row r="45" spans="1:8" x14ac:dyDescent="0.3">
      <c r="A45" s="2303"/>
      <c r="B45" s="2304"/>
      <c r="C45" s="2305"/>
      <c r="D45" s="2152"/>
      <c r="E45" s="2152"/>
      <c r="F45" s="280" t="s">
        <v>163</v>
      </c>
      <c r="G45" s="2308"/>
      <c r="H45" s="2320"/>
    </row>
    <row r="46" spans="1:8" x14ac:dyDescent="0.3">
      <c r="A46" s="2303"/>
      <c r="B46" s="2304"/>
      <c r="C46" s="2305"/>
      <c r="D46" s="2152"/>
      <c r="E46" s="2152"/>
      <c r="F46" s="280" t="s">
        <v>1155</v>
      </c>
      <c r="G46" s="295">
        <v>14242</v>
      </c>
      <c r="H46" s="279">
        <v>14242</v>
      </c>
    </row>
    <row r="47" spans="1:8" x14ac:dyDescent="0.3">
      <c r="A47" s="2303" t="s">
        <v>408</v>
      </c>
      <c r="B47" s="2304"/>
      <c r="C47" s="2306" t="s">
        <v>411</v>
      </c>
      <c r="D47" s="2152" t="s">
        <v>382</v>
      </c>
      <c r="E47" s="2152" t="s">
        <v>204</v>
      </c>
      <c r="F47" s="280" t="s">
        <v>415</v>
      </c>
      <c r="G47" s="2308">
        <v>10808</v>
      </c>
      <c r="H47" s="2320">
        <v>10808</v>
      </c>
    </row>
    <row r="48" spans="1:8" x14ac:dyDescent="0.3">
      <c r="A48" s="2303"/>
      <c r="B48" s="2304"/>
      <c r="C48" s="2306"/>
      <c r="D48" s="2152"/>
      <c r="E48" s="2152"/>
      <c r="F48" s="280" t="s">
        <v>416</v>
      </c>
      <c r="G48" s="2308"/>
      <c r="H48" s="2320"/>
    </row>
    <row r="49" spans="1:8" x14ac:dyDescent="0.3">
      <c r="A49" s="2303"/>
      <c r="B49" s="2304"/>
      <c r="C49" s="2306"/>
      <c r="D49" s="2152"/>
      <c r="E49" s="2152"/>
      <c r="F49" s="280" t="s">
        <v>163</v>
      </c>
      <c r="G49" s="2308"/>
      <c r="H49" s="2320"/>
    </row>
    <row r="50" spans="1:8" x14ac:dyDescent="0.3">
      <c r="A50" s="2303"/>
      <c r="B50" s="2304"/>
      <c r="C50" s="2306"/>
      <c r="D50" s="2152"/>
      <c r="E50" s="2152"/>
      <c r="F50" s="280" t="s">
        <v>1155</v>
      </c>
      <c r="G50" s="295">
        <v>11944</v>
      </c>
      <c r="H50" s="279">
        <v>11944</v>
      </c>
    </row>
    <row r="51" spans="1:8" x14ac:dyDescent="0.3">
      <c r="A51" s="2303" t="s">
        <v>412</v>
      </c>
      <c r="B51" s="2304"/>
      <c r="C51" s="2306" t="s">
        <v>410</v>
      </c>
      <c r="D51" s="2152" t="s">
        <v>382</v>
      </c>
      <c r="E51" s="2152" t="s">
        <v>204</v>
      </c>
      <c r="F51" s="280" t="s">
        <v>415</v>
      </c>
      <c r="G51" s="2308">
        <v>13887</v>
      </c>
      <c r="H51" s="2320">
        <v>13887</v>
      </c>
    </row>
    <row r="52" spans="1:8" x14ac:dyDescent="0.3">
      <c r="A52" s="2303"/>
      <c r="B52" s="2304"/>
      <c r="C52" s="2306"/>
      <c r="D52" s="2152"/>
      <c r="E52" s="2152"/>
      <c r="F52" s="280" t="s">
        <v>416</v>
      </c>
      <c r="G52" s="2308"/>
      <c r="H52" s="2320"/>
    </row>
    <row r="53" spans="1:8" x14ac:dyDescent="0.3">
      <c r="A53" s="2303"/>
      <c r="B53" s="2304"/>
      <c r="C53" s="2306"/>
      <c r="D53" s="2152"/>
      <c r="E53" s="2152"/>
      <c r="F53" s="280" t="s">
        <v>163</v>
      </c>
      <c r="G53" s="2308"/>
      <c r="H53" s="2320"/>
    </row>
    <row r="54" spans="1:8" x14ac:dyDescent="0.3">
      <c r="A54" s="2303"/>
      <c r="B54" s="2304"/>
      <c r="C54" s="2306"/>
      <c r="D54" s="2152"/>
      <c r="E54" s="2152"/>
      <c r="F54" s="280" t="s">
        <v>1155</v>
      </c>
      <c r="G54" s="295">
        <v>16576</v>
      </c>
      <c r="H54" s="279">
        <v>16576</v>
      </c>
    </row>
    <row r="55" spans="1:8" x14ac:dyDescent="0.3">
      <c r="A55" s="1682" t="s">
        <v>500</v>
      </c>
      <c r="B55" s="1683"/>
      <c r="C55" s="2311" t="s">
        <v>511</v>
      </c>
      <c r="D55" s="2152" t="s">
        <v>382</v>
      </c>
      <c r="E55" s="2152" t="s">
        <v>23</v>
      </c>
      <c r="F55" s="280" t="s">
        <v>415</v>
      </c>
      <c r="G55" s="2312">
        <f>H55/1.05</f>
        <v>14787.619047619048</v>
      </c>
      <c r="H55" s="2316">
        <v>15527</v>
      </c>
    </row>
    <row r="56" spans="1:8" x14ac:dyDescent="0.3">
      <c r="A56" s="1682"/>
      <c r="B56" s="1683"/>
      <c r="C56" s="2311"/>
      <c r="D56" s="2152"/>
      <c r="E56" s="2152"/>
      <c r="F56" s="280" t="s">
        <v>416</v>
      </c>
      <c r="G56" s="2313"/>
      <c r="H56" s="2321"/>
    </row>
    <row r="57" spans="1:8" x14ac:dyDescent="0.3">
      <c r="A57" s="1682"/>
      <c r="B57" s="1683"/>
      <c r="C57" s="2311"/>
      <c r="D57" s="2152"/>
      <c r="E57" s="2152"/>
      <c r="F57" s="280" t="s">
        <v>163</v>
      </c>
      <c r="G57" s="2314"/>
      <c r="H57" s="2317"/>
    </row>
    <row r="58" spans="1:8" x14ac:dyDescent="0.3">
      <c r="A58" s="1682"/>
      <c r="B58" s="1683"/>
      <c r="C58" s="2311"/>
      <c r="D58" s="2152"/>
      <c r="E58" s="2152"/>
      <c r="F58" s="280" t="s">
        <v>539</v>
      </c>
      <c r="G58" s="329">
        <f>H58/1.05</f>
        <v>15527.619047619048</v>
      </c>
      <c r="H58" s="284">
        <v>16304</v>
      </c>
    </row>
    <row r="59" spans="1:8" ht="16.5" customHeight="1" x14ac:dyDescent="0.3">
      <c r="A59" s="1682" t="s">
        <v>501</v>
      </c>
      <c r="B59" s="1683"/>
      <c r="C59" s="2311" t="s">
        <v>502</v>
      </c>
      <c r="D59" s="2310" t="s">
        <v>303</v>
      </c>
      <c r="E59" s="2310" t="s">
        <v>23</v>
      </c>
      <c r="F59" s="280" t="s">
        <v>415</v>
      </c>
      <c r="G59" s="329">
        <f t="shared" ref="G59:G119" si="0">H59/1.05</f>
        <v>9701.9047619047615</v>
      </c>
      <c r="H59" s="848">
        <v>10187</v>
      </c>
    </row>
    <row r="60" spans="1:8" x14ac:dyDescent="0.3">
      <c r="A60" s="1682"/>
      <c r="B60" s="1683"/>
      <c r="C60" s="2311"/>
      <c r="D60" s="2310"/>
      <c r="E60" s="2310"/>
      <c r="F60" s="280" t="s">
        <v>416</v>
      </c>
      <c r="G60" s="329">
        <f t="shared" si="0"/>
        <v>10199.047619047618</v>
      </c>
      <c r="H60" s="848">
        <v>10709</v>
      </c>
    </row>
    <row r="61" spans="1:8" x14ac:dyDescent="0.3">
      <c r="A61" s="1682"/>
      <c r="B61" s="1683"/>
      <c r="C61" s="2311"/>
      <c r="D61" s="2310"/>
      <c r="E61" s="2310"/>
      <c r="F61" s="280" t="s">
        <v>163</v>
      </c>
      <c r="G61" s="329">
        <f t="shared" si="0"/>
        <v>10943.809523809523</v>
      </c>
      <c r="H61" s="848">
        <v>11491</v>
      </c>
    </row>
    <row r="62" spans="1:8" x14ac:dyDescent="0.3">
      <c r="A62" s="1682"/>
      <c r="B62" s="1683"/>
      <c r="C62" s="2311"/>
      <c r="D62" s="2310"/>
      <c r="E62" s="2310"/>
      <c r="F62" s="280" t="s">
        <v>539</v>
      </c>
      <c r="G62" s="329">
        <f t="shared" si="0"/>
        <v>11538.095238095237</v>
      </c>
      <c r="H62" s="848">
        <v>12115</v>
      </c>
    </row>
    <row r="63" spans="1:8" x14ac:dyDescent="0.3">
      <c r="A63" s="1682" t="s">
        <v>501</v>
      </c>
      <c r="B63" s="1683"/>
      <c r="C63" s="2301" t="s">
        <v>411</v>
      </c>
      <c r="D63" s="2310" t="s">
        <v>303</v>
      </c>
      <c r="E63" s="2310" t="s">
        <v>23</v>
      </c>
      <c r="F63" s="280" t="s">
        <v>415</v>
      </c>
      <c r="G63" s="329">
        <f t="shared" si="0"/>
        <v>6182.8571428571422</v>
      </c>
      <c r="H63" s="848">
        <v>6492</v>
      </c>
    </row>
    <row r="64" spans="1:8" x14ac:dyDescent="0.3">
      <c r="A64" s="1682"/>
      <c r="B64" s="1683"/>
      <c r="C64" s="2301"/>
      <c r="D64" s="2310"/>
      <c r="E64" s="2310"/>
      <c r="F64" s="280" t="s">
        <v>416</v>
      </c>
      <c r="G64" s="329">
        <f t="shared" si="0"/>
        <v>6617.1428571428569</v>
      </c>
      <c r="H64" s="848">
        <v>6948</v>
      </c>
    </row>
    <row r="65" spans="1:8" x14ac:dyDescent="0.3">
      <c r="A65" s="1682"/>
      <c r="B65" s="1683"/>
      <c r="C65" s="2301"/>
      <c r="D65" s="2310"/>
      <c r="E65" s="2310"/>
      <c r="F65" s="280" t="s">
        <v>163</v>
      </c>
      <c r="G65" s="329">
        <f t="shared" si="0"/>
        <v>7029.5238095238092</v>
      </c>
      <c r="H65" s="848">
        <v>7381</v>
      </c>
    </row>
    <row r="66" spans="1:8" x14ac:dyDescent="0.3">
      <c r="A66" s="1682"/>
      <c r="B66" s="1683"/>
      <c r="C66" s="2301"/>
      <c r="D66" s="2310"/>
      <c r="E66" s="2310"/>
      <c r="F66" s="280" t="s">
        <v>539</v>
      </c>
      <c r="G66" s="329">
        <f t="shared" si="0"/>
        <v>7413.333333333333</v>
      </c>
      <c r="H66" s="848">
        <v>7784</v>
      </c>
    </row>
    <row r="67" spans="1:8" x14ac:dyDescent="0.3">
      <c r="A67" s="1682" t="s">
        <v>493</v>
      </c>
      <c r="B67" s="1683"/>
      <c r="C67" s="2301" t="s">
        <v>494</v>
      </c>
      <c r="D67" s="2152" t="s">
        <v>303</v>
      </c>
      <c r="E67" s="2152" t="s">
        <v>23</v>
      </c>
      <c r="F67" s="280" t="s">
        <v>415</v>
      </c>
      <c r="G67" s="329">
        <f t="shared" si="0"/>
        <v>8164.7619047619046</v>
      </c>
      <c r="H67" s="848">
        <v>8573</v>
      </c>
    </row>
    <row r="68" spans="1:8" x14ac:dyDescent="0.3">
      <c r="A68" s="1682"/>
      <c r="B68" s="1683"/>
      <c r="C68" s="2301"/>
      <c r="D68" s="2152"/>
      <c r="E68" s="2152"/>
      <c r="F68" s="280" t="s">
        <v>416</v>
      </c>
      <c r="G68" s="329">
        <f t="shared" si="0"/>
        <v>8499.0476190476184</v>
      </c>
      <c r="H68" s="848">
        <v>8924</v>
      </c>
    </row>
    <row r="69" spans="1:8" x14ac:dyDescent="0.3">
      <c r="A69" s="1682"/>
      <c r="B69" s="1683"/>
      <c r="C69" s="2301"/>
      <c r="D69" s="2152"/>
      <c r="E69" s="2152"/>
      <c r="F69" s="280" t="s">
        <v>163</v>
      </c>
      <c r="G69" s="329">
        <f t="shared" si="0"/>
        <v>8920</v>
      </c>
      <c r="H69" s="848">
        <v>9366</v>
      </c>
    </row>
    <row r="70" spans="1:8" x14ac:dyDescent="0.3">
      <c r="A70" s="1682"/>
      <c r="B70" s="1683"/>
      <c r="C70" s="2301"/>
      <c r="D70" s="2152"/>
      <c r="E70" s="2152"/>
      <c r="F70" s="280" t="s">
        <v>539</v>
      </c>
      <c r="G70" s="329">
        <f t="shared" si="0"/>
        <v>9425.7142857142844</v>
      </c>
      <c r="H70" s="848">
        <v>9897</v>
      </c>
    </row>
    <row r="71" spans="1:8" x14ac:dyDescent="0.3">
      <c r="A71" s="1682" t="s">
        <v>505</v>
      </c>
      <c r="B71" s="1683"/>
      <c r="C71" s="2301" t="s">
        <v>494</v>
      </c>
      <c r="D71" s="2152" t="s">
        <v>303</v>
      </c>
      <c r="E71" s="2152" t="s">
        <v>23</v>
      </c>
      <c r="F71" s="280" t="s">
        <v>415</v>
      </c>
      <c r="G71" s="329">
        <f t="shared" si="0"/>
        <v>10145.714285714284</v>
      </c>
      <c r="H71" s="848">
        <v>10653</v>
      </c>
    </row>
    <row r="72" spans="1:8" x14ac:dyDescent="0.3">
      <c r="A72" s="1682"/>
      <c r="B72" s="1683"/>
      <c r="C72" s="2301"/>
      <c r="D72" s="2152"/>
      <c r="E72" s="2152"/>
      <c r="F72" s="280" t="s">
        <v>416</v>
      </c>
      <c r="G72" s="329">
        <f t="shared" si="0"/>
        <v>10818.095238095239</v>
      </c>
      <c r="H72" s="848">
        <v>11359</v>
      </c>
    </row>
    <row r="73" spans="1:8" x14ac:dyDescent="0.3">
      <c r="A73" s="1682"/>
      <c r="B73" s="1683"/>
      <c r="C73" s="2301"/>
      <c r="D73" s="2152"/>
      <c r="E73" s="2152"/>
      <c r="F73" s="280" t="s">
        <v>163</v>
      </c>
      <c r="G73" s="329">
        <f t="shared" si="0"/>
        <v>11575.238095238095</v>
      </c>
      <c r="H73" s="848">
        <v>12154</v>
      </c>
    </row>
    <row r="74" spans="1:8" x14ac:dyDescent="0.3">
      <c r="A74" s="1682"/>
      <c r="B74" s="1683"/>
      <c r="C74" s="2301"/>
      <c r="D74" s="2152"/>
      <c r="E74" s="2152"/>
      <c r="F74" s="280" t="s">
        <v>539</v>
      </c>
      <c r="G74" s="329">
        <f t="shared" si="0"/>
        <v>12416.190476190475</v>
      </c>
      <c r="H74" s="848">
        <v>13037</v>
      </c>
    </row>
    <row r="75" spans="1:8" x14ac:dyDescent="0.3">
      <c r="A75" s="1682" t="s">
        <v>495</v>
      </c>
      <c r="B75" s="1683"/>
      <c r="C75" s="2301" t="s">
        <v>496</v>
      </c>
      <c r="D75" s="2152" t="s">
        <v>303</v>
      </c>
      <c r="E75" s="2152" t="s">
        <v>23</v>
      </c>
      <c r="F75" s="280" t="s">
        <v>415</v>
      </c>
      <c r="G75" s="329">
        <f t="shared" si="0"/>
        <v>9515.2380952380954</v>
      </c>
      <c r="H75" s="848">
        <v>9991</v>
      </c>
    </row>
    <row r="76" spans="1:8" x14ac:dyDescent="0.3">
      <c r="A76" s="1682"/>
      <c r="B76" s="1683"/>
      <c r="C76" s="2301"/>
      <c r="D76" s="2152"/>
      <c r="E76" s="2152"/>
      <c r="F76" s="280" t="s">
        <v>416</v>
      </c>
      <c r="G76" s="329">
        <f t="shared" si="0"/>
        <v>10014.285714285714</v>
      </c>
      <c r="H76" s="848">
        <v>10515</v>
      </c>
    </row>
    <row r="77" spans="1:8" x14ac:dyDescent="0.3">
      <c r="A77" s="1682"/>
      <c r="B77" s="1683"/>
      <c r="C77" s="2301"/>
      <c r="D77" s="2152"/>
      <c r="E77" s="2152"/>
      <c r="F77" s="280" t="s">
        <v>163</v>
      </c>
      <c r="G77" s="329">
        <f t="shared" si="0"/>
        <v>10431.428571428571</v>
      </c>
      <c r="H77" s="848">
        <v>10953</v>
      </c>
    </row>
    <row r="78" spans="1:8" x14ac:dyDescent="0.3">
      <c r="A78" s="1682"/>
      <c r="B78" s="1683"/>
      <c r="C78" s="2301"/>
      <c r="D78" s="2152"/>
      <c r="E78" s="2152"/>
      <c r="F78" s="280" t="s">
        <v>539</v>
      </c>
      <c r="G78" s="329">
        <f t="shared" si="0"/>
        <v>10688.571428571428</v>
      </c>
      <c r="H78" s="848">
        <v>11223</v>
      </c>
    </row>
    <row r="79" spans="1:8" x14ac:dyDescent="0.3">
      <c r="A79" s="1682" t="s">
        <v>506</v>
      </c>
      <c r="B79" s="1683"/>
      <c r="C79" s="2301" t="s">
        <v>496</v>
      </c>
      <c r="D79" s="2152" t="s">
        <v>303</v>
      </c>
      <c r="E79" s="2152" t="s">
        <v>23</v>
      </c>
      <c r="F79" s="280" t="s">
        <v>415</v>
      </c>
      <c r="G79" s="329">
        <f t="shared" si="0"/>
        <v>12104.761904761905</v>
      </c>
      <c r="H79" s="848">
        <v>12710</v>
      </c>
    </row>
    <row r="80" spans="1:8" x14ac:dyDescent="0.3">
      <c r="A80" s="1682"/>
      <c r="B80" s="1683"/>
      <c r="C80" s="2301"/>
      <c r="D80" s="2152"/>
      <c r="E80" s="2152"/>
      <c r="F80" s="280" t="s">
        <v>416</v>
      </c>
      <c r="G80" s="329">
        <f t="shared" si="0"/>
        <v>12603.809523809523</v>
      </c>
      <c r="H80" s="848">
        <v>13234</v>
      </c>
    </row>
    <row r="81" spans="1:8" x14ac:dyDescent="0.3">
      <c r="A81" s="1682"/>
      <c r="B81" s="1683"/>
      <c r="C81" s="2301"/>
      <c r="D81" s="2152"/>
      <c r="E81" s="2152"/>
      <c r="F81" s="280" t="s">
        <v>163</v>
      </c>
      <c r="G81" s="329">
        <f t="shared" si="0"/>
        <v>13020.95238095238</v>
      </c>
      <c r="H81" s="848">
        <v>13672</v>
      </c>
    </row>
    <row r="82" spans="1:8" x14ac:dyDescent="0.3">
      <c r="A82" s="1682"/>
      <c r="B82" s="1683"/>
      <c r="C82" s="2301"/>
      <c r="D82" s="2152"/>
      <c r="E82" s="2152"/>
      <c r="F82" s="280" t="s">
        <v>539</v>
      </c>
      <c r="G82" s="329">
        <f t="shared" si="0"/>
        <v>13279.047619047618</v>
      </c>
      <c r="H82" s="848">
        <v>13943</v>
      </c>
    </row>
    <row r="83" spans="1:8" ht="16.5" customHeight="1" x14ac:dyDescent="0.3">
      <c r="A83" s="1682" t="s">
        <v>497</v>
      </c>
      <c r="B83" s="1683"/>
      <c r="C83" s="2311" t="s">
        <v>502</v>
      </c>
      <c r="D83" s="2152" t="s">
        <v>303</v>
      </c>
      <c r="E83" s="2152" t="s">
        <v>23</v>
      </c>
      <c r="F83" s="280" t="s">
        <v>415</v>
      </c>
      <c r="G83" s="329">
        <f t="shared" si="0"/>
        <v>8164.7619047619046</v>
      </c>
      <c r="H83" s="848">
        <v>8573</v>
      </c>
    </row>
    <row r="84" spans="1:8" x14ac:dyDescent="0.3">
      <c r="A84" s="1682"/>
      <c r="B84" s="1683"/>
      <c r="C84" s="2311"/>
      <c r="D84" s="2152"/>
      <c r="E84" s="2152"/>
      <c r="F84" s="280" t="s">
        <v>416</v>
      </c>
      <c r="G84" s="329">
        <f t="shared" si="0"/>
        <v>8499.0476190476184</v>
      </c>
      <c r="H84" s="848">
        <v>8924</v>
      </c>
    </row>
    <row r="85" spans="1:8" x14ac:dyDescent="0.3">
      <c r="A85" s="1682"/>
      <c r="B85" s="1683"/>
      <c r="C85" s="2311"/>
      <c r="D85" s="2152"/>
      <c r="E85" s="2152"/>
      <c r="F85" s="280" t="s">
        <v>163</v>
      </c>
      <c r="G85" s="329">
        <f t="shared" si="0"/>
        <v>8920</v>
      </c>
      <c r="H85" s="848">
        <v>9366</v>
      </c>
    </row>
    <row r="86" spans="1:8" x14ac:dyDescent="0.3">
      <c r="A86" s="1682"/>
      <c r="B86" s="1683"/>
      <c r="C86" s="2311"/>
      <c r="D86" s="2152"/>
      <c r="E86" s="2152"/>
      <c r="F86" s="280" t="s">
        <v>539</v>
      </c>
      <c r="G86" s="329">
        <f t="shared" si="0"/>
        <v>9425.7142857142844</v>
      </c>
      <c r="H86" s="848">
        <v>9897</v>
      </c>
    </row>
    <row r="87" spans="1:8" x14ac:dyDescent="0.3">
      <c r="A87" s="1682" t="s">
        <v>497</v>
      </c>
      <c r="B87" s="1683"/>
      <c r="C87" s="2301" t="s">
        <v>411</v>
      </c>
      <c r="D87" s="2152" t="s">
        <v>303</v>
      </c>
      <c r="E87" s="2152" t="s">
        <v>23</v>
      </c>
      <c r="F87" s="280" t="s">
        <v>415</v>
      </c>
      <c r="G87" s="329">
        <f t="shared" si="0"/>
        <v>6845.7142857142853</v>
      </c>
      <c r="H87" s="848">
        <v>7188</v>
      </c>
    </row>
    <row r="88" spans="1:8" x14ac:dyDescent="0.3">
      <c r="A88" s="1682"/>
      <c r="B88" s="1683"/>
      <c r="C88" s="2301"/>
      <c r="D88" s="2152"/>
      <c r="E88" s="2152"/>
      <c r="F88" s="280" t="s">
        <v>416</v>
      </c>
      <c r="G88" s="329">
        <f t="shared" si="0"/>
        <v>7108.5714285714284</v>
      </c>
      <c r="H88" s="848">
        <v>7464</v>
      </c>
    </row>
    <row r="89" spans="1:8" x14ac:dyDescent="0.3">
      <c r="A89" s="1682"/>
      <c r="B89" s="1683"/>
      <c r="C89" s="2301"/>
      <c r="D89" s="2152"/>
      <c r="E89" s="2152"/>
      <c r="F89" s="280" t="s">
        <v>163</v>
      </c>
      <c r="G89" s="329">
        <f t="shared" si="0"/>
        <v>7532.3809523809523</v>
      </c>
      <c r="H89" s="848">
        <v>7909</v>
      </c>
    </row>
    <row r="90" spans="1:8" x14ac:dyDescent="0.3">
      <c r="A90" s="1682"/>
      <c r="B90" s="1683"/>
      <c r="C90" s="2301"/>
      <c r="D90" s="2152"/>
      <c r="E90" s="2152"/>
      <c r="F90" s="280" t="s">
        <v>539</v>
      </c>
      <c r="G90" s="329">
        <f t="shared" si="0"/>
        <v>7997.1428571428569</v>
      </c>
      <c r="H90" s="848">
        <v>8397</v>
      </c>
    </row>
    <row r="91" spans="1:8" ht="16.5" customHeight="1" x14ac:dyDescent="0.3">
      <c r="A91" s="1682" t="s">
        <v>507</v>
      </c>
      <c r="B91" s="1683"/>
      <c r="C91" s="2311" t="s">
        <v>502</v>
      </c>
      <c r="D91" s="2152" t="s">
        <v>303</v>
      </c>
      <c r="E91" s="2152" t="s">
        <v>23</v>
      </c>
      <c r="F91" s="280" t="s">
        <v>415</v>
      </c>
      <c r="G91" s="329">
        <f t="shared" si="0"/>
        <v>10315.238095238095</v>
      </c>
      <c r="H91" s="848">
        <v>10831</v>
      </c>
    </row>
    <row r="92" spans="1:8" x14ac:dyDescent="0.3">
      <c r="A92" s="1682"/>
      <c r="B92" s="1683"/>
      <c r="C92" s="2311"/>
      <c r="D92" s="2152"/>
      <c r="E92" s="2152"/>
      <c r="F92" s="280" t="s">
        <v>416</v>
      </c>
      <c r="G92" s="329">
        <f t="shared" si="0"/>
        <v>10733.333333333332</v>
      </c>
      <c r="H92" s="848">
        <v>11270</v>
      </c>
    </row>
    <row r="93" spans="1:8" x14ac:dyDescent="0.3">
      <c r="A93" s="1682"/>
      <c r="B93" s="1683"/>
      <c r="C93" s="2311"/>
      <c r="D93" s="2152"/>
      <c r="E93" s="2152"/>
      <c r="F93" s="280" t="s">
        <v>163</v>
      </c>
      <c r="G93" s="329">
        <f t="shared" si="0"/>
        <v>11155.238095238095</v>
      </c>
      <c r="H93" s="848">
        <v>11713</v>
      </c>
    </row>
    <row r="94" spans="1:8" x14ac:dyDescent="0.3">
      <c r="A94" s="1682"/>
      <c r="B94" s="1683"/>
      <c r="C94" s="2311"/>
      <c r="D94" s="2152"/>
      <c r="E94" s="2152"/>
      <c r="F94" s="280" t="s">
        <v>539</v>
      </c>
      <c r="G94" s="329">
        <f t="shared" si="0"/>
        <v>11660</v>
      </c>
      <c r="H94" s="848">
        <v>12243</v>
      </c>
    </row>
    <row r="95" spans="1:8" x14ac:dyDescent="0.3">
      <c r="A95" s="1682" t="s">
        <v>507</v>
      </c>
      <c r="B95" s="1683"/>
      <c r="C95" s="2301" t="s">
        <v>411</v>
      </c>
      <c r="D95" s="2152" t="s">
        <v>303</v>
      </c>
      <c r="E95" s="2152" t="s">
        <v>23</v>
      </c>
      <c r="F95" s="280" t="s">
        <v>415</v>
      </c>
      <c r="G95" s="329">
        <f t="shared" si="0"/>
        <v>6845.7142857142853</v>
      </c>
      <c r="H95" s="848">
        <v>7188</v>
      </c>
    </row>
    <row r="96" spans="1:8" x14ac:dyDescent="0.3">
      <c r="A96" s="1682"/>
      <c r="B96" s="1683"/>
      <c r="C96" s="2301"/>
      <c r="D96" s="2152"/>
      <c r="E96" s="2152"/>
      <c r="F96" s="280" t="s">
        <v>416</v>
      </c>
      <c r="G96" s="329">
        <f t="shared" si="0"/>
        <v>7108.5714285714284</v>
      </c>
      <c r="H96" s="848">
        <v>7464</v>
      </c>
    </row>
    <row r="97" spans="1:8" x14ac:dyDescent="0.3">
      <c r="A97" s="1682"/>
      <c r="B97" s="1683"/>
      <c r="C97" s="2301"/>
      <c r="D97" s="2152"/>
      <c r="E97" s="2152"/>
      <c r="F97" s="280" t="s">
        <v>163</v>
      </c>
      <c r="G97" s="329">
        <f t="shared" si="0"/>
        <v>7532.3809523809523</v>
      </c>
      <c r="H97" s="848">
        <v>7909</v>
      </c>
    </row>
    <row r="98" spans="1:8" x14ac:dyDescent="0.3">
      <c r="A98" s="1682"/>
      <c r="B98" s="1683"/>
      <c r="C98" s="2301"/>
      <c r="D98" s="2152"/>
      <c r="E98" s="2152"/>
      <c r="F98" s="280" t="s">
        <v>539</v>
      </c>
      <c r="G98" s="329">
        <f t="shared" si="0"/>
        <v>7997.1428571428569</v>
      </c>
      <c r="H98" s="848">
        <v>8397</v>
      </c>
    </row>
    <row r="99" spans="1:8" x14ac:dyDescent="0.3">
      <c r="A99" s="1682" t="s">
        <v>498</v>
      </c>
      <c r="B99" s="1683"/>
      <c r="C99" s="2311" t="s">
        <v>504</v>
      </c>
      <c r="D99" s="2152" t="s">
        <v>382</v>
      </c>
      <c r="E99" s="2152" t="s">
        <v>23</v>
      </c>
      <c r="F99" s="2315" t="s">
        <v>394</v>
      </c>
      <c r="G99" s="2312">
        <f t="shared" si="0"/>
        <v>11876.190476190475</v>
      </c>
      <c r="H99" s="2316">
        <v>12470</v>
      </c>
    </row>
    <row r="100" spans="1:8" x14ac:dyDescent="0.3">
      <c r="A100" s="1682"/>
      <c r="B100" s="1683"/>
      <c r="C100" s="2311"/>
      <c r="D100" s="2152"/>
      <c r="E100" s="2152"/>
      <c r="F100" s="2315"/>
      <c r="G100" s="2314"/>
      <c r="H100" s="2317"/>
    </row>
    <row r="101" spans="1:8" x14ac:dyDescent="0.3">
      <c r="A101" s="1682"/>
      <c r="B101" s="1683"/>
      <c r="C101" s="2311"/>
      <c r="D101" s="2152"/>
      <c r="E101" s="2152"/>
      <c r="F101" s="282" t="s">
        <v>539</v>
      </c>
      <c r="G101" s="329">
        <f t="shared" si="0"/>
        <v>12469.523809523809</v>
      </c>
      <c r="H101" s="284">
        <v>13093</v>
      </c>
    </row>
    <row r="102" spans="1:8" x14ac:dyDescent="0.3">
      <c r="A102" s="1682" t="s">
        <v>498</v>
      </c>
      <c r="B102" s="1683"/>
      <c r="C102" s="2311" t="s">
        <v>516</v>
      </c>
      <c r="D102" s="2152" t="s">
        <v>382</v>
      </c>
      <c r="E102" s="2152" t="s">
        <v>23</v>
      </c>
      <c r="F102" s="2315" t="s">
        <v>394</v>
      </c>
      <c r="G102" s="2312">
        <f t="shared" si="0"/>
        <v>12491.428571428571</v>
      </c>
      <c r="H102" s="2318">
        <v>13116</v>
      </c>
    </row>
    <row r="103" spans="1:8" x14ac:dyDescent="0.3">
      <c r="A103" s="1682"/>
      <c r="B103" s="1683"/>
      <c r="C103" s="2311"/>
      <c r="D103" s="2152"/>
      <c r="E103" s="2152"/>
      <c r="F103" s="2315"/>
      <c r="G103" s="2314"/>
      <c r="H103" s="2318"/>
    </row>
    <row r="104" spans="1:8" x14ac:dyDescent="0.3">
      <c r="A104" s="1682"/>
      <c r="B104" s="1683"/>
      <c r="C104" s="2311"/>
      <c r="D104" s="2152"/>
      <c r="E104" s="2152"/>
      <c r="F104" s="282" t="s">
        <v>539</v>
      </c>
      <c r="G104" s="329">
        <f t="shared" si="0"/>
        <v>13115.238095238095</v>
      </c>
      <c r="H104" s="284">
        <v>13771</v>
      </c>
    </row>
    <row r="105" spans="1:8" x14ac:dyDescent="0.3">
      <c r="A105" s="1682" t="s">
        <v>498</v>
      </c>
      <c r="B105" s="1683"/>
      <c r="C105" s="2301" t="s">
        <v>411</v>
      </c>
      <c r="D105" s="2152" t="s">
        <v>382</v>
      </c>
      <c r="E105" s="2152" t="s">
        <v>23</v>
      </c>
      <c r="F105" s="2315" t="s">
        <v>394</v>
      </c>
      <c r="G105" s="2312">
        <f t="shared" si="0"/>
        <v>10400.95238095238</v>
      </c>
      <c r="H105" s="2318">
        <v>10921</v>
      </c>
    </row>
    <row r="106" spans="1:8" x14ac:dyDescent="0.3">
      <c r="A106" s="1682"/>
      <c r="B106" s="1683"/>
      <c r="C106" s="2301"/>
      <c r="D106" s="2152"/>
      <c r="E106" s="2152"/>
      <c r="F106" s="2315"/>
      <c r="G106" s="2314"/>
      <c r="H106" s="2318"/>
    </row>
    <row r="107" spans="1:8" x14ac:dyDescent="0.3">
      <c r="A107" s="1682"/>
      <c r="B107" s="1683"/>
      <c r="C107" s="2301"/>
      <c r="D107" s="2152"/>
      <c r="E107" s="2152"/>
      <c r="F107" s="282" t="s">
        <v>539</v>
      </c>
      <c r="G107" s="329">
        <f t="shared" si="0"/>
        <v>10921.904761904761</v>
      </c>
      <c r="H107" s="284">
        <v>11468</v>
      </c>
    </row>
    <row r="108" spans="1:8" x14ac:dyDescent="0.3">
      <c r="A108" s="1682" t="s">
        <v>499</v>
      </c>
      <c r="B108" s="1683"/>
      <c r="C108" s="2311" t="s">
        <v>517</v>
      </c>
      <c r="D108" s="2152" t="s">
        <v>382</v>
      </c>
      <c r="E108" s="2152" t="s">
        <v>23</v>
      </c>
      <c r="F108" s="2315" t="s">
        <v>394</v>
      </c>
      <c r="G108" s="2312">
        <f t="shared" si="0"/>
        <v>15351.428571428571</v>
      </c>
      <c r="H108" s="2318">
        <v>16119</v>
      </c>
    </row>
    <row r="109" spans="1:8" x14ac:dyDescent="0.3">
      <c r="A109" s="1682"/>
      <c r="B109" s="1683"/>
      <c r="C109" s="2311"/>
      <c r="D109" s="2152"/>
      <c r="E109" s="2152"/>
      <c r="F109" s="2315"/>
      <c r="G109" s="2314"/>
      <c r="H109" s="2318"/>
    </row>
    <row r="110" spans="1:8" x14ac:dyDescent="0.3">
      <c r="A110" s="1682"/>
      <c r="B110" s="1683"/>
      <c r="C110" s="2311"/>
      <c r="D110" s="2152"/>
      <c r="E110" s="2152"/>
      <c r="F110" s="282" t="s">
        <v>539</v>
      </c>
      <c r="G110" s="329">
        <f t="shared" si="0"/>
        <v>16119.047619047618</v>
      </c>
      <c r="H110" s="284">
        <v>16925</v>
      </c>
    </row>
    <row r="111" spans="1:8" x14ac:dyDescent="0.3">
      <c r="A111" s="1682" t="s">
        <v>499</v>
      </c>
      <c r="B111" s="1683"/>
      <c r="C111" s="2311" t="s">
        <v>511</v>
      </c>
      <c r="D111" s="2152" t="s">
        <v>382</v>
      </c>
      <c r="E111" s="2152" t="s">
        <v>23</v>
      </c>
      <c r="F111" s="2315" t="s">
        <v>394</v>
      </c>
      <c r="G111" s="2312">
        <f t="shared" si="0"/>
        <v>15105.714285714284</v>
      </c>
      <c r="H111" s="2318">
        <v>15861</v>
      </c>
    </row>
    <row r="112" spans="1:8" x14ac:dyDescent="0.3">
      <c r="A112" s="1682"/>
      <c r="B112" s="1683"/>
      <c r="C112" s="2311"/>
      <c r="D112" s="2152"/>
      <c r="E112" s="2152"/>
      <c r="F112" s="2315"/>
      <c r="G112" s="2314"/>
      <c r="H112" s="2318"/>
    </row>
    <row r="113" spans="1:8" x14ac:dyDescent="0.3">
      <c r="A113" s="1682"/>
      <c r="B113" s="1683"/>
      <c r="C113" s="2311"/>
      <c r="D113" s="2152"/>
      <c r="E113" s="2152"/>
      <c r="F113" s="282" t="s">
        <v>539</v>
      </c>
      <c r="G113" s="329">
        <f t="shared" si="0"/>
        <v>15860</v>
      </c>
      <c r="H113" s="284">
        <v>16653</v>
      </c>
    </row>
    <row r="114" spans="1:8" x14ac:dyDescent="0.3">
      <c r="A114" s="1682" t="s">
        <v>499</v>
      </c>
      <c r="B114" s="1683"/>
      <c r="C114" s="2311" t="s">
        <v>504</v>
      </c>
      <c r="D114" s="2152" t="s">
        <v>382</v>
      </c>
      <c r="E114" s="2152" t="s">
        <v>23</v>
      </c>
      <c r="F114" s="2315" t="s">
        <v>394</v>
      </c>
      <c r="G114" s="2312">
        <f t="shared" si="0"/>
        <v>14736.190476190475</v>
      </c>
      <c r="H114" s="2318">
        <v>15473</v>
      </c>
    </row>
    <row r="115" spans="1:8" x14ac:dyDescent="0.3">
      <c r="A115" s="1682"/>
      <c r="B115" s="1683"/>
      <c r="C115" s="2311"/>
      <c r="D115" s="2152"/>
      <c r="E115" s="2152"/>
      <c r="F115" s="2315"/>
      <c r="G115" s="2314"/>
      <c r="H115" s="2318"/>
    </row>
    <row r="116" spans="1:8" x14ac:dyDescent="0.3">
      <c r="A116" s="1682"/>
      <c r="B116" s="1683"/>
      <c r="C116" s="2311"/>
      <c r="D116" s="2152"/>
      <c r="E116" s="2152"/>
      <c r="F116" s="282" t="s">
        <v>539</v>
      </c>
      <c r="G116" s="329">
        <f t="shared" si="0"/>
        <v>15472.380952380952</v>
      </c>
      <c r="H116" s="284">
        <v>16246</v>
      </c>
    </row>
    <row r="117" spans="1:8" x14ac:dyDescent="0.3">
      <c r="A117" s="1682" t="s">
        <v>499</v>
      </c>
      <c r="B117" s="1683"/>
      <c r="C117" s="2311" t="s">
        <v>411</v>
      </c>
      <c r="D117" s="2152" t="s">
        <v>382</v>
      </c>
      <c r="E117" s="2152" t="s">
        <v>23</v>
      </c>
      <c r="F117" s="2315" t="s">
        <v>394</v>
      </c>
      <c r="G117" s="2312">
        <f t="shared" si="0"/>
        <v>12668.571428571428</v>
      </c>
      <c r="H117" s="2318">
        <v>13302</v>
      </c>
    </row>
    <row r="118" spans="1:8" x14ac:dyDescent="0.3">
      <c r="A118" s="1682"/>
      <c r="B118" s="1683"/>
      <c r="C118" s="2311"/>
      <c r="D118" s="2152"/>
      <c r="E118" s="2152"/>
      <c r="F118" s="2315"/>
      <c r="G118" s="2314"/>
      <c r="H118" s="2318"/>
    </row>
    <row r="119" spans="1:8" ht="17.25" thickBot="1" x14ac:dyDescent="0.35">
      <c r="A119" s="1684"/>
      <c r="B119" s="1685"/>
      <c r="C119" s="2331"/>
      <c r="D119" s="2153"/>
      <c r="E119" s="2153"/>
      <c r="F119" s="299" t="s">
        <v>539</v>
      </c>
      <c r="G119" s="330">
        <f t="shared" si="0"/>
        <v>13301.904761904761</v>
      </c>
      <c r="H119" s="300">
        <v>13967</v>
      </c>
    </row>
    <row r="120" spans="1:8" x14ac:dyDescent="0.3">
      <c r="A120" s="2336" t="s">
        <v>32</v>
      </c>
      <c r="B120" s="2336"/>
      <c r="C120" s="2336"/>
      <c r="D120" s="2336"/>
      <c r="E120" s="2336"/>
      <c r="F120" s="2336"/>
      <c r="G120" s="2336"/>
      <c r="H120" s="277"/>
    </row>
    <row r="121" spans="1:8" ht="17.25" thickBot="1" x14ac:dyDescent="0.35">
      <c r="A121" s="1584" t="s">
        <v>407</v>
      </c>
      <c r="B121" s="1584"/>
      <c r="C121" s="1584"/>
      <c r="D121" s="1584"/>
      <c r="E121" s="1584"/>
      <c r="F121" s="1584"/>
      <c r="G121" s="1584"/>
      <c r="H121" s="276"/>
    </row>
    <row r="122" spans="1:8" ht="13.5" customHeight="1" x14ac:dyDescent="0.3">
      <c r="A122" s="1586" t="s">
        <v>33</v>
      </c>
      <c r="B122" s="1587"/>
      <c r="C122" s="1587" t="s">
        <v>177</v>
      </c>
      <c r="D122" s="1587" t="s">
        <v>34</v>
      </c>
      <c r="E122" s="1587" t="s">
        <v>15</v>
      </c>
      <c r="F122" s="1587"/>
      <c r="G122" s="1692" t="s">
        <v>302</v>
      </c>
      <c r="H122" s="1689" t="s">
        <v>17</v>
      </c>
    </row>
    <row r="123" spans="1:8" ht="17.25" thickBot="1" x14ac:dyDescent="0.35">
      <c r="A123" s="1691"/>
      <c r="B123" s="1681"/>
      <c r="C123" s="1681"/>
      <c r="D123" s="1681"/>
      <c r="E123" s="1681"/>
      <c r="F123" s="1681"/>
      <c r="G123" s="1693"/>
      <c r="H123" s="1690"/>
    </row>
    <row r="124" spans="1:8" ht="15" customHeight="1" x14ac:dyDescent="0.3">
      <c r="A124" s="2323" t="s">
        <v>508</v>
      </c>
      <c r="B124" s="2324"/>
      <c r="C124" s="287" t="s">
        <v>417</v>
      </c>
      <c r="D124" s="2295" t="s">
        <v>36</v>
      </c>
      <c r="E124" s="2337" t="s">
        <v>418</v>
      </c>
      <c r="F124" s="2337"/>
      <c r="G124" s="288">
        <v>1037</v>
      </c>
      <c r="H124" s="289">
        <v>1037</v>
      </c>
    </row>
    <row r="125" spans="1:8" ht="15" customHeight="1" x14ac:dyDescent="0.3">
      <c r="A125" s="2325"/>
      <c r="B125" s="2326"/>
      <c r="C125" s="251" t="s">
        <v>419</v>
      </c>
      <c r="D125" s="2152"/>
      <c r="E125" s="1680"/>
      <c r="F125" s="1680"/>
      <c r="G125" s="286">
        <v>1037</v>
      </c>
      <c r="H125" s="252">
        <v>1037</v>
      </c>
    </row>
    <row r="126" spans="1:8" ht="15" customHeight="1" x14ac:dyDescent="0.3">
      <c r="A126" s="2325"/>
      <c r="B126" s="2326"/>
      <c r="C126" s="251" t="s">
        <v>410</v>
      </c>
      <c r="D126" s="2152"/>
      <c r="E126" s="1680"/>
      <c r="F126" s="1680"/>
      <c r="G126" s="286">
        <v>1181</v>
      </c>
      <c r="H126" s="252">
        <v>1181</v>
      </c>
    </row>
    <row r="127" spans="1:8" ht="15" customHeight="1" x14ac:dyDescent="0.3">
      <c r="A127" s="2325"/>
      <c r="B127" s="2326"/>
      <c r="C127" s="2281" t="s">
        <v>414</v>
      </c>
      <c r="D127" s="2152"/>
      <c r="E127" s="1680" t="s">
        <v>420</v>
      </c>
      <c r="F127" s="1680"/>
      <c r="G127" s="2280">
        <v>744</v>
      </c>
      <c r="H127" s="2322">
        <v>744</v>
      </c>
    </row>
    <row r="128" spans="1:8" ht="15" customHeight="1" x14ac:dyDescent="0.3">
      <c r="A128" s="2325"/>
      <c r="B128" s="2326"/>
      <c r="C128" s="2281"/>
      <c r="D128" s="2152"/>
      <c r="E128" s="1680"/>
      <c r="F128" s="1680"/>
      <c r="G128" s="2280"/>
      <c r="H128" s="2322"/>
    </row>
    <row r="129" spans="1:8" ht="15" customHeight="1" x14ac:dyDescent="0.3">
      <c r="A129" s="2325"/>
      <c r="B129" s="2326"/>
      <c r="C129" s="2281"/>
      <c r="D129" s="2152"/>
      <c r="E129" s="1680"/>
      <c r="F129" s="1680"/>
      <c r="G129" s="2280"/>
      <c r="H129" s="2322"/>
    </row>
    <row r="130" spans="1:8" ht="15" customHeight="1" x14ac:dyDescent="0.3">
      <c r="A130" s="2325"/>
      <c r="B130" s="2326"/>
      <c r="C130" s="251" t="s">
        <v>411</v>
      </c>
      <c r="D130" s="2152"/>
      <c r="E130" s="1680"/>
      <c r="F130" s="1680"/>
      <c r="G130" s="286">
        <v>502</v>
      </c>
      <c r="H130" s="252">
        <v>502</v>
      </c>
    </row>
    <row r="131" spans="1:8" ht="15" customHeight="1" x14ac:dyDescent="0.3">
      <c r="A131" s="2325"/>
      <c r="B131" s="2326"/>
      <c r="C131" s="253" t="s">
        <v>511</v>
      </c>
      <c r="D131" s="2152"/>
      <c r="E131" s="1680" t="s">
        <v>418</v>
      </c>
      <c r="F131" s="1680"/>
      <c r="G131" s="2332">
        <v>643</v>
      </c>
      <c r="H131" s="2334">
        <v>676</v>
      </c>
    </row>
    <row r="132" spans="1:8" ht="15" customHeight="1" x14ac:dyDescent="0.3">
      <c r="A132" s="2325"/>
      <c r="B132" s="2326"/>
      <c r="C132" s="253" t="s">
        <v>494</v>
      </c>
      <c r="D132" s="2152"/>
      <c r="E132" s="1680"/>
      <c r="F132" s="1680"/>
      <c r="G132" s="2333"/>
      <c r="H132" s="2335"/>
    </row>
    <row r="133" spans="1:8" ht="15" customHeight="1" x14ac:dyDescent="0.3">
      <c r="A133" s="2325" t="s">
        <v>1718</v>
      </c>
      <c r="B133" s="2326"/>
      <c r="C133" s="251" t="s">
        <v>417</v>
      </c>
      <c r="D133" s="2152" t="s">
        <v>36</v>
      </c>
      <c r="E133" s="1680" t="s">
        <v>1717</v>
      </c>
      <c r="F133" s="1680"/>
      <c r="G133" s="286">
        <v>554</v>
      </c>
      <c r="H133" s="252">
        <v>554</v>
      </c>
    </row>
    <row r="134" spans="1:8" ht="15" customHeight="1" x14ac:dyDescent="0.3">
      <c r="A134" s="2325"/>
      <c r="B134" s="2326"/>
      <c r="C134" s="251" t="s">
        <v>419</v>
      </c>
      <c r="D134" s="2152"/>
      <c r="E134" s="1680"/>
      <c r="F134" s="1680"/>
      <c r="G134" s="286">
        <v>554</v>
      </c>
      <c r="H134" s="252">
        <v>554</v>
      </c>
    </row>
    <row r="135" spans="1:8" ht="15" customHeight="1" x14ac:dyDescent="0.3">
      <c r="A135" s="2325"/>
      <c r="B135" s="2326"/>
      <c r="C135" s="251" t="s">
        <v>410</v>
      </c>
      <c r="D135" s="2152"/>
      <c r="E135" s="1680"/>
      <c r="F135" s="1680"/>
      <c r="G135" s="286">
        <v>628</v>
      </c>
      <c r="H135" s="252">
        <v>628</v>
      </c>
    </row>
    <row r="136" spans="1:8" ht="15" customHeight="1" x14ac:dyDescent="0.3">
      <c r="A136" s="2325"/>
      <c r="B136" s="2326"/>
      <c r="C136" s="2281" t="s">
        <v>414</v>
      </c>
      <c r="D136" s="2152"/>
      <c r="E136" s="1680" t="s">
        <v>421</v>
      </c>
      <c r="F136" s="1680"/>
      <c r="G136" s="2280">
        <v>408</v>
      </c>
      <c r="H136" s="2322">
        <v>408</v>
      </c>
    </row>
    <row r="137" spans="1:8" ht="15" customHeight="1" x14ac:dyDescent="0.3">
      <c r="A137" s="2325"/>
      <c r="B137" s="2326"/>
      <c r="C137" s="2281"/>
      <c r="D137" s="2152"/>
      <c r="E137" s="1680"/>
      <c r="F137" s="1680"/>
      <c r="G137" s="2280"/>
      <c r="H137" s="2322"/>
    </row>
    <row r="138" spans="1:8" ht="15" customHeight="1" x14ac:dyDescent="0.3">
      <c r="A138" s="2325"/>
      <c r="B138" s="2326"/>
      <c r="C138" s="2281"/>
      <c r="D138" s="2152"/>
      <c r="E138" s="1680"/>
      <c r="F138" s="1680"/>
      <c r="G138" s="2280"/>
      <c r="H138" s="2322"/>
    </row>
    <row r="139" spans="1:8" ht="15" customHeight="1" x14ac:dyDescent="0.3">
      <c r="A139" s="2325"/>
      <c r="B139" s="2326"/>
      <c r="C139" s="251" t="s">
        <v>411</v>
      </c>
      <c r="D139" s="2152"/>
      <c r="E139" s="1680" t="s">
        <v>422</v>
      </c>
      <c r="F139" s="1680"/>
      <c r="G139" s="286">
        <v>320</v>
      </c>
      <c r="H139" s="252">
        <v>320</v>
      </c>
    </row>
    <row r="140" spans="1:8" ht="15" customHeight="1" x14ac:dyDescent="0.3">
      <c r="A140" s="2325"/>
      <c r="B140" s="2326"/>
      <c r="C140" s="253" t="s">
        <v>511</v>
      </c>
      <c r="D140" s="2152"/>
      <c r="E140" s="1680" t="s">
        <v>421</v>
      </c>
      <c r="F140" s="1680"/>
      <c r="G140" s="2332">
        <v>353</v>
      </c>
      <c r="H140" s="2334">
        <v>371</v>
      </c>
    </row>
    <row r="141" spans="1:8" ht="15" customHeight="1" x14ac:dyDescent="0.3">
      <c r="A141" s="2325"/>
      <c r="B141" s="2326"/>
      <c r="C141" s="253" t="s">
        <v>494</v>
      </c>
      <c r="D141" s="2152"/>
      <c r="E141" s="1680"/>
      <c r="F141" s="1680"/>
      <c r="G141" s="2333"/>
      <c r="H141" s="2335"/>
    </row>
    <row r="142" spans="1:8" ht="15" customHeight="1" x14ac:dyDescent="0.3">
      <c r="A142" s="2325" t="s">
        <v>423</v>
      </c>
      <c r="B142" s="2326"/>
      <c r="C142" s="251" t="s">
        <v>417</v>
      </c>
      <c r="D142" s="2152" t="s">
        <v>36</v>
      </c>
      <c r="E142" s="1680" t="s">
        <v>424</v>
      </c>
      <c r="F142" s="1680"/>
      <c r="G142" s="286">
        <v>1041</v>
      </c>
      <c r="H142" s="252">
        <v>1041</v>
      </c>
    </row>
    <row r="143" spans="1:8" ht="15" customHeight="1" x14ac:dyDescent="0.3">
      <c r="A143" s="2325"/>
      <c r="B143" s="2326"/>
      <c r="C143" s="251" t="s">
        <v>419</v>
      </c>
      <c r="D143" s="2152"/>
      <c r="E143" s="1680"/>
      <c r="F143" s="1680"/>
      <c r="G143" s="286">
        <v>1041</v>
      </c>
      <c r="H143" s="252">
        <v>1041</v>
      </c>
    </row>
    <row r="144" spans="1:8" ht="15" customHeight="1" x14ac:dyDescent="0.3">
      <c r="A144" s="2325"/>
      <c r="B144" s="2326"/>
      <c r="C144" s="251" t="s">
        <v>410</v>
      </c>
      <c r="D144" s="2152"/>
      <c r="E144" s="1680"/>
      <c r="F144" s="1680"/>
      <c r="G144" s="286">
        <v>1154</v>
      </c>
      <c r="H144" s="252">
        <v>1154</v>
      </c>
    </row>
    <row r="145" spans="1:8" ht="15" customHeight="1" x14ac:dyDescent="0.3">
      <c r="A145" s="2325"/>
      <c r="B145" s="2326"/>
      <c r="C145" s="2281" t="s">
        <v>414</v>
      </c>
      <c r="D145" s="2152"/>
      <c r="E145" s="1680" t="s">
        <v>425</v>
      </c>
      <c r="F145" s="1680"/>
      <c r="G145" s="2280">
        <v>981</v>
      </c>
      <c r="H145" s="2322">
        <v>981</v>
      </c>
    </row>
    <row r="146" spans="1:8" ht="15" customHeight="1" x14ac:dyDescent="0.3">
      <c r="A146" s="2325"/>
      <c r="B146" s="2326"/>
      <c r="C146" s="2281"/>
      <c r="D146" s="2152"/>
      <c r="E146" s="1680"/>
      <c r="F146" s="1680"/>
      <c r="G146" s="2280"/>
      <c r="H146" s="2322"/>
    </row>
    <row r="147" spans="1:8" ht="15" customHeight="1" x14ac:dyDescent="0.3">
      <c r="A147" s="2325"/>
      <c r="B147" s="2326"/>
      <c r="C147" s="2281"/>
      <c r="D147" s="2152"/>
      <c r="E147" s="1680"/>
      <c r="F147" s="1680"/>
      <c r="G147" s="2280"/>
      <c r="H147" s="2322"/>
    </row>
    <row r="148" spans="1:8" ht="15" customHeight="1" x14ac:dyDescent="0.3">
      <c r="A148" s="2325"/>
      <c r="B148" s="2326"/>
      <c r="C148" s="251" t="s">
        <v>411</v>
      </c>
      <c r="D148" s="2152"/>
      <c r="E148" s="1680" t="s">
        <v>1749</v>
      </c>
      <c r="F148" s="1680"/>
      <c r="G148" s="286">
        <v>1152</v>
      </c>
      <c r="H148" s="252">
        <v>1152</v>
      </c>
    </row>
    <row r="149" spans="1:8" ht="15" customHeight="1" x14ac:dyDescent="0.3">
      <c r="A149" s="2325"/>
      <c r="B149" s="2326"/>
      <c r="C149" s="253" t="s">
        <v>511</v>
      </c>
      <c r="D149" s="2152"/>
      <c r="E149" s="1680" t="s">
        <v>1750</v>
      </c>
      <c r="F149" s="1680"/>
      <c r="G149" s="2282">
        <v>890</v>
      </c>
      <c r="H149" s="2329">
        <v>936</v>
      </c>
    </row>
    <row r="150" spans="1:8" ht="15" customHeight="1" x14ac:dyDescent="0.3">
      <c r="A150" s="2325"/>
      <c r="B150" s="2326"/>
      <c r="C150" s="253" t="s">
        <v>494</v>
      </c>
      <c r="D150" s="2152"/>
      <c r="E150" s="1680"/>
      <c r="F150" s="1680"/>
      <c r="G150" s="2338"/>
      <c r="H150" s="2339"/>
    </row>
    <row r="151" spans="1:8" ht="15" customHeight="1" x14ac:dyDescent="0.3">
      <c r="A151" s="2325" t="s">
        <v>386</v>
      </c>
      <c r="B151" s="2326"/>
      <c r="C151" s="253" t="s">
        <v>417</v>
      </c>
      <c r="D151" s="2152" t="s">
        <v>36</v>
      </c>
      <c r="E151" s="1680" t="s">
        <v>510</v>
      </c>
      <c r="F151" s="1680"/>
      <c r="G151" s="286">
        <v>421</v>
      </c>
      <c r="H151" s="252">
        <v>443</v>
      </c>
    </row>
    <row r="152" spans="1:8" ht="15" customHeight="1" x14ac:dyDescent="0.3">
      <c r="A152" s="2325"/>
      <c r="B152" s="2326"/>
      <c r="C152" s="253" t="s">
        <v>419</v>
      </c>
      <c r="D152" s="2152"/>
      <c r="E152" s="1680"/>
      <c r="F152" s="1680"/>
      <c r="G152" s="286">
        <v>421</v>
      </c>
      <c r="H152" s="252">
        <v>443</v>
      </c>
    </row>
    <row r="153" spans="1:8" ht="15" customHeight="1" x14ac:dyDescent="0.3">
      <c r="A153" s="2325"/>
      <c r="B153" s="2326"/>
      <c r="C153" s="253" t="s">
        <v>410</v>
      </c>
      <c r="D153" s="2152"/>
      <c r="E153" s="1680"/>
      <c r="F153" s="1680"/>
      <c r="G153" s="286">
        <v>433</v>
      </c>
      <c r="H153" s="252">
        <v>456</v>
      </c>
    </row>
    <row r="154" spans="1:8" ht="15" customHeight="1" x14ac:dyDescent="0.3">
      <c r="A154" s="2325"/>
      <c r="B154" s="2326"/>
      <c r="C154" s="2279" t="s">
        <v>414</v>
      </c>
      <c r="D154" s="2152"/>
      <c r="E154" s="1680" t="s">
        <v>426</v>
      </c>
      <c r="F154" s="1680"/>
      <c r="G154" s="2280">
        <v>307</v>
      </c>
      <c r="H154" s="2322">
        <v>323</v>
      </c>
    </row>
    <row r="155" spans="1:8" ht="15" customHeight="1" x14ac:dyDescent="0.3">
      <c r="A155" s="2325"/>
      <c r="B155" s="2326"/>
      <c r="C155" s="2279"/>
      <c r="D155" s="2152"/>
      <c r="E155" s="1680"/>
      <c r="F155" s="1680"/>
      <c r="G155" s="2280"/>
      <c r="H155" s="2322"/>
    </row>
    <row r="156" spans="1:8" x14ac:dyDescent="0.3">
      <c r="A156" s="2325"/>
      <c r="B156" s="2326"/>
      <c r="C156" s="2279"/>
      <c r="D156" s="2152"/>
      <c r="E156" s="1680"/>
      <c r="F156" s="1680"/>
      <c r="G156" s="2280"/>
      <c r="H156" s="2322"/>
    </row>
    <row r="157" spans="1:8" x14ac:dyDescent="0.3">
      <c r="A157" s="2325"/>
      <c r="B157" s="2326"/>
      <c r="C157" s="253" t="s">
        <v>411</v>
      </c>
      <c r="D157" s="2152"/>
      <c r="E157" s="1680"/>
      <c r="F157" s="1680"/>
      <c r="G157" s="286">
        <v>277</v>
      </c>
      <c r="H157" s="252">
        <v>291</v>
      </c>
    </row>
    <row r="158" spans="1:8" x14ac:dyDescent="0.3">
      <c r="A158" s="2325"/>
      <c r="B158" s="2326"/>
      <c r="C158" s="253" t="s">
        <v>511</v>
      </c>
      <c r="D158" s="2152"/>
      <c r="E158" s="1680" t="s">
        <v>510</v>
      </c>
      <c r="F158" s="1680"/>
      <c r="G158" s="2282">
        <v>292</v>
      </c>
      <c r="H158" s="2329">
        <v>307</v>
      </c>
    </row>
    <row r="159" spans="1:8" ht="17.25" thickBot="1" x14ac:dyDescent="0.35">
      <c r="A159" s="2327"/>
      <c r="B159" s="2328"/>
      <c r="C159" s="290" t="s">
        <v>494</v>
      </c>
      <c r="D159" s="2153"/>
      <c r="E159" s="1697"/>
      <c r="F159" s="1697"/>
      <c r="G159" s="2283"/>
      <c r="H159" s="2330"/>
    </row>
    <row r="161" spans="1:4" x14ac:dyDescent="0.3">
      <c r="A161" s="246"/>
      <c r="B161" s="246"/>
      <c r="C161" s="1675" t="s">
        <v>349</v>
      </c>
      <c r="D161" s="1675"/>
    </row>
    <row r="162" spans="1:4" x14ac:dyDescent="0.3">
      <c r="A162" s="1677"/>
      <c r="B162" s="1678"/>
      <c r="C162" s="1676" t="s">
        <v>105</v>
      </c>
      <c r="D162" s="1675"/>
    </row>
    <row r="163" spans="1:4" x14ac:dyDescent="0.3">
      <c r="A163" s="62">
        <v>900</v>
      </c>
      <c r="B163" s="2009" t="s">
        <v>170</v>
      </c>
      <c r="C163" s="2009"/>
      <c r="D163" s="2009"/>
    </row>
  </sheetData>
  <protectedRanges>
    <protectedRange sqref="A124:A141" name="Диапазон1_2_1_1_1_1_1_1"/>
  </protectedRanges>
  <mergeCells count="203">
    <mergeCell ref="A114:B116"/>
    <mergeCell ref="C114:C116"/>
    <mergeCell ref="D114:D116"/>
    <mergeCell ref="E114:E116"/>
    <mergeCell ref="F114:F115"/>
    <mergeCell ref="G114:G115"/>
    <mergeCell ref="H114:H115"/>
    <mergeCell ref="H140:H141"/>
    <mergeCell ref="G149:G150"/>
    <mergeCell ref="H149:H150"/>
    <mergeCell ref="G127:G129"/>
    <mergeCell ref="E133:F135"/>
    <mergeCell ref="C136:C138"/>
    <mergeCell ref="E136:F138"/>
    <mergeCell ref="G140:G141"/>
    <mergeCell ref="H158:H159"/>
    <mergeCell ref="A117:B119"/>
    <mergeCell ref="C117:C119"/>
    <mergeCell ref="D117:D119"/>
    <mergeCell ref="E117:E119"/>
    <mergeCell ref="F117:F118"/>
    <mergeCell ref="G117:G118"/>
    <mergeCell ref="H117:H118"/>
    <mergeCell ref="G131:G132"/>
    <mergeCell ref="H131:H132"/>
    <mergeCell ref="H127:H129"/>
    <mergeCell ref="A120:G120"/>
    <mergeCell ref="A121:G121"/>
    <mergeCell ref="A122:B123"/>
    <mergeCell ref="C122:C123"/>
    <mergeCell ref="D122:D123"/>
    <mergeCell ref="E122:F123"/>
    <mergeCell ref="G122:G123"/>
    <mergeCell ref="G136:G138"/>
    <mergeCell ref="E139:F139"/>
    <mergeCell ref="E124:F126"/>
    <mergeCell ref="C127:C129"/>
    <mergeCell ref="E127:F130"/>
    <mergeCell ref="H39:H41"/>
    <mergeCell ref="H43:H45"/>
    <mergeCell ref="H47:H49"/>
    <mergeCell ref="H51:H53"/>
    <mergeCell ref="H55:H57"/>
    <mergeCell ref="H136:H138"/>
    <mergeCell ref="H145:H147"/>
    <mergeCell ref="H154:H156"/>
    <mergeCell ref="A124:B132"/>
    <mergeCell ref="D124:D132"/>
    <mergeCell ref="A133:B141"/>
    <mergeCell ref="D133:D141"/>
    <mergeCell ref="A142:B150"/>
    <mergeCell ref="A151:B159"/>
    <mergeCell ref="E131:F132"/>
    <mergeCell ref="E140:F141"/>
    <mergeCell ref="E149:F150"/>
    <mergeCell ref="E158:F159"/>
    <mergeCell ref="D142:D150"/>
    <mergeCell ref="D151:D159"/>
    <mergeCell ref="E148:F148"/>
    <mergeCell ref="H108:H109"/>
    <mergeCell ref="H111:H112"/>
    <mergeCell ref="H122:H123"/>
    <mergeCell ref="H99:H100"/>
    <mergeCell ref="H102:H103"/>
    <mergeCell ref="H105:H106"/>
    <mergeCell ref="A91:B94"/>
    <mergeCell ref="C91:C94"/>
    <mergeCell ref="D91:D94"/>
    <mergeCell ref="E91:E94"/>
    <mergeCell ref="A95:B98"/>
    <mergeCell ref="C95:C98"/>
    <mergeCell ref="D95:D98"/>
    <mergeCell ref="E95:E98"/>
    <mergeCell ref="F105:F106"/>
    <mergeCell ref="A102:B104"/>
    <mergeCell ref="C102:C104"/>
    <mergeCell ref="D102:D104"/>
    <mergeCell ref="E102:E104"/>
    <mergeCell ref="G99:G100"/>
    <mergeCell ref="G102:G103"/>
    <mergeCell ref="G105:G106"/>
    <mergeCell ref="F108:F109"/>
    <mergeCell ref="F111:F112"/>
    <mergeCell ref="E108:E110"/>
    <mergeCell ref="A99:B101"/>
    <mergeCell ref="G108:G109"/>
    <mergeCell ref="G111:G112"/>
    <mergeCell ref="E79:E82"/>
    <mergeCell ref="A83:B86"/>
    <mergeCell ref="C83:C86"/>
    <mergeCell ref="D83:D86"/>
    <mergeCell ref="E83:E86"/>
    <mergeCell ref="F99:F100"/>
    <mergeCell ref="F102:F103"/>
    <mergeCell ref="C99:C101"/>
    <mergeCell ref="D99:D101"/>
    <mergeCell ref="E99:E101"/>
    <mergeCell ref="A111:B113"/>
    <mergeCell ref="C111:C113"/>
    <mergeCell ref="D111:D113"/>
    <mergeCell ref="E111:E113"/>
    <mergeCell ref="A108:B110"/>
    <mergeCell ref="C108:C110"/>
    <mergeCell ref="D108:D110"/>
    <mergeCell ref="G51:G53"/>
    <mergeCell ref="G55:G57"/>
    <mergeCell ref="A51:B54"/>
    <mergeCell ref="C51:C54"/>
    <mergeCell ref="D51:D54"/>
    <mergeCell ref="E51:E54"/>
    <mergeCell ref="A55:B58"/>
    <mergeCell ref="C55:C58"/>
    <mergeCell ref="D55:D58"/>
    <mergeCell ref="E55:E58"/>
    <mergeCell ref="C63:C66"/>
    <mergeCell ref="D63:D66"/>
    <mergeCell ref="E63:E66"/>
    <mergeCell ref="A59:B62"/>
    <mergeCell ref="C59:C62"/>
    <mergeCell ref="D59:D62"/>
    <mergeCell ref="E59:E62"/>
    <mergeCell ref="A63:B66"/>
    <mergeCell ref="A105:B107"/>
    <mergeCell ref="C105:C107"/>
    <mergeCell ref="D105:D107"/>
    <mergeCell ref="E105:E107"/>
    <mergeCell ref="A71:B74"/>
    <mergeCell ref="C71:C74"/>
    <mergeCell ref="D71:D74"/>
    <mergeCell ref="E71:E74"/>
    <mergeCell ref="A75:B78"/>
    <mergeCell ref="C75:C78"/>
    <mergeCell ref="D75:D78"/>
    <mergeCell ref="G39:G41"/>
    <mergeCell ref="G47:G49"/>
    <mergeCell ref="G43:G45"/>
    <mergeCell ref="D39:D42"/>
    <mergeCell ref="E39:E42"/>
    <mergeCell ref="D43:D46"/>
    <mergeCell ref="E43:E46"/>
    <mergeCell ref="D47:D50"/>
    <mergeCell ref="E47:E50"/>
    <mergeCell ref="A18:B18"/>
    <mergeCell ref="D18:E18"/>
    <mergeCell ref="A87:B90"/>
    <mergeCell ref="C87:C90"/>
    <mergeCell ref="D87:D90"/>
    <mergeCell ref="E87:E90"/>
    <mergeCell ref="E75:E78"/>
    <mergeCell ref="A79:B82"/>
    <mergeCell ref="C79:C82"/>
    <mergeCell ref="D79:D82"/>
    <mergeCell ref="A35:B38"/>
    <mergeCell ref="C35:C38"/>
    <mergeCell ref="D35:D38"/>
    <mergeCell ref="E35:E38"/>
    <mergeCell ref="A39:B42"/>
    <mergeCell ref="C39:C42"/>
    <mergeCell ref="A43:B46"/>
    <mergeCell ref="C43:C46"/>
    <mergeCell ref="A47:B50"/>
    <mergeCell ref="C47:C50"/>
    <mergeCell ref="A67:B70"/>
    <mergeCell ref="C67:C70"/>
    <mergeCell ref="D67:D70"/>
    <mergeCell ref="E67:E70"/>
    <mergeCell ref="A1:H4"/>
    <mergeCell ref="C6:H8"/>
    <mergeCell ref="C9:H10"/>
    <mergeCell ref="C11:H12"/>
    <mergeCell ref="A5:H5"/>
    <mergeCell ref="A13:B14"/>
    <mergeCell ref="A28:H28"/>
    <mergeCell ref="A31:B34"/>
    <mergeCell ref="C31:C34"/>
    <mergeCell ref="D31:D34"/>
    <mergeCell ref="E31:E34"/>
    <mergeCell ref="H29:H30"/>
    <mergeCell ref="C13:H14"/>
    <mergeCell ref="A29:B30"/>
    <mergeCell ref="C29:C30"/>
    <mergeCell ref="D29:D30"/>
    <mergeCell ref="E29:E30"/>
    <mergeCell ref="F29:F30"/>
    <mergeCell ref="G29:G30"/>
    <mergeCell ref="A11:B12"/>
    <mergeCell ref="A6:B8"/>
    <mergeCell ref="A9:B10"/>
    <mergeCell ref="A15:G15"/>
    <mergeCell ref="A16:G16"/>
    <mergeCell ref="B163:D163"/>
    <mergeCell ref="C161:D161"/>
    <mergeCell ref="A162:B162"/>
    <mergeCell ref="C162:D162"/>
    <mergeCell ref="E151:F153"/>
    <mergeCell ref="C154:C156"/>
    <mergeCell ref="E154:F157"/>
    <mergeCell ref="G154:G156"/>
    <mergeCell ref="E142:F144"/>
    <mergeCell ref="C145:C147"/>
    <mergeCell ref="E145:F147"/>
    <mergeCell ref="G145:G147"/>
    <mergeCell ref="G158:G159"/>
  </mergeCells>
  <phoneticPr fontId="53" type="noConversion"/>
  <hyperlinks>
    <hyperlink ref="A5:G5" location="СОДЕРЖАНИЕ!A1" display="СОДЕРЖАНИЕ!A1" xr:uid="{650DFB77-2601-4B64-8416-CDD41F682E81}"/>
  </hyperlinks>
  <pageMargins left="0.43307086614173229" right="0.11811023622047245" top="0.27559055118110237" bottom="0.78740157480314954" header="0.31496062992125984" footer="0.31496062992125984"/>
  <pageSetup paperSize="9" fitToHeight="0" orientation="portrait" r:id="rId1"/>
  <headerFooter>
    <oddFooter>&amp;C&amp;"-,курсив"&amp;8* цена с НДС в рублях РФ, отгрузка со склада фабрики в г. Рязань при 100% предоплате.
Страница  &amp;P из &amp;N&amp;R&amp;"-,полужирный"&amp;KFF0000portika.ru</oddFooter>
  </headerFooter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6CB717-5840-4F45-A97E-D4A4159EFA9A}">
  <sheetPr>
    <tabColor theme="0"/>
  </sheetPr>
  <dimension ref="A1:L131"/>
  <sheetViews>
    <sheetView topLeftCell="A73" zoomScaleNormal="100" workbookViewId="0">
      <selection activeCell="A91" sqref="A91:B94"/>
    </sheetView>
  </sheetViews>
  <sheetFormatPr defaultColWidth="8.85546875" defaultRowHeight="16.5" x14ac:dyDescent="0.3"/>
  <cols>
    <col min="1" max="1" width="15.85546875" style="237" customWidth="1"/>
    <col min="2" max="3" width="14.85546875" style="237" customWidth="1"/>
    <col min="4" max="5" width="17.28515625" style="237" customWidth="1"/>
    <col min="6" max="6" width="26.28515625" style="237" customWidth="1"/>
    <col min="7" max="8" width="15.7109375" style="237" customWidth="1"/>
    <col min="9" max="16384" width="8.85546875" style="237"/>
  </cols>
  <sheetData>
    <row r="1" spans="1:8" x14ac:dyDescent="0.3">
      <c r="A1" s="2284"/>
      <c r="B1" s="2285"/>
      <c r="C1" s="2285"/>
      <c r="D1" s="2285"/>
      <c r="E1" s="2285"/>
      <c r="F1" s="2285"/>
      <c r="G1" s="2285"/>
      <c r="H1" s="2285"/>
    </row>
    <row r="2" spans="1:8" x14ac:dyDescent="0.3">
      <c r="A2" s="2284"/>
      <c r="B2" s="2285"/>
      <c r="C2" s="2285"/>
      <c r="D2" s="2285"/>
      <c r="E2" s="2285"/>
      <c r="F2" s="2285"/>
      <c r="G2" s="2285"/>
      <c r="H2" s="2285"/>
    </row>
    <row r="3" spans="1:8" x14ac:dyDescent="0.3">
      <c r="A3" s="2284"/>
      <c r="B3" s="2285"/>
      <c r="C3" s="2285"/>
      <c r="D3" s="2285"/>
      <c r="E3" s="2285"/>
      <c r="F3" s="2285"/>
      <c r="G3" s="2285"/>
      <c r="H3" s="2285"/>
    </row>
    <row r="4" spans="1:8" ht="33" customHeight="1" x14ac:dyDescent="0.3">
      <c r="A4" s="2284"/>
      <c r="B4" s="2285"/>
      <c r="C4" s="2285"/>
      <c r="D4" s="2285"/>
      <c r="E4" s="2285"/>
      <c r="F4" s="2285"/>
      <c r="G4" s="2285"/>
      <c r="H4" s="2285"/>
    </row>
    <row r="5" spans="1:8" x14ac:dyDescent="0.3">
      <c r="A5" s="1718" t="s">
        <v>427</v>
      </c>
      <c r="B5" s="1718"/>
      <c r="C5" s="1718"/>
      <c r="D5" s="1718"/>
      <c r="E5" s="1718"/>
      <c r="F5" s="1718"/>
      <c r="G5" s="1718"/>
      <c r="H5" s="1718"/>
    </row>
    <row r="6" spans="1:8" ht="14.1" customHeight="1" x14ac:dyDescent="0.3">
      <c r="A6" s="1715" t="s">
        <v>0</v>
      </c>
      <c r="B6" s="1715"/>
      <c r="C6" s="2286" t="s">
        <v>514</v>
      </c>
      <c r="D6" s="2286"/>
      <c r="E6" s="2286"/>
      <c r="F6" s="2286"/>
      <c r="G6" s="2286"/>
      <c r="H6" s="2286"/>
    </row>
    <row r="7" spans="1:8" ht="14.1" customHeight="1" x14ac:dyDescent="0.3">
      <c r="A7" s="1715"/>
      <c r="B7" s="1715"/>
      <c r="C7" s="2286"/>
      <c r="D7" s="2286"/>
      <c r="E7" s="2286"/>
      <c r="F7" s="2286"/>
      <c r="G7" s="2286"/>
      <c r="H7" s="2286"/>
    </row>
    <row r="8" spans="1:8" x14ac:dyDescent="0.3">
      <c r="A8" s="1715"/>
      <c r="B8" s="1715"/>
      <c r="C8" s="2286"/>
      <c r="D8" s="2286"/>
      <c r="E8" s="2286"/>
      <c r="F8" s="2286"/>
      <c r="G8" s="2286"/>
      <c r="H8" s="2286"/>
    </row>
    <row r="9" spans="1:8" ht="13.5" customHeight="1" x14ac:dyDescent="0.3">
      <c r="A9" s="1717" t="s">
        <v>2</v>
      </c>
      <c r="B9" s="1717"/>
      <c r="C9" s="2287" t="s">
        <v>512</v>
      </c>
      <c r="D9" s="2287"/>
      <c r="E9" s="2287"/>
      <c r="F9" s="2287"/>
      <c r="G9" s="2287"/>
      <c r="H9" s="2287"/>
    </row>
    <row r="10" spans="1:8" x14ac:dyDescent="0.3">
      <c r="A10" s="1717"/>
      <c r="B10" s="1717"/>
      <c r="C10" s="2287"/>
      <c r="D10" s="2287"/>
      <c r="E10" s="2287"/>
      <c r="F10" s="2287"/>
      <c r="G10" s="2287"/>
      <c r="H10" s="2287"/>
    </row>
    <row r="11" spans="1:8" ht="13.5" customHeight="1" x14ac:dyDescent="0.3">
      <c r="A11" s="1715" t="s">
        <v>4</v>
      </c>
      <c r="B11" s="1715"/>
      <c r="C11" s="2286" t="s">
        <v>513</v>
      </c>
      <c r="D11" s="2286"/>
      <c r="E11" s="2286"/>
      <c r="F11" s="2286"/>
      <c r="G11" s="2286"/>
      <c r="H11" s="2286"/>
    </row>
    <row r="12" spans="1:8" ht="21.75" customHeight="1" x14ac:dyDescent="0.3">
      <c r="A12" s="1715"/>
      <c r="B12" s="1715"/>
      <c r="C12" s="2286"/>
      <c r="D12" s="2286"/>
      <c r="E12" s="2286"/>
      <c r="F12" s="2286"/>
      <c r="G12" s="2286"/>
      <c r="H12" s="2286"/>
    </row>
    <row r="13" spans="1:8" ht="14.1" customHeight="1" x14ac:dyDescent="0.3">
      <c r="A13" s="1717" t="s">
        <v>6</v>
      </c>
      <c r="B13" s="1717"/>
      <c r="C13" s="2298" t="s">
        <v>1189</v>
      </c>
      <c r="D13" s="2298"/>
      <c r="E13" s="2298"/>
      <c r="F13" s="2298"/>
      <c r="G13" s="2298"/>
      <c r="H13" s="2298"/>
    </row>
    <row r="14" spans="1:8" ht="14.1" customHeight="1" x14ac:dyDescent="0.3">
      <c r="A14" s="1717"/>
      <c r="B14" s="1717"/>
      <c r="C14" s="2298"/>
      <c r="D14" s="2298"/>
      <c r="E14" s="2298"/>
      <c r="F14" s="2298"/>
      <c r="G14" s="2298"/>
      <c r="H14" s="2298"/>
    </row>
    <row r="15" spans="1:8" x14ac:dyDescent="0.3">
      <c r="A15" s="1714" t="s">
        <v>515</v>
      </c>
      <c r="B15" s="1714"/>
      <c r="C15" s="1714"/>
      <c r="D15" s="1714"/>
      <c r="E15" s="1714"/>
      <c r="F15" s="1714"/>
      <c r="G15" s="1714"/>
      <c r="H15" s="275"/>
    </row>
    <row r="16" spans="1:8" ht="18.75" customHeight="1" x14ac:dyDescent="0.3">
      <c r="A16" s="1713" t="s">
        <v>518</v>
      </c>
      <c r="B16" s="1584"/>
      <c r="C16" s="1584"/>
      <c r="D16" s="1584"/>
      <c r="E16" s="1584"/>
      <c r="F16" s="1584"/>
      <c r="G16" s="1584"/>
      <c r="H16" s="276"/>
    </row>
    <row r="17" spans="1:12" x14ac:dyDescent="0.3">
      <c r="A17" s="238"/>
      <c r="B17" s="238"/>
      <c r="C17" s="238"/>
      <c r="D17" s="238"/>
      <c r="E17" s="238"/>
      <c r="F17" s="238"/>
      <c r="G17" s="238"/>
      <c r="H17" s="238"/>
    </row>
    <row r="18" spans="1:12" x14ac:dyDescent="0.3">
      <c r="A18" s="1712"/>
      <c r="B18" s="1712"/>
      <c r="C18" s="239"/>
      <c r="D18" s="1712"/>
      <c r="E18" s="1712"/>
      <c r="F18" s="240"/>
      <c r="G18" s="239"/>
      <c r="H18" s="239"/>
    </row>
    <row r="19" spans="1:12" x14ac:dyDescent="0.3">
      <c r="A19" s="239"/>
      <c r="B19" s="239"/>
      <c r="C19" s="239"/>
      <c r="D19" s="239"/>
      <c r="E19" s="239"/>
      <c r="F19" s="239"/>
      <c r="G19" s="239"/>
      <c r="H19" s="239"/>
    </row>
    <row r="20" spans="1:12" x14ac:dyDescent="0.3">
      <c r="A20" s="241"/>
      <c r="B20" s="241"/>
      <c r="C20" s="241"/>
      <c r="D20" s="241"/>
      <c r="E20" s="241"/>
      <c r="F20" s="241"/>
      <c r="G20" s="241"/>
      <c r="H20" s="241"/>
    </row>
    <row r="21" spans="1:12" x14ac:dyDescent="0.3">
      <c r="A21" s="241"/>
      <c r="B21" s="241"/>
      <c r="C21" s="241"/>
      <c r="D21" s="241"/>
      <c r="E21" s="241"/>
      <c r="F21" s="241"/>
      <c r="G21" s="241"/>
      <c r="H21" s="241"/>
    </row>
    <row r="22" spans="1:12" x14ac:dyDescent="0.3">
      <c r="A22" s="241"/>
      <c r="B22" s="241"/>
      <c r="C22" s="241"/>
      <c r="D22" s="241"/>
      <c r="E22" s="241"/>
      <c r="F22" s="242"/>
      <c r="G22" s="242"/>
      <c r="H22" s="242"/>
    </row>
    <row r="23" spans="1:12" x14ac:dyDescent="0.3">
      <c r="A23" s="241"/>
      <c r="B23" s="241"/>
      <c r="C23" s="241"/>
      <c r="D23" s="241"/>
      <c r="E23" s="241"/>
      <c r="F23" s="241"/>
      <c r="G23" s="241"/>
      <c r="H23" s="241"/>
    </row>
    <row r="24" spans="1:12" x14ac:dyDescent="0.3">
      <c r="A24" s="241"/>
      <c r="B24" s="241"/>
      <c r="C24" s="241"/>
      <c r="D24" s="241"/>
      <c r="E24" s="241"/>
      <c r="F24" s="241"/>
      <c r="G24" s="241"/>
      <c r="H24" s="241"/>
    </row>
    <row r="25" spans="1:12" x14ac:dyDescent="0.3">
      <c r="A25" s="241"/>
      <c r="B25" s="241"/>
      <c r="C25" s="241"/>
      <c r="D25" s="241"/>
      <c r="E25" s="241"/>
      <c r="F25" s="241"/>
      <c r="G25" s="241"/>
      <c r="H25" s="241"/>
    </row>
    <row r="26" spans="1:12" x14ac:dyDescent="0.3">
      <c r="A26" s="241"/>
      <c r="B26" s="241"/>
      <c r="C26" s="241"/>
      <c r="D26" s="241"/>
      <c r="E26" s="241"/>
      <c r="F26" s="241"/>
      <c r="G26" s="241"/>
      <c r="H26" s="241"/>
    </row>
    <row r="27" spans="1:12" ht="118.5" customHeight="1" thickBot="1" x14ac:dyDescent="0.35">
      <c r="A27" s="241"/>
      <c r="B27" s="241"/>
      <c r="C27" s="241"/>
      <c r="D27" s="241"/>
      <c r="E27" s="241"/>
      <c r="F27" s="241"/>
      <c r="G27" s="241"/>
      <c r="H27" s="241"/>
    </row>
    <row r="28" spans="1:12" ht="17.25" thickBot="1" x14ac:dyDescent="0.35">
      <c r="A28" s="2288" t="s">
        <v>540</v>
      </c>
      <c r="B28" s="2289"/>
      <c r="C28" s="2289"/>
      <c r="D28" s="2289"/>
      <c r="E28" s="2289"/>
      <c r="F28" s="2289"/>
      <c r="G28" s="2289"/>
      <c r="H28" s="302"/>
    </row>
    <row r="29" spans="1:12" ht="13.5" customHeight="1" x14ac:dyDescent="0.3">
      <c r="A29" s="1586" t="s">
        <v>12</v>
      </c>
      <c r="B29" s="1587"/>
      <c r="C29" s="1587" t="s">
        <v>177</v>
      </c>
      <c r="D29" s="1587" t="s">
        <v>13</v>
      </c>
      <c r="E29" s="1587" t="s">
        <v>14</v>
      </c>
      <c r="F29" s="1587" t="s">
        <v>15</v>
      </c>
      <c r="G29" s="1692" t="s">
        <v>541</v>
      </c>
      <c r="H29" s="1689" t="s">
        <v>17</v>
      </c>
    </row>
    <row r="30" spans="1:12" ht="17.25" thickBot="1" x14ac:dyDescent="0.35">
      <c r="A30" s="1739"/>
      <c r="B30" s="1646"/>
      <c r="C30" s="1646"/>
      <c r="D30" s="1646"/>
      <c r="E30" s="1646"/>
      <c r="F30" s="1646"/>
      <c r="G30" s="2342"/>
      <c r="H30" s="2378"/>
    </row>
    <row r="31" spans="1:12" x14ac:dyDescent="0.3">
      <c r="A31" s="2372" t="s">
        <v>519</v>
      </c>
      <c r="B31" s="2373"/>
      <c r="C31" s="740" t="s">
        <v>306</v>
      </c>
      <c r="D31" s="2379" t="s">
        <v>523</v>
      </c>
      <c r="E31" s="2379" t="s">
        <v>23</v>
      </c>
      <c r="F31" s="2374" t="s">
        <v>394</v>
      </c>
      <c r="G31" s="741">
        <f>H31/1.05</f>
        <v>14314.285714285714</v>
      </c>
      <c r="H31" s="742">
        <v>15030</v>
      </c>
    </row>
    <row r="32" spans="1:12" ht="16.5" customHeight="1" x14ac:dyDescent="0.3">
      <c r="A32" s="2343"/>
      <c r="B32" s="2344"/>
      <c r="C32" s="2341" t="s">
        <v>545</v>
      </c>
      <c r="D32" s="2340"/>
      <c r="E32" s="2340"/>
      <c r="F32" s="2353"/>
      <c r="G32" s="2355">
        <f t="shared" ref="G32" si="0">H32/1.05</f>
        <v>13848.571428571428</v>
      </c>
      <c r="H32" s="2319">
        <v>14541</v>
      </c>
      <c r="L32" s="278"/>
    </row>
    <row r="33" spans="1:8" x14ac:dyDescent="0.3">
      <c r="A33" s="2343"/>
      <c r="B33" s="2344"/>
      <c r="C33" s="2341"/>
      <c r="D33" s="2340"/>
      <c r="E33" s="2340"/>
      <c r="F33" s="2353"/>
      <c r="G33" s="2355"/>
      <c r="H33" s="2319"/>
    </row>
    <row r="34" spans="1:8" ht="29.25" customHeight="1" x14ac:dyDescent="0.3">
      <c r="A34" s="2343"/>
      <c r="B34" s="2344"/>
      <c r="C34" s="2341"/>
      <c r="D34" s="2340"/>
      <c r="E34" s="2340"/>
      <c r="F34" s="2353"/>
      <c r="G34" s="2355"/>
      <c r="H34" s="2319"/>
    </row>
    <row r="35" spans="1:8" x14ac:dyDescent="0.3">
      <c r="A35" s="2343" t="s">
        <v>520</v>
      </c>
      <c r="B35" s="2344"/>
      <c r="C35" s="292" t="s">
        <v>306</v>
      </c>
      <c r="D35" s="2340" t="s">
        <v>524</v>
      </c>
      <c r="E35" s="2340" t="s">
        <v>23</v>
      </c>
      <c r="F35" s="2353" t="s">
        <v>394</v>
      </c>
      <c r="G35" s="847">
        <f>H35/1.05</f>
        <v>14276.190476190475</v>
      </c>
      <c r="H35" s="283">
        <v>14990</v>
      </c>
    </row>
    <row r="36" spans="1:8" ht="16.5" customHeight="1" x14ac:dyDescent="0.3">
      <c r="A36" s="2343"/>
      <c r="B36" s="2344"/>
      <c r="C36" s="2341" t="s">
        <v>545</v>
      </c>
      <c r="D36" s="2340"/>
      <c r="E36" s="2340"/>
      <c r="F36" s="2353"/>
      <c r="G36" s="2355">
        <f>H36/1.05</f>
        <v>13293.333333333332</v>
      </c>
      <c r="H36" s="2319">
        <v>13958</v>
      </c>
    </row>
    <row r="37" spans="1:8" x14ac:dyDescent="0.3">
      <c r="A37" s="2343"/>
      <c r="B37" s="2344"/>
      <c r="C37" s="2341"/>
      <c r="D37" s="2340"/>
      <c r="E37" s="2340"/>
      <c r="F37" s="2353"/>
      <c r="G37" s="2355"/>
      <c r="H37" s="2319"/>
    </row>
    <row r="38" spans="1:8" x14ac:dyDescent="0.3">
      <c r="A38" s="2343"/>
      <c r="B38" s="2344"/>
      <c r="C38" s="2341"/>
      <c r="D38" s="2340"/>
      <c r="E38" s="2340"/>
      <c r="F38" s="2353"/>
      <c r="G38" s="2355"/>
      <c r="H38" s="2319"/>
    </row>
    <row r="39" spans="1:8" x14ac:dyDescent="0.3">
      <c r="A39" s="2380" t="s">
        <v>522</v>
      </c>
      <c r="B39" s="2381"/>
      <c r="C39" s="292" t="s">
        <v>306</v>
      </c>
      <c r="D39" s="2345" t="s">
        <v>523</v>
      </c>
      <c r="E39" s="2340" t="s">
        <v>23</v>
      </c>
      <c r="F39" s="2353" t="s">
        <v>394</v>
      </c>
      <c r="G39" s="847">
        <f>H39/1.05</f>
        <v>17553.333333333332</v>
      </c>
      <c r="H39" s="283">
        <v>18431</v>
      </c>
    </row>
    <row r="40" spans="1:8" ht="16.5" customHeight="1" x14ac:dyDescent="0.3">
      <c r="A40" s="2380"/>
      <c r="B40" s="2381"/>
      <c r="C40" s="2341" t="s">
        <v>545</v>
      </c>
      <c r="D40" s="2345"/>
      <c r="E40" s="2340"/>
      <c r="F40" s="2353"/>
      <c r="G40" s="2355">
        <f>H40/1.05</f>
        <v>16620</v>
      </c>
      <c r="H40" s="2319">
        <v>17451</v>
      </c>
    </row>
    <row r="41" spans="1:8" x14ac:dyDescent="0.3">
      <c r="A41" s="2380"/>
      <c r="B41" s="2381"/>
      <c r="C41" s="2341"/>
      <c r="D41" s="2345"/>
      <c r="E41" s="2340"/>
      <c r="F41" s="2353"/>
      <c r="G41" s="2355"/>
      <c r="H41" s="2319"/>
    </row>
    <row r="42" spans="1:8" x14ac:dyDescent="0.3">
      <c r="A42" s="2380"/>
      <c r="B42" s="2381"/>
      <c r="C42" s="2341"/>
      <c r="D42" s="2345"/>
      <c r="E42" s="2340"/>
      <c r="F42" s="2353"/>
      <c r="G42" s="2355"/>
      <c r="H42" s="2319"/>
    </row>
    <row r="43" spans="1:8" x14ac:dyDescent="0.3">
      <c r="A43" s="2380" t="s">
        <v>521</v>
      </c>
      <c r="B43" s="2381"/>
      <c r="C43" s="292" t="s">
        <v>306</v>
      </c>
      <c r="D43" s="2340" t="s">
        <v>524</v>
      </c>
      <c r="E43" s="2340" t="s">
        <v>23</v>
      </c>
      <c r="F43" s="2353" t="s">
        <v>394</v>
      </c>
      <c r="G43" s="847">
        <f>H43/1.05</f>
        <v>17581.90476190476</v>
      </c>
      <c r="H43" s="283">
        <v>18461</v>
      </c>
    </row>
    <row r="44" spans="1:8" ht="16.5" customHeight="1" x14ac:dyDescent="0.3">
      <c r="A44" s="2380"/>
      <c r="B44" s="2381"/>
      <c r="C44" s="2341" t="s">
        <v>545</v>
      </c>
      <c r="D44" s="2340"/>
      <c r="E44" s="2340"/>
      <c r="F44" s="2353"/>
      <c r="G44" s="2355">
        <f>H44/1.05</f>
        <v>16599.047619047618</v>
      </c>
      <c r="H44" s="2319">
        <v>17429</v>
      </c>
    </row>
    <row r="45" spans="1:8" x14ac:dyDescent="0.3">
      <c r="A45" s="2380"/>
      <c r="B45" s="2381"/>
      <c r="C45" s="2341"/>
      <c r="D45" s="2340"/>
      <c r="E45" s="2340"/>
      <c r="F45" s="2353"/>
      <c r="G45" s="2355"/>
      <c r="H45" s="2319"/>
    </row>
    <row r="46" spans="1:8" x14ac:dyDescent="0.3">
      <c r="A46" s="2380"/>
      <c r="B46" s="2381"/>
      <c r="C46" s="2341"/>
      <c r="D46" s="2340"/>
      <c r="E46" s="2340"/>
      <c r="F46" s="2353"/>
      <c r="G46" s="2355"/>
      <c r="H46" s="2319"/>
    </row>
    <row r="47" spans="1:8" x14ac:dyDescent="0.3">
      <c r="A47" s="2380" t="s">
        <v>525</v>
      </c>
      <c r="B47" s="2381"/>
      <c r="C47" s="292" t="s">
        <v>306</v>
      </c>
      <c r="D47" s="2340" t="s">
        <v>523</v>
      </c>
      <c r="E47" s="2340" t="s">
        <v>23</v>
      </c>
      <c r="F47" s="2353" t="s">
        <v>394</v>
      </c>
      <c r="G47" s="847">
        <f>H47/1.05</f>
        <v>16964.761904761905</v>
      </c>
      <c r="H47" s="283">
        <v>17813</v>
      </c>
    </row>
    <row r="48" spans="1:8" ht="16.5" customHeight="1" x14ac:dyDescent="0.3">
      <c r="A48" s="2380"/>
      <c r="B48" s="2381"/>
      <c r="C48" s="2341" t="s">
        <v>545</v>
      </c>
      <c r="D48" s="2340"/>
      <c r="E48" s="2340"/>
      <c r="F48" s="2353"/>
      <c r="G48" s="2355">
        <f>H48/1.05</f>
        <v>16007.619047619048</v>
      </c>
      <c r="H48" s="2319">
        <v>16808</v>
      </c>
    </row>
    <row r="49" spans="1:8" x14ac:dyDescent="0.3">
      <c r="A49" s="2380"/>
      <c r="B49" s="2381"/>
      <c r="C49" s="2341"/>
      <c r="D49" s="2340"/>
      <c r="E49" s="2340"/>
      <c r="F49" s="2353"/>
      <c r="G49" s="2355"/>
      <c r="H49" s="2319"/>
    </row>
    <row r="50" spans="1:8" x14ac:dyDescent="0.3">
      <c r="A50" s="2380"/>
      <c r="B50" s="2381"/>
      <c r="C50" s="2341"/>
      <c r="D50" s="2340"/>
      <c r="E50" s="2340"/>
      <c r="F50" s="2353"/>
      <c r="G50" s="2355"/>
      <c r="H50" s="2319"/>
    </row>
    <row r="51" spans="1:8" x14ac:dyDescent="0.3">
      <c r="A51" s="2380" t="s">
        <v>526</v>
      </c>
      <c r="B51" s="2381"/>
      <c r="C51" s="292" t="s">
        <v>306</v>
      </c>
      <c r="D51" s="2340" t="s">
        <v>524</v>
      </c>
      <c r="E51" s="2340" t="s">
        <v>23</v>
      </c>
      <c r="F51" s="2353" t="s">
        <v>394</v>
      </c>
      <c r="G51" s="847">
        <f>H51/1.05</f>
        <v>16857.142857142855</v>
      </c>
      <c r="H51" s="283">
        <v>17700</v>
      </c>
    </row>
    <row r="52" spans="1:8" ht="16.5" customHeight="1" x14ac:dyDescent="0.3">
      <c r="A52" s="2380"/>
      <c r="B52" s="2381"/>
      <c r="C52" s="2341" t="s">
        <v>545</v>
      </c>
      <c r="D52" s="2340"/>
      <c r="E52" s="2340"/>
      <c r="F52" s="2353"/>
      <c r="G52" s="2355">
        <f>H52/1.05</f>
        <v>15900.95238095238</v>
      </c>
      <c r="H52" s="2319">
        <v>16696</v>
      </c>
    </row>
    <row r="53" spans="1:8" x14ac:dyDescent="0.3">
      <c r="A53" s="2380"/>
      <c r="B53" s="2381"/>
      <c r="C53" s="2341"/>
      <c r="D53" s="2340"/>
      <c r="E53" s="2340"/>
      <c r="F53" s="2353"/>
      <c r="G53" s="2355"/>
      <c r="H53" s="2319"/>
    </row>
    <row r="54" spans="1:8" x14ac:dyDescent="0.3">
      <c r="A54" s="2380"/>
      <c r="B54" s="2381"/>
      <c r="C54" s="2341"/>
      <c r="D54" s="2340"/>
      <c r="E54" s="2340"/>
      <c r="F54" s="2353"/>
      <c r="G54" s="2355"/>
      <c r="H54" s="2319"/>
    </row>
    <row r="55" spans="1:8" x14ac:dyDescent="0.3">
      <c r="A55" s="2343" t="s">
        <v>527</v>
      </c>
      <c r="B55" s="2344"/>
      <c r="C55" s="2341" t="s">
        <v>306</v>
      </c>
      <c r="D55" s="2340" t="s">
        <v>523</v>
      </c>
      <c r="E55" s="2340" t="s">
        <v>23</v>
      </c>
      <c r="F55" s="2353" t="s">
        <v>394</v>
      </c>
      <c r="G55" s="2355">
        <f>H55/1.05</f>
        <v>21215.238095238095</v>
      </c>
      <c r="H55" s="2319">
        <v>22276</v>
      </c>
    </row>
    <row r="56" spans="1:8" ht="16.5" customHeight="1" x14ac:dyDescent="0.3">
      <c r="A56" s="2343"/>
      <c r="B56" s="2344"/>
      <c r="C56" s="2341"/>
      <c r="D56" s="2340"/>
      <c r="E56" s="2340"/>
      <c r="F56" s="2353"/>
      <c r="G56" s="2355"/>
      <c r="H56" s="2319"/>
    </row>
    <row r="57" spans="1:8" x14ac:dyDescent="0.3">
      <c r="A57" s="2343"/>
      <c r="B57" s="2344"/>
      <c r="C57" s="2341"/>
      <c r="D57" s="2340"/>
      <c r="E57" s="2340"/>
      <c r="F57" s="2353"/>
      <c r="G57" s="2355"/>
      <c r="H57" s="2319"/>
    </row>
    <row r="58" spans="1:8" x14ac:dyDescent="0.3">
      <c r="A58" s="2343"/>
      <c r="B58" s="2344"/>
      <c r="C58" s="2341"/>
      <c r="D58" s="2340"/>
      <c r="E58" s="2340"/>
      <c r="F58" s="2353"/>
      <c r="G58" s="2355"/>
      <c r="H58" s="2319"/>
    </row>
    <row r="59" spans="1:8" x14ac:dyDescent="0.3">
      <c r="A59" s="2343" t="s">
        <v>528</v>
      </c>
      <c r="B59" s="2344"/>
      <c r="C59" s="2341" t="s">
        <v>306</v>
      </c>
      <c r="D59" s="2340" t="s">
        <v>523</v>
      </c>
      <c r="E59" s="2340" t="s">
        <v>23</v>
      </c>
      <c r="F59" s="2353" t="s">
        <v>394</v>
      </c>
      <c r="G59" s="2355">
        <f>H59/1.05</f>
        <v>23998.095238095237</v>
      </c>
      <c r="H59" s="2319">
        <v>25198</v>
      </c>
    </row>
    <row r="60" spans="1:8" ht="16.5" customHeight="1" x14ac:dyDescent="0.3">
      <c r="A60" s="2343"/>
      <c r="B60" s="2344"/>
      <c r="C60" s="2341"/>
      <c r="D60" s="2340"/>
      <c r="E60" s="2340"/>
      <c r="F60" s="2353"/>
      <c r="G60" s="2355"/>
      <c r="H60" s="2319"/>
    </row>
    <row r="61" spans="1:8" x14ac:dyDescent="0.3">
      <c r="A61" s="2343"/>
      <c r="B61" s="2344"/>
      <c r="C61" s="2341"/>
      <c r="D61" s="2340"/>
      <c r="E61" s="2340"/>
      <c r="F61" s="2353"/>
      <c r="G61" s="2355"/>
      <c r="H61" s="2319"/>
    </row>
    <row r="62" spans="1:8" x14ac:dyDescent="0.3">
      <c r="A62" s="2343"/>
      <c r="B62" s="2344"/>
      <c r="C62" s="2341"/>
      <c r="D62" s="2340"/>
      <c r="E62" s="2340"/>
      <c r="F62" s="2353"/>
      <c r="G62" s="2355"/>
      <c r="H62" s="2319"/>
    </row>
    <row r="63" spans="1:8" x14ac:dyDescent="0.3">
      <c r="A63" s="2343" t="s">
        <v>529</v>
      </c>
      <c r="B63" s="2344"/>
      <c r="C63" s="292" t="s">
        <v>306</v>
      </c>
      <c r="D63" s="2340" t="s">
        <v>523</v>
      </c>
      <c r="E63" s="2340" t="s">
        <v>23</v>
      </c>
      <c r="F63" s="2353" t="s">
        <v>394</v>
      </c>
      <c r="G63" s="847">
        <f>H63/1.05</f>
        <v>14222.857142857143</v>
      </c>
      <c r="H63" s="283">
        <v>14934</v>
      </c>
    </row>
    <row r="64" spans="1:8" ht="16.5" customHeight="1" x14ac:dyDescent="0.3">
      <c r="A64" s="2343"/>
      <c r="B64" s="2344"/>
      <c r="C64" s="2341" t="s">
        <v>545</v>
      </c>
      <c r="D64" s="2340"/>
      <c r="E64" s="2340"/>
      <c r="F64" s="2353"/>
      <c r="G64" s="2355">
        <f>H64/1.05</f>
        <v>13239.047619047618</v>
      </c>
      <c r="H64" s="2319">
        <v>13901</v>
      </c>
    </row>
    <row r="65" spans="1:8" x14ac:dyDescent="0.3">
      <c r="A65" s="2343"/>
      <c r="B65" s="2344"/>
      <c r="C65" s="2341"/>
      <c r="D65" s="2340"/>
      <c r="E65" s="2340"/>
      <c r="F65" s="2353"/>
      <c r="G65" s="2355"/>
      <c r="H65" s="2319"/>
    </row>
    <row r="66" spans="1:8" x14ac:dyDescent="0.3">
      <c r="A66" s="2343"/>
      <c r="B66" s="2344"/>
      <c r="C66" s="2341"/>
      <c r="D66" s="2340"/>
      <c r="E66" s="2340"/>
      <c r="F66" s="2353"/>
      <c r="G66" s="2355"/>
      <c r="H66" s="2319"/>
    </row>
    <row r="67" spans="1:8" x14ac:dyDescent="0.3">
      <c r="A67" s="2343" t="s">
        <v>530</v>
      </c>
      <c r="B67" s="2344"/>
      <c r="C67" s="292" t="s">
        <v>306</v>
      </c>
      <c r="D67" s="2340" t="s">
        <v>523</v>
      </c>
      <c r="E67" s="2340" t="s">
        <v>23</v>
      </c>
      <c r="F67" s="2353" t="s">
        <v>394</v>
      </c>
      <c r="G67" s="847">
        <f>H67/1.05</f>
        <v>13372.380952380952</v>
      </c>
      <c r="H67" s="283">
        <v>14041</v>
      </c>
    </row>
    <row r="68" spans="1:8" ht="16.5" customHeight="1" x14ac:dyDescent="0.3">
      <c r="A68" s="2343"/>
      <c r="B68" s="2344"/>
      <c r="C68" s="2341" t="s">
        <v>545</v>
      </c>
      <c r="D68" s="2340"/>
      <c r="E68" s="2340"/>
      <c r="F68" s="2353"/>
      <c r="G68" s="2355">
        <f>H68/1.05</f>
        <v>12540</v>
      </c>
      <c r="H68" s="2319">
        <v>13167</v>
      </c>
    </row>
    <row r="69" spans="1:8" x14ac:dyDescent="0.3">
      <c r="A69" s="2343"/>
      <c r="B69" s="2344"/>
      <c r="C69" s="2341"/>
      <c r="D69" s="2340"/>
      <c r="E69" s="2340"/>
      <c r="F69" s="2353"/>
      <c r="G69" s="2355"/>
      <c r="H69" s="2319"/>
    </row>
    <row r="70" spans="1:8" x14ac:dyDescent="0.3">
      <c r="A70" s="2343"/>
      <c r="B70" s="2344"/>
      <c r="C70" s="2341"/>
      <c r="D70" s="2340"/>
      <c r="E70" s="2340"/>
      <c r="F70" s="2353"/>
      <c r="G70" s="2355"/>
      <c r="H70" s="2319"/>
    </row>
    <row r="71" spans="1:8" x14ac:dyDescent="0.3">
      <c r="A71" s="2343" t="s">
        <v>531</v>
      </c>
      <c r="B71" s="2344"/>
      <c r="C71" s="292" t="s">
        <v>306</v>
      </c>
      <c r="D71" s="2340" t="s">
        <v>523</v>
      </c>
      <c r="E71" s="2340" t="s">
        <v>23</v>
      </c>
      <c r="F71" s="2353" t="s">
        <v>394</v>
      </c>
      <c r="G71" s="847">
        <f>H71/1.05</f>
        <v>17819.047619047618</v>
      </c>
      <c r="H71" s="283">
        <v>18710</v>
      </c>
    </row>
    <row r="72" spans="1:8" ht="16.5" customHeight="1" x14ac:dyDescent="0.3">
      <c r="A72" s="2343"/>
      <c r="B72" s="2344"/>
      <c r="C72" s="2341" t="s">
        <v>545</v>
      </c>
      <c r="D72" s="2340"/>
      <c r="E72" s="2340"/>
      <c r="F72" s="2353"/>
      <c r="G72" s="2355">
        <f>H72/1.05</f>
        <v>16857.142857142855</v>
      </c>
      <c r="H72" s="2319">
        <v>17700</v>
      </c>
    </row>
    <row r="73" spans="1:8" x14ac:dyDescent="0.3">
      <c r="A73" s="2343"/>
      <c r="B73" s="2344"/>
      <c r="C73" s="2341"/>
      <c r="D73" s="2340"/>
      <c r="E73" s="2340"/>
      <c r="F73" s="2353"/>
      <c r="G73" s="2355"/>
      <c r="H73" s="2319"/>
    </row>
    <row r="74" spans="1:8" x14ac:dyDescent="0.3">
      <c r="A74" s="2343"/>
      <c r="B74" s="2344"/>
      <c r="C74" s="2341"/>
      <c r="D74" s="2340"/>
      <c r="E74" s="2340"/>
      <c r="F74" s="2353"/>
      <c r="G74" s="2355"/>
      <c r="H74" s="2319"/>
    </row>
    <row r="75" spans="1:8" x14ac:dyDescent="0.3">
      <c r="A75" s="2343" t="s">
        <v>532</v>
      </c>
      <c r="B75" s="2344"/>
      <c r="C75" s="292" t="s">
        <v>306</v>
      </c>
      <c r="D75" s="2340" t="s">
        <v>524</v>
      </c>
      <c r="E75" s="2340" t="s">
        <v>23</v>
      </c>
      <c r="F75" s="2353" t="s">
        <v>394</v>
      </c>
      <c r="G75" s="847">
        <f>H75/1.05</f>
        <v>17757.142857142855</v>
      </c>
      <c r="H75" s="283">
        <v>18645</v>
      </c>
    </row>
    <row r="76" spans="1:8" ht="16.5" customHeight="1" x14ac:dyDescent="0.3">
      <c r="A76" s="2343"/>
      <c r="B76" s="2344"/>
      <c r="C76" s="2341" t="s">
        <v>545</v>
      </c>
      <c r="D76" s="2340"/>
      <c r="E76" s="2340"/>
      <c r="F76" s="2353"/>
      <c r="G76" s="2355">
        <f>H76/1.05</f>
        <v>16573.333333333332</v>
      </c>
      <c r="H76" s="2319">
        <v>17402</v>
      </c>
    </row>
    <row r="77" spans="1:8" x14ac:dyDescent="0.3">
      <c r="A77" s="2343"/>
      <c r="B77" s="2344"/>
      <c r="C77" s="2341"/>
      <c r="D77" s="2340"/>
      <c r="E77" s="2340"/>
      <c r="F77" s="2353"/>
      <c r="G77" s="2355"/>
      <c r="H77" s="2319"/>
    </row>
    <row r="78" spans="1:8" x14ac:dyDescent="0.3">
      <c r="A78" s="2343"/>
      <c r="B78" s="2344"/>
      <c r="C78" s="2341"/>
      <c r="D78" s="2340"/>
      <c r="E78" s="2340"/>
      <c r="F78" s="2353"/>
      <c r="G78" s="2355"/>
      <c r="H78" s="2319"/>
    </row>
    <row r="79" spans="1:8" x14ac:dyDescent="0.3">
      <c r="A79" s="2343" t="s">
        <v>533</v>
      </c>
      <c r="B79" s="2344"/>
      <c r="C79" s="292" t="s">
        <v>306</v>
      </c>
      <c r="D79" s="2340" t="s">
        <v>523</v>
      </c>
      <c r="E79" s="2340" t="s">
        <v>23</v>
      </c>
      <c r="F79" s="2353" t="s">
        <v>394</v>
      </c>
      <c r="G79" s="847">
        <f>H79/1.05</f>
        <v>26080.952380952382</v>
      </c>
      <c r="H79" s="283">
        <v>27385</v>
      </c>
    </row>
    <row r="80" spans="1:8" ht="16.5" customHeight="1" x14ac:dyDescent="0.3">
      <c r="A80" s="2343"/>
      <c r="B80" s="2344"/>
      <c r="C80" s="2341" t="s">
        <v>545</v>
      </c>
      <c r="D80" s="2340"/>
      <c r="E80" s="2340"/>
      <c r="F80" s="2353"/>
      <c r="G80" s="2355">
        <f>H80/1.05</f>
        <v>25149.523809523809</v>
      </c>
      <c r="H80" s="2319">
        <v>26407</v>
      </c>
    </row>
    <row r="81" spans="1:8" x14ac:dyDescent="0.3">
      <c r="A81" s="2343"/>
      <c r="B81" s="2344"/>
      <c r="C81" s="2341"/>
      <c r="D81" s="2340"/>
      <c r="E81" s="2340"/>
      <c r="F81" s="2353"/>
      <c r="G81" s="2355"/>
      <c r="H81" s="2319"/>
    </row>
    <row r="82" spans="1:8" x14ac:dyDescent="0.3">
      <c r="A82" s="2343"/>
      <c r="B82" s="2344"/>
      <c r="C82" s="2341"/>
      <c r="D82" s="2340"/>
      <c r="E82" s="2340"/>
      <c r="F82" s="2353"/>
      <c r="G82" s="2355"/>
      <c r="H82" s="2319"/>
    </row>
    <row r="83" spans="1:8" x14ac:dyDescent="0.3">
      <c r="A83" s="2343" t="s">
        <v>534</v>
      </c>
      <c r="B83" s="2344"/>
      <c r="C83" s="292" t="s">
        <v>306</v>
      </c>
      <c r="D83" s="2340" t="s">
        <v>524</v>
      </c>
      <c r="E83" s="2340" t="s">
        <v>23</v>
      </c>
      <c r="F83" s="2353" t="s">
        <v>394</v>
      </c>
      <c r="G83" s="847">
        <f>H83/1.05</f>
        <v>21674.285714285714</v>
      </c>
      <c r="H83" s="283">
        <v>22758</v>
      </c>
    </row>
    <row r="84" spans="1:8" ht="16.5" customHeight="1" x14ac:dyDescent="0.3">
      <c r="A84" s="2343"/>
      <c r="B84" s="2344"/>
      <c r="C84" s="2341" t="s">
        <v>545</v>
      </c>
      <c r="D84" s="2340"/>
      <c r="E84" s="2340"/>
      <c r="F84" s="2353"/>
      <c r="G84" s="2355">
        <f>H84/1.05</f>
        <v>20691.428571428569</v>
      </c>
      <c r="H84" s="2319">
        <v>21726</v>
      </c>
    </row>
    <row r="85" spans="1:8" x14ac:dyDescent="0.3">
      <c r="A85" s="2343"/>
      <c r="B85" s="2344"/>
      <c r="C85" s="2341"/>
      <c r="D85" s="2340"/>
      <c r="E85" s="2340"/>
      <c r="F85" s="2353"/>
      <c r="G85" s="2355"/>
      <c r="H85" s="2319"/>
    </row>
    <row r="86" spans="1:8" x14ac:dyDescent="0.3">
      <c r="A86" s="2343"/>
      <c r="B86" s="2344"/>
      <c r="C86" s="2341"/>
      <c r="D86" s="2340"/>
      <c r="E86" s="2340"/>
      <c r="F86" s="2353"/>
      <c r="G86" s="2355"/>
      <c r="H86" s="2319"/>
    </row>
    <row r="87" spans="1:8" x14ac:dyDescent="0.3">
      <c r="A87" s="2343" t="s">
        <v>535</v>
      </c>
      <c r="B87" s="2344"/>
      <c r="C87" s="292" t="s">
        <v>306</v>
      </c>
      <c r="D87" s="2340" t="s">
        <v>523</v>
      </c>
      <c r="E87" s="2340" t="s">
        <v>23</v>
      </c>
      <c r="F87" s="2353" t="s">
        <v>394</v>
      </c>
      <c r="G87" s="847">
        <f>H87/1.05</f>
        <v>16606.666666666664</v>
      </c>
      <c r="H87" s="283">
        <v>17437</v>
      </c>
    </row>
    <row r="88" spans="1:8" ht="16.5" customHeight="1" x14ac:dyDescent="0.3">
      <c r="A88" s="2343"/>
      <c r="B88" s="2344"/>
      <c r="C88" s="2341" t="s">
        <v>545</v>
      </c>
      <c r="D88" s="2340"/>
      <c r="E88" s="2340"/>
      <c r="F88" s="2353"/>
      <c r="G88" s="2355">
        <f>H88/1.05</f>
        <v>17545.714285714286</v>
      </c>
      <c r="H88" s="2319">
        <v>18423</v>
      </c>
    </row>
    <row r="89" spans="1:8" x14ac:dyDescent="0.3">
      <c r="A89" s="2343"/>
      <c r="B89" s="2344"/>
      <c r="C89" s="2341"/>
      <c r="D89" s="2340"/>
      <c r="E89" s="2340"/>
      <c r="F89" s="2353"/>
      <c r="G89" s="2355"/>
      <c r="H89" s="2319"/>
    </row>
    <row r="90" spans="1:8" x14ac:dyDescent="0.3">
      <c r="A90" s="2343"/>
      <c r="B90" s="2344"/>
      <c r="C90" s="2341"/>
      <c r="D90" s="2340"/>
      <c r="E90" s="2340"/>
      <c r="F90" s="2353"/>
      <c r="G90" s="2355"/>
      <c r="H90" s="2319"/>
    </row>
    <row r="91" spans="1:8" x14ac:dyDescent="0.3">
      <c r="A91" s="2343" t="s">
        <v>536</v>
      </c>
      <c r="B91" s="2344"/>
      <c r="C91" s="292" t="s">
        <v>306</v>
      </c>
      <c r="D91" s="2340" t="s">
        <v>524</v>
      </c>
      <c r="E91" s="2340" t="s">
        <v>23</v>
      </c>
      <c r="F91" s="2353" t="s">
        <v>394</v>
      </c>
      <c r="G91" s="847">
        <f>H91/1.05</f>
        <v>16594.285714285714</v>
      </c>
      <c r="H91" s="283">
        <v>17424</v>
      </c>
    </row>
    <row r="92" spans="1:8" ht="16.5" customHeight="1" x14ac:dyDescent="0.3">
      <c r="A92" s="2343"/>
      <c r="B92" s="2344"/>
      <c r="C92" s="2341" t="s">
        <v>545</v>
      </c>
      <c r="D92" s="2340"/>
      <c r="E92" s="2340"/>
      <c r="F92" s="2353"/>
      <c r="G92" s="2355">
        <f>H92/1.05</f>
        <v>15612.380952380952</v>
      </c>
      <c r="H92" s="2319">
        <v>16393</v>
      </c>
    </row>
    <row r="93" spans="1:8" x14ac:dyDescent="0.3">
      <c r="A93" s="2343"/>
      <c r="B93" s="2344"/>
      <c r="C93" s="2341"/>
      <c r="D93" s="2340"/>
      <c r="E93" s="2340"/>
      <c r="F93" s="2353"/>
      <c r="G93" s="2355"/>
      <c r="H93" s="2319"/>
    </row>
    <row r="94" spans="1:8" x14ac:dyDescent="0.3">
      <c r="A94" s="2343"/>
      <c r="B94" s="2344"/>
      <c r="C94" s="2341"/>
      <c r="D94" s="2340"/>
      <c r="E94" s="2340"/>
      <c r="F94" s="2353"/>
      <c r="G94" s="2355"/>
      <c r="H94" s="2319"/>
    </row>
    <row r="95" spans="1:8" x14ac:dyDescent="0.3">
      <c r="A95" s="2343" t="s">
        <v>537</v>
      </c>
      <c r="B95" s="2344"/>
      <c r="C95" s="292" t="s">
        <v>306</v>
      </c>
      <c r="D95" s="2340" t="s">
        <v>523</v>
      </c>
      <c r="E95" s="2340" t="s">
        <v>23</v>
      </c>
      <c r="F95" s="2353" t="s">
        <v>394</v>
      </c>
      <c r="G95" s="847">
        <f>H95/1.05</f>
        <v>16275.238095238095</v>
      </c>
      <c r="H95" s="283">
        <v>17089</v>
      </c>
    </row>
    <row r="96" spans="1:8" ht="16.5" customHeight="1" x14ac:dyDescent="0.3">
      <c r="A96" s="2343"/>
      <c r="B96" s="2344"/>
      <c r="C96" s="2341" t="s">
        <v>545</v>
      </c>
      <c r="D96" s="2340"/>
      <c r="E96" s="2340"/>
      <c r="F96" s="2353"/>
      <c r="G96" s="2355">
        <f>H96/1.05</f>
        <v>15341.904761904761</v>
      </c>
      <c r="H96" s="2319">
        <v>16109</v>
      </c>
    </row>
    <row r="97" spans="1:8" x14ac:dyDescent="0.3">
      <c r="A97" s="2343"/>
      <c r="B97" s="2344"/>
      <c r="C97" s="2341"/>
      <c r="D97" s="2340"/>
      <c r="E97" s="2340"/>
      <c r="F97" s="2353"/>
      <c r="G97" s="2355"/>
      <c r="H97" s="2319"/>
    </row>
    <row r="98" spans="1:8" x14ac:dyDescent="0.3">
      <c r="A98" s="2343"/>
      <c r="B98" s="2344"/>
      <c r="C98" s="2341"/>
      <c r="D98" s="2340"/>
      <c r="E98" s="2340"/>
      <c r="F98" s="2353"/>
      <c r="G98" s="2355"/>
      <c r="H98" s="2319"/>
    </row>
    <row r="99" spans="1:8" x14ac:dyDescent="0.3">
      <c r="A99" s="2343" t="s">
        <v>538</v>
      </c>
      <c r="B99" s="2344"/>
      <c r="C99" s="292" t="s">
        <v>306</v>
      </c>
      <c r="D99" s="2340" t="s">
        <v>524</v>
      </c>
      <c r="E99" s="2340" t="s">
        <v>23</v>
      </c>
      <c r="F99" s="2353" t="s">
        <v>394</v>
      </c>
      <c r="G99" s="847">
        <f>H99/1.05</f>
        <v>15793.333333333332</v>
      </c>
      <c r="H99" s="283">
        <v>16583</v>
      </c>
    </row>
    <row r="100" spans="1:8" ht="16.5" customHeight="1" x14ac:dyDescent="0.3">
      <c r="A100" s="2343"/>
      <c r="B100" s="2344"/>
      <c r="C100" s="2341" t="s">
        <v>545</v>
      </c>
      <c r="D100" s="2340"/>
      <c r="E100" s="2340"/>
      <c r="F100" s="2353"/>
      <c r="G100" s="2355">
        <f>H100/1.05</f>
        <v>14810.476190476189</v>
      </c>
      <c r="H100" s="2319">
        <v>15551</v>
      </c>
    </row>
    <row r="101" spans="1:8" x14ac:dyDescent="0.3">
      <c r="A101" s="2343"/>
      <c r="B101" s="2344"/>
      <c r="C101" s="2341"/>
      <c r="D101" s="2340"/>
      <c r="E101" s="2340"/>
      <c r="F101" s="2353"/>
      <c r="G101" s="2355"/>
      <c r="H101" s="2319"/>
    </row>
    <row r="102" spans="1:8" ht="17.25" thickBot="1" x14ac:dyDescent="0.35">
      <c r="A102" s="2350"/>
      <c r="B102" s="2351"/>
      <c r="C102" s="2349"/>
      <c r="D102" s="2352"/>
      <c r="E102" s="2352"/>
      <c r="F102" s="2354"/>
      <c r="G102" s="2356"/>
      <c r="H102" s="2357"/>
    </row>
    <row r="103" spans="1:8" ht="17.25" customHeight="1" thickBot="1" x14ac:dyDescent="0.35">
      <c r="A103" s="2346" t="s">
        <v>347</v>
      </c>
      <c r="B103" s="2347"/>
      <c r="C103" s="2347"/>
      <c r="D103" s="2347"/>
      <c r="E103" s="2347"/>
      <c r="F103" s="2347"/>
      <c r="G103" s="2347"/>
      <c r="H103" s="2348"/>
    </row>
    <row r="104" spans="1:8" x14ac:dyDescent="0.3">
      <c r="A104" s="2377" t="s">
        <v>32</v>
      </c>
      <c r="B104" s="2336"/>
      <c r="C104" s="2336"/>
      <c r="D104" s="2336"/>
      <c r="E104" s="2336"/>
      <c r="F104" s="2336"/>
      <c r="G104" s="2336"/>
      <c r="H104" s="2336"/>
    </row>
    <row r="105" spans="1:8" ht="17.25" thickBot="1" x14ac:dyDescent="0.35">
      <c r="A105" s="1583" t="s">
        <v>540</v>
      </c>
      <c r="B105" s="1584"/>
      <c r="C105" s="1584"/>
      <c r="D105" s="1584"/>
      <c r="E105" s="1584"/>
      <c r="F105" s="1584"/>
      <c r="G105" s="1584"/>
      <c r="H105" s="1584"/>
    </row>
    <row r="106" spans="1:8" ht="13.5" customHeight="1" x14ac:dyDescent="0.3">
      <c r="A106" s="1586" t="s">
        <v>33</v>
      </c>
      <c r="B106" s="1587"/>
      <c r="C106" s="1587" t="s">
        <v>177</v>
      </c>
      <c r="D106" s="1587" t="s">
        <v>34</v>
      </c>
      <c r="E106" s="1587" t="s">
        <v>15</v>
      </c>
      <c r="F106" s="1587"/>
      <c r="G106" s="1692" t="s">
        <v>302</v>
      </c>
      <c r="H106" s="1689" t="s">
        <v>17</v>
      </c>
    </row>
    <row r="107" spans="1:8" ht="17.25" thickBot="1" x14ac:dyDescent="0.35">
      <c r="A107" s="1691"/>
      <c r="B107" s="1681"/>
      <c r="C107" s="1681"/>
      <c r="D107" s="1681"/>
      <c r="E107" s="1681"/>
      <c r="F107" s="1681"/>
      <c r="G107" s="1693"/>
      <c r="H107" s="1690"/>
    </row>
    <row r="108" spans="1:8" ht="15" customHeight="1" x14ac:dyDescent="0.3">
      <c r="A108" s="2359" t="s">
        <v>1719</v>
      </c>
      <c r="B108" s="2360"/>
      <c r="C108" s="846" t="s">
        <v>306</v>
      </c>
      <c r="D108" s="1999" t="s">
        <v>36</v>
      </c>
      <c r="E108" s="1702" t="s">
        <v>418</v>
      </c>
      <c r="F108" s="1702"/>
      <c r="G108" s="845">
        <f>H108/1.05</f>
        <v>1662.8571428571429</v>
      </c>
      <c r="H108" s="844">
        <v>1746</v>
      </c>
    </row>
    <row r="109" spans="1:8" ht="15" customHeight="1" x14ac:dyDescent="0.3">
      <c r="A109" s="2325"/>
      <c r="B109" s="2326"/>
      <c r="C109" s="253" t="s">
        <v>511</v>
      </c>
      <c r="D109" s="2152"/>
      <c r="E109" s="1680"/>
      <c r="F109" s="1680"/>
      <c r="G109" s="2332">
        <f t="shared" ref="G109" si="1">H109/1.05</f>
        <v>1072.3809523809523</v>
      </c>
      <c r="H109" s="2375">
        <v>1126</v>
      </c>
    </row>
    <row r="110" spans="1:8" ht="15" customHeight="1" x14ac:dyDescent="0.3">
      <c r="A110" s="2325"/>
      <c r="B110" s="2326"/>
      <c r="C110" s="253" t="s">
        <v>542</v>
      </c>
      <c r="D110" s="2152"/>
      <c r="E110" s="1680"/>
      <c r="F110" s="1680"/>
      <c r="G110" s="2358"/>
      <c r="H110" s="2375"/>
    </row>
    <row r="111" spans="1:8" ht="15" customHeight="1" x14ac:dyDescent="0.3">
      <c r="A111" s="2325"/>
      <c r="B111" s="2326"/>
      <c r="C111" s="253" t="s">
        <v>543</v>
      </c>
      <c r="D111" s="2152"/>
      <c r="E111" s="1680"/>
      <c r="F111" s="1680"/>
      <c r="G111" s="2358"/>
      <c r="H111" s="2375"/>
    </row>
    <row r="112" spans="1:8" ht="15" customHeight="1" x14ac:dyDescent="0.3">
      <c r="A112" s="2325"/>
      <c r="B112" s="2326"/>
      <c r="C112" s="253" t="s">
        <v>544</v>
      </c>
      <c r="D112" s="2152"/>
      <c r="E112" s="1680"/>
      <c r="F112" s="1680"/>
      <c r="G112" s="2333"/>
      <c r="H112" s="2375"/>
    </row>
    <row r="113" spans="1:8" ht="15" customHeight="1" x14ac:dyDescent="0.3">
      <c r="A113" s="2325" t="s">
        <v>546</v>
      </c>
      <c r="B113" s="2326"/>
      <c r="C113" s="253" t="s">
        <v>306</v>
      </c>
      <c r="D113" s="2152" t="s">
        <v>36</v>
      </c>
      <c r="E113" s="1680" t="s">
        <v>509</v>
      </c>
      <c r="F113" s="1680"/>
      <c r="G113" s="291">
        <f>H113/1.05</f>
        <v>849.52380952380952</v>
      </c>
      <c r="H113" s="293">
        <v>892</v>
      </c>
    </row>
    <row r="114" spans="1:8" ht="15" customHeight="1" x14ac:dyDescent="0.3">
      <c r="A114" s="2325"/>
      <c r="B114" s="2326"/>
      <c r="C114" s="253" t="s">
        <v>511</v>
      </c>
      <c r="D114" s="2152"/>
      <c r="E114" s="1680"/>
      <c r="F114" s="1680"/>
      <c r="G114" s="2332">
        <f>H114/1.05</f>
        <v>640.95238095238096</v>
      </c>
      <c r="H114" s="2375">
        <v>673</v>
      </c>
    </row>
    <row r="115" spans="1:8" ht="15" customHeight="1" x14ac:dyDescent="0.3">
      <c r="A115" s="2325"/>
      <c r="B115" s="2326"/>
      <c r="C115" s="253" t="s">
        <v>542</v>
      </c>
      <c r="D115" s="2152"/>
      <c r="E115" s="1680"/>
      <c r="F115" s="1680"/>
      <c r="G115" s="2358"/>
      <c r="H115" s="2375"/>
    </row>
    <row r="116" spans="1:8" ht="15" customHeight="1" x14ac:dyDescent="0.3">
      <c r="A116" s="2325"/>
      <c r="B116" s="2326"/>
      <c r="C116" s="253" t="s">
        <v>543</v>
      </c>
      <c r="D116" s="2152"/>
      <c r="E116" s="1680"/>
      <c r="F116" s="1680"/>
      <c r="G116" s="2358"/>
      <c r="H116" s="2375"/>
    </row>
    <row r="117" spans="1:8" ht="15" customHeight="1" x14ac:dyDescent="0.3">
      <c r="A117" s="2325"/>
      <c r="B117" s="2326"/>
      <c r="C117" s="253" t="s">
        <v>544</v>
      </c>
      <c r="D117" s="2152"/>
      <c r="E117" s="1680"/>
      <c r="F117" s="1680"/>
      <c r="G117" s="2333"/>
      <c r="H117" s="2375"/>
    </row>
    <row r="118" spans="1:8" ht="15" customHeight="1" x14ac:dyDescent="0.3">
      <c r="A118" s="2325" t="s">
        <v>423</v>
      </c>
      <c r="B118" s="2326"/>
      <c r="C118" s="253" t="s">
        <v>306</v>
      </c>
      <c r="D118" s="2152" t="s">
        <v>36</v>
      </c>
      <c r="E118" s="2370" t="s">
        <v>2016</v>
      </c>
      <c r="F118" s="2371"/>
      <c r="G118" s="291">
        <f>H118/1.05</f>
        <v>693.33333333333326</v>
      </c>
      <c r="H118" s="293">
        <v>728</v>
      </c>
    </row>
    <row r="119" spans="1:8" ht="15" customHeight="1" x14ac:dyDescent="0.3">
      <c r="A119" s="2325"/>
      <c r="B119" s="2326"/>
      <c r="C119" s="253" t="s">
        <v>511</v>
      </c>
      <c r="D119" s="2152"/>
      <c r="E119" s="2364" t="s">
        <v>1720</v>
      </c>
      <c r="F119" s="2365"/>
      <c r="G119" s="2332">
        <f>H119/1.05</f>
        <v>883.80952380952374</v>
      </c>
      <c r="H119" s="2375">
        <v>928</v>
      </c>
    </row>
    <row r="120" spans="1:8" ht="15" customHeight="1" x14ac:dyDescent="0.3">
      <c r="A120" s="2325"/>
      <c r="B120" s="2326"/>
      <c r="C120" s="253" t="s">
        <v>542</v>
      </c>
      <c r="D120" s="2152"/>
      <c r="E120" s="2366"/>
      <c r="F120" s="2367"/>
      <c r="G120" s="2358"/>
      <c r="H120" s="2375"/>
    </row>
    <row r="121" spans="1:8" ht="15" customHeight="1" x14ac:dyDescent="0.3">
      <c r="A121" s="2325"/>
      <c r="B121" s="2326"/>
      <c r="C121" s="253" t="s">
        <v>543</v>
      </c>
      <c r="D121" s="2152"/>
      <c r="E121" s="2366"/>
      <c r="F121" s="2367"/>
      <c r="G121" s="2358"/>
      <c r="H121" s="2375"/>
    </row>
    <row r="122" spans="1:8" ht="15" customHeight="1" x14ac:dyDescent="0.3">
      <c r="A122" s="2325"/>
      <c r="B122" s="2326"/>
      <c r="C122" s="253" t="s">
        <v>544</v>
      </c>
      <c r="D122" s="2152"/>
      <c r="E122" s="2368"/>
      <c r="F122" s="2369"/>
      <c r="G122" s="2333"/>
      <c r="H122" s="2375"/>
    </row>
    <row r="123" spans="1:8" ht="15" customHeight="1" x14ac:dyDescent="0.3">
      <c r="A123" s="2325" t="s">
        <v>386</v>
      </c>
      <c r="B123" s="2326"/>
      <c r="C123" s="253" t="s">
        <v>306</v>
      </c>
      <c r="D123" s="2152" t="s">
        <v>36</v>
      </c>
      <c r="E123" s="1680" t="s">
        <v>510</v>
      </c>
      <c r="F123" s="1680"/>
      <c r="G123" s="291">
        <f>H123/1.05</f>
        <v>454.28571428571428</v>
      </c>
      <c r="H123" s="293">
        <v>477</v>
      </c>
    </row>
    <row r="124" spans="1:8" ht="15" customHeight="1" x14ac:dyDescent="0.3">
      <c r="A124" s="2325"/>
      <c r="B124" s="2326"/>
      <c r="C124" s="253" t="s">
        <v>511</v>
      </c>
      <c r="D124" s="2152"/>
      <c r="E124" s="1680"/>
      <c r="F124" s="1680"/>
      <c r="G124" s="2332">
        <f>H124/1.05</f>
        <v>386.66666666666663</v>
      </c>
      <c r="H124" s="2375">
        <v>406</v>
      </c>
    </row>
    <row r="125" spans="1:8" ht="15" customHeight="1" x14ac:dyDescent="0.3">
      <c r="A125" s="2325"/>
      <c r="B125" s="2326"/>
      <c r="C125" s="253" t="s">
        <v>542</v>
      </c>
      <c r="D125" s="2152"/>
      <c r="E125" s="1680"/>
      <c r="F125" s="1680"/>
      <c r="G125" s="2358"/>
      <c r="H125" s="2375"/>
    </row>
    <row r="126" spans="1:8" ht="15" customHeight="1" x14ac:dyDescent="0.3">
      <c r="A126" s="2325"/>
      <c r="B126" s="2326"/>
      <c r="C126" s="253" t="s">
        <v>543</v>
      </c>
      <c r="D126" s="2152"/>
      <c r="E126" s="1680"/>
      <c r="F126" s="1680"/>
      <c r="G126" s="2358"/>
      <c r="H126" s="2375"/>
    </row>
    <row r="127" spans="1:8" ht="15" customHeight="1" thickBot="1" x14ac:dyDescent="0.35">
      <c r="A127" s="2327"/>
      <c r="B127" s="2328"/>
      <c r="C127" s="290" t="s">
        <v>544</v>
      </c>
      <c r="D127" s="2153"/>
      <c r="E127" s="1697"/>
      <c r="F127" s="1697"/>
      <c r="G127" s="2361"/>
      <c r="H127" s="2376"/>
    </row>
    <row r="128" spans="1:8" x14ac:dyDescent="0.3">
      <c r="A128" s="2362" t="s">
        <v>513</v>
      </c>
      <c r="B128" s="2363"/>
      <c r="C128" s="2363"/>
      <c r="D128" s="2363"/>
      <c r="E128" s="2363"/>
      <c r="F128" s="2363"/>
      <c r="G128" s="2363"/>
      <c r="H128" s="2363"/>
    </row>
    <row r="129" spans="1:8" x14ac:dyDescent="0.3">
      <c r="A129" s="2362"/>
      <c r="B129" s="2363"/>
      <c r="C129" s="2363"/>
      <c r="D129" s="2363"/>
      <c r="E129" s="2363"/>
      <c r="F129" s="2363"/>
      <c r="G129" s="2363"/>
      <c r="H129" s="2363"/>
    </row>
    <row r="130" spans="1:8" x14ac:dyDescent="0.3">
      <c r="A130" s="246"/>
      <c r="B130" s="246"/>
      <c r="C130" s="1675" t="s">
        <v>349</v>
      </c>
      <c r="D130" s="1675"/>
    </row>
    <row r="131" spans="1:8" x14ac:dyDescent="0.3">
      <c r="A131" s="1677"/>
      <c r="B131" s="1678"/>
      <c r="C131" s="1676" t="s">
        <v>105</v>
      </c>
      <c r="D131" s="1675"/>
    </row>
  </sheetData>
  <protectedRanges>
    <protectedRange sqref="A108:A117" name="Диапазон1_2_1_1_1_1_1_1"/>
  </protectedRanges>
  <mergeCells count="182">
    <mergeCell ref="E79:E82"/>
    <mergeCell ref="F79:F82"/>
    <mergeCell ref="H80:H82"/>
    <mergeCell ref="G92:G94"/>
    <mergeCell ref="H92:H94"/>
    <mergeCell ref="E87:E90"/>
    <mergeCell ref="F87:F90"/>
    <mergeCell ref="G84:G86"/>
    <mergeCell ref="H84:H86"/>
    <mergeCell ref="G72:G74"/>
    <mergeCell ref="H72:H74"/>
    <mergeCell ref="A91:B94"/>
    <mergeCell ref="C55:C58"/>
    <mergeCell ref="H55:H58"/>
    <mergeCell ref="G55:G58"/>
    <mergeCell ref="C59:C62"/>
    <mergeCell ref="G59:G62"/>
    <mergeCell ref="H59:H62"/>
    <mergeCell ref="D91:D94"/>
    <mergeCell ref="E83:E86"/>
    <mergeCell ref="F83:F86"/>
    <mergeCell ref="A87:B90"/>
    <mergeCell ref="D87:D90"/>
    <mergeCell ref="E75:E78"/>
    <mergeCell ref="F75:F78"/>
    <mergeCell ref="G76:G78"/>
    <mergeCell ref="H76:H78"/>
    <mergeCell ref="A79:B82"/>
    <mergeCell ref="D79:D82"/>
    <mergeCell ref="D71:D74"/>
    <mergeCell ref="E71:E74"/>
    <mergeCell ref="F71:F74"/>
    <mergeCell ref="H64:H66"/>
    <mergeCell ref="E67:E70"/>
    <mergeCell ref="F67:F70"/>
    <mergeCell ref="G68:G70"/>
    <mergeCell ref="H68:H70"/>
    <mergeCell ref="F55:F58"/>
    <mergeCell ref="A59:B62"/>
    <mergeCell ref="D59:D62"/>
    <mergeCell ref="E59:E62"/>
    <mergeCell ref="F59:F62"/>
    <mergeCell ref="G64:G66"/>
    <mergeCell ref="D63:D66"/>
    <mergeCell ref="C64:C66"/>
    <mergeCell ref="E63:E66"/>
    <mergeCell ref="A55:B58"/>
    <mergeCell ref="D55:D58"/>
    <mergeCell ref="E55:E58"/>
    <mergeCell ref="G48:G50"/>
    <mergeCell ref="H48:H50"/>
    <mergeCell ref="A51:B54"/>
    <mergeCell ref="D51:D54"/>
    <mergeCell ref="E51:E54"/>
    <mergeCell ref="F51:F54"/>
    <mergeCell ref="H52:H54"/>
    <mergeCell ref="F39:F42"/>
    <mergeCell ref="G40:G42"/>
    <mergeCell ref="H40:H42"/>
    <mergeCell ref="A43:B46"/>
    <mergeCell ref="D43:D46"/>
    <mergeCell ref="E43:E46"/>
    <mergeCell ref="F43:F46"/>
    <mergeCell ref="G44:G46"/>
    <mergeCell ref="H44:H46"/>
    <mergeCell ref="C52:C54"/>
    <mergeCell ref="C48:C50"/>
    <mergeCell ref="A47:B50"/>
    <mergeCell ref="D47:D50"/>
    <mergeCell ref="E47:E50"/>
    <mergeCell ref="C44:C46"/>
    <mergeCell ref="C40:C42"/>
    <mergeCell ref="A39:B42"/>
    <mergeCell ref="H106:H107"/>
    <mergeCell ref="H109:H112"/>
    <mergeCell ref="H114:H117"/>
    <mergeCell ref="H119:H122"/>
    <mergeCell ref="H124:H127"/>
    <mergeCell ref="A104:H104"/>
    <mergeCell ref="A105:H105"/>
    <mergeCell ref="H29:H30"/>
    <mergeCell ref="E108:F112"/>
    <mergeCell ref="G109:G112"/>
    <mergeCell ref="F63:F66"/>
    <mergeCell ref="G80:G82"/>
    <mergeCell ref="G52:G54"/>
    <mergeCell ref="H32:H34"/>
    <mergeCell ref="A35:B38"/>
    <mergeCell ref="D31:D34"/>
    <mergeCell ref="E31:E34"/>
    <mergeCell ref="D35:D38"/>
    <mergeCell ref="E35:E38"/>
    <mergeCell ref="F35:F38"/>
    <mergeCell ref="G36:G38"/>
    <mergeCell ref="H36:H38"/>
    <mergeCell ref="F47:F50"/>
    <mergeCell ref="A113:B117"/>
    <mergeCell ref="A1:H4"/>
    <mergeCell ref="A5:H5"/>
    <mergeCell ref="C6:H8"/>
    <mergeCell ref="C9:H10"/>
    <mergeCell ref="C11:H12"/>
    <mergeCell ref="C13:H14"/>
    <mergeCell ref="A31:B34"/>
    <mergeCell ref="F31:F34"/>
    <mergeCell ref="G32:G34"/>
    <mergeCell ref="A11:B12"/>
    <mergeCell ref="A13:B14"/>
    <mergeCell ref="A15:G15"/>
    <mergeCell ref="A16:G16"/>
    <mergeCell ref="A6:B8"/>
    <mergeCell ref="A9:B10"/>
    <mergeCell ref="C130:D130"/>
    <mergeCell ref="A131:B131"/>
    <mergeCell ref="C131:D131"/>
    <mergeCell ref="A123:B127"/>
    <mergeCell ref="D123:D127"/>
    <mergeCell ref="E123:F127"/>
    <mergeCell ref="G124:G127"/>
    <mergeCell ref="A118:B122"/>
    <mergeCell ref="D118:D122"/>
    <mergeCell ref="G119:G122"/>
    <mergeCell ref="A128:H129"/>
    <mergeCell ref="E119:F122"/>
    <mergeCell ref="E118:F118"/>
    <mergeCell ref="D113:D117"/>
    <mergeCell ref="G114:G117"/>
    <mergeCell ref="E113:F117"/>
    <mergeCell ref="A108:B112"/>
    <mergeCell ref="D108:D112"/>
    <mergeCell ref="A106:B107"/>
    <mergeCell ref="C106:C107"/>
    <mergeCell ref="D106:D107"/>
    <mergeCell ref="E106:F107"/>
    <mergeCell ref="G106:G107"/>
    <mergeCell ref="A103:H103"/>
    <mergeCell ref="C100:C102"/>
    <mergeCell ref="A99:B102"/>
    <mergeCell ref="D99:D102"/>
    <mergeCell ref="C92:C94"/>
    <mergeCell ref="C96:C98"/>
    <mergeCell ref="A95:B98"/>
    <mergeCell ref="D95:D98"/>
    <mergeCell ref="C84:C86"/>
    <mergeCell ref="C88:C90"/>
    <mergeCell ref="A83:B86"/>
    <mergeCell ref="D83:D86"/>
    <mergeCell ref="E95:E98"/>
    <mergeCell ref="E99:E102"/>
    <mergeCell ref="F95:F98"/>
    <mergeCell ref="F99:F102"/>
    <mergeCell ref="G96:G98"/>
    <mergeCell ref="H96:H98"/>
    <mergeCell ref="G100:G102"/>
    <mergeCell ref="H100:H102"/>
    <mergeCell ref="G88:G90"/>
    <mergeCell ref="H88:H90"/>
    <mergeCell ref="E91:E94"/>
    <mergeCell ref="F91:F94"/>
    <mergeCell ref="C76:C78"/>
    <mergeCell ref="C80:C82"/>
    <mergeCell ref="A75:B78"/>
    <mergeCell ref="D75:D78"/>
    <mergeCell ref="C72:C74"/>
    <mergeCell ref="A71:B74"/>
    <mergeCell ref="C68:C70"/>
    <mergeCell ref="A67:B70"/>
    <mergeCell ref="D39:D42"/>
    <mergeCell ref="A63:B66"/>
    <mergeCell ref="D67:D70"/>
    <mergeCell ref="E39:E42"/>
    <mergeCell ref="C32:C34"/>
    <mergeCell ref="C36:C38"/>
    <mergeCell ref="A18:B18"/>
    <mergeCell ref="D18:E18"/>
    <mergeCell ref="A28:G28"/>
    <mergeCell ref="A29:B30"/>
    <mergeCell ref="C29:C30"/>
    <mergeCell ref="D29:D30"/>
    <mergeCell ref="E29:E30"/>
    <mergeCell ref="F29:F30"/>
    <mergeCell ref="G29:G30"/>
  </mergeCells>
  <phoneticPr fontId="99" type="noConversion"/>
  <hyperlinks>
    <hyperlink ref="A5:G5" location="СОДЕРЖАНИЕ!A1" display="СОДЕРЖАНИЕ!A1" xr:uid="{238CED4D-5E90-4A8C-92E9-ED5D9D87A451}"/>
  </hyperlinks>
  <pageMargins left="0.43307086614173229" right="0.11811023622047245" top="0.27559055118110237" bottom="0.78740157480314954" header="0.31496062992125984" footer="0.31496062992125984"/>
  <pageSetup paperSize="9" fitToHeight="0" orientation="portrait" r:id="rId1"/>
  <headerFooter>
    <oddFooter>&amp;C&amp;"-,курсив"&amp;8* цена с НДС в рублях РФ, отгрузка со склада фабрики в г. Рязань при 100% предоплате.
Страница  &amp;P из &amp;N&amp;R&amp;"-,полужирный"&amp;KFF0000portika.ru</oddFooter>
  </headerFooter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63F12E-E428-407D-86E6-047F27FDCB9E}">
  <sheetPr>
    <tabColor rgb="FFC00000"/>
  </sheetPr>
  <dimension ref="A1:O161"/>
  <sheetViews>
    <sheetView zoomScale="115" zoomScaleNormal="115" workbookViewId="0">
      <selection activeCell="A6" sqref="A6:K6"/>
    </sheetView>
  </sheetViews>
  <sheetFormatPr defaultColWidth="8.85546875" defaultRowHeight="16.5" x14ac:dyDescent="0.3"/>
  <cols>
    <col min="1" max="2" width="16" style="1" customWidth="1"/>
    <col min="3" max="3" width="21.28515625" style="1" customWidth="1"/>
    <col min="4" max="5" width="19" style="1" customWidth="1"/>
    <col min="6" max="7" width="16.5703125" style="1" customWidth="1"/>
    <col min="8" max="10" width="15.5703125" style="1" customWidth="1"/>
    <col min="11" max="11" width="12.42578125" style="1" customWidth="1"/>
    <col min="12" max="12" width="8.85546875" style="1"/>
    <col min="13" max="13" width="9.5703125" style="1" bestFit="1" customWidth="1"/>
    <col min="14" max="14" width="8.85546875" style="1"/>
    <col min="15" max="15" width="15" style="1" customWidth="1"/>
    <col min="16" max="16384" width="8.85546875" style="1"/>
  </cols>
  <sheetData>
    <row r="1" spans="1:11" x14ac:dyDescent="0.3">
      <c r="A1" s="2050"/>
      <c r="B1" s="2050"/>
      <c r="C1" s="2050"/>
      <c r="D1" s="2050"/>
      <c r="E1" s="2050"/>
      <c r="F1" s="2050"/>
      <c r="G1" s="2050"/>
      <c r="H1" s="2050"/>
      <c r="I1" s="2050"/>
      <c r="J1" s="2050"/>
      <c r="K1" s="2050"/>
    </row>
    <row r="2" spans="1:11" x14ac:dyDescent="0.3">
      <c r="A2" s="2050"/>
      <c r="B2" s="2050"/>
      <c r="C2" s="2050"/>
      <c r="D2" s="2050"/>
      <c r="E2" s="2050"/>
      <c r="F2" s="2050"/>
      <c r="G2" s="2050"/>
      <c r="H2" s="2050"/>
      <c r="I2" s="2050"/>
      <c r="J2" s="2050"/>
      <c r="K2" s="2050"/>
    </row>
    <row r="3" spans="1:11" x14ac:dyDescent="0.3">
      <c r="A3" s="2050"/>
      <c r="B3" s="2050"/>
      <c r="C3" s="2050"/>
      <c r="D3" s="2050"/>
      <c r="E3" s="2050"/>
      <c r="F3" s="2050"/>
      <c r="G3" s="2050"/>
      <c r="H3" s="2050"/>
      <c r="I3" s="2050"/>
      <c r="J3" s="2050"/>
      <c r="K3" s="2050"/>
    </row>
    <row r="4" spans="1:11" x14ac:dyDescent="0.3">
      <c r="A4" s="2050"/>
      <c r="B4" s="2050"/>
      <c r="C4" s="2050"/>
      <c r="D4" s="2050"/>
      <c r="E4" s="2050"/>
      <c r="F4" s="2050"/>
      <c r="G4" s="2050"/>
      <c r="H4" s="2050"/>
      <c r="I4" s="2050"/>
      <c r="J4" s="2050"/>
      <c r="K4" s="2050"/>
    </row>
    <row r="5" spans="1:11" ht="21.75" customHeight="1" x14ac:dyDescent="0.3">
      <c r="A5" s="2050"/>
      <c r="B5" s="2050"/>
      <c r="C5" s="2050"/>
      <c r="D5" s="2050"/>
      <c r="E5" s="2050"/>
      <c r="F5" s="2050"/>
      <c r="G5" s="2050"/>
      <c r="H5" s="2050"/>
      <c r="I5" s="2050"/>
      <c r="J5" s="2050"/>
      <c r="K5" s="2050"/>
    </row>
    <row r="6" spans="1:11" x14ac:dyDescent="0.3">
      <c r="A6" s="2383" t="s">
        <v>333</v>
      </c>
      <c r="B6" s="2384"/>
      <c r="C6" s="2384"/>
      <c r="D6" s="2384"/>
      <c r="E6" s="2384"/>
      <c r="F6" s="2384"/>
      <c r="G6" s="2384"/>
      <c r="H6" s="2384"/>
      <c r="I6" s="2384"/>
      <c r="J6" s="2384"/>
      <c r="K6" s="2384"/>
    </row>
    <row r="7" spans="1:11" ht="16.5" customHeight="1" x14ac:dyDescent="0.3">
      <c r="A7" s="2003" t="s">
        <v>0</v>
      </c>
      <c r="B7" s="2000" t="s">
        <v>1743</v>
      </c>
      <c r="C7" s="2000"/>
      <c r="D7" s="2000"/>
      <c r="E7" s="2000"/>
      <c r="F7" s="2000"/>
      <c r="G7" s="2000"/>
      <c r="H7" s="2000"/>
      <c r="I7" s="2000"/>
      <c r="J7" s="2000"/>
      <c r="K7" s="2000"/>
    </row>
    <row r="8" spans="1:11" x14ac:dyDescent="0.3">
      <c r="A8" s="2003"/>
      <c r="B8" s="2000"/>
      <c r="C8" s="2000"/>
      <c r="D8" s="2000"/>
      <c r="E8" s="2000"/>
      <c r="F8" s="2000"/>
      <c r="G8" s="2000"/>
      <c r="H8" s="2000"/>
      <c r="I8" s="2000"/>
      <c r="J8" s="2000"/>
      <c r="K8" s="2000"/>
    </row>
    <row r="9" spans="1:11" ht="21.75" customHeight="1" x14ac:dyDescent="0.3">
      <c r="A9" s="68" t="s">
        <v>2</v>
      </c>
      <c r="B9" s="2001" t="s">
        <v>124</v>
      </c>
      <c r="C9" s="2001"/>
      <c r="D9" s="2001"/>
      <c r="E9" s="2001"/>
      <c r="F9" s="2001"/>
      <c r="G9" s="2001"/>
      <c r="H9" s="2001"/>
      <c r="I9" s="2001"/>
      <c r="J9" s="2001"/>
      <c r="K9" s="2001"/>
    </row>
    <row r="10" spans="1:11" ht="24" customHeight="1" x14ac:dyDescent="0.3">
      <c r="A10" s="220" t="s">
        <v>4</v>
      </c>
      <c r="B10" s="2000" t="s">
        <v>324</v>
      </c>
      <c r="C10" s="2000"/>
      <c r="D10" s="2000"/>
      <c r="E10" s="2000"/>
      <c r="F10" s="2000"/>
      <c r="G10" s="2000"/>
      <c r="H10" s="2000"/>
      <c r="I10" s="2000"/>
      <c r="J10" s="2000"/>
      <c r="K10" s="2000"/>
    </row>
    <row r="11" spans="1:11" ht="16.5" customHeight="1" x14ac:dyDescent="0.3">
      <c r="A11" s="68" t="s">
        <v>6</v>
      </c>
      <c r="B11" s="2000" t="s">
        <v>1181</v>
      </c>
      <c r="C11" s="2000"/>
      <c r="D11" s="2000"/>
      <c r="E11" s="2000"/>
      <c r="F11" s="2000"/>
      <c r="G11" s="2000"/>
      <c r="H11" s="2000"/>
      <c r="I11" s="2000"/>
      <c r="J11" s="2000"/>
      <c r="K11" s="2000"/>
    </row>
    <row r="12" spans="1:11" ht="16.5" customHeight="1" x14ac:dyDescent="0.3">
      <c r="A12" s="2010" t="s">
        <v>1727</v>
      </c>
      <c r="B12" s="2010"/>
      <c r="C12" s="2010"/>
      <c r="D12" s="2010"/>
      <c r="E12" s="2010"/>
      <c r="F12" s="2010"/>
      <c r="G12" s="2010"/>
      <c r="H12" s="2010"/>
      <c r="I12" s="2010"/>
      <c r="J12" s="2010"/>
      <c r="K12" s="2010"/>
    </row>
    <row r="13" spans="1:11" ht="16.5" customHeight="1" x14ac:dyDescent="0.3">
      <c r="A13" s="2002" t="s">
        <v>126</v>
      </c>
      <c r="B13" s="2002"/>
      <c r="C13" s="2002"/>
      <c r="D13" s="2002"/>
      <c r="E13" s="2002"/>
      <c r="F13" s="2002"/>
      <c r="G13" s="2002"/>
      <c r="H13" s="2002"/>
      <c r="I13" s="2002"/>
      <c r="J13" s="2002"/>
      <c r="K13" s="2002"/>
    </row>
    <row r="14" spans="1:11" ht="19.5" customHeight="1" x14ac:dyDescent="0.3">
      <c r="A14" s="8" t="s">
        <v>486</v>
      </c>
      <c r="B14" s="2179" t="s">
        <v>487</v>
      </c>
      <c r="C14" s="2179"/>
      <c r="D14" s="8" t="s">
        <v>488</v>
      </c>
      <c r="E14" s="8"/>
      <c r="F14" s="17"/>
      <c r="G14" s="10"/>
      <c r="H14" s="8"/>
      <c r="I14" s="8"/>
      <c r="J14" s="8"/>
      <c r="K14" s="8"/>
    </row>
    <row r="15" spans="1:11" x14ac:dyDescent="0.3">
      <c r="A15" s="2064"/>
      <c r="B15" s="2064"/>
      <c r="C15" s="2064"/>
      <c r="D15" s="2064"/>
      <c r="E15" s="2064"/>
      <c r="F15" s="2064"/>
      <c r="G15" s="2064"/>
      <c r="H15" s="2064"/>
      <c r="I15" s="2064"/>
      <c r="J15" s="2064"/>
      <c r="K15" s="2064"/>
    </row>
    <row r="16" spans="1:11" x14ac:dyDescent="0.3">
      <c r="A16" s="2064"/>
      <c r="B16" s="2064"/>
      <c r="C16" s="2064"/>
      <c r="D16" s="2064"/>
      <c r="E16" s="2064"/>
      <c r="F16" s="2064"/>
      <c r="G16" s="2064"/>
      <c r="H16" s="2064"/>
      <c r="I16" s="2064"/>
      <c r="J16" s="2064"/>
      <c r="K16" s="2064"/>
    </row>
    <row r="17" spans="1:15" x14ac:dyDescent="0.3">
      <c r="A17" s="2064"/>
      <c r="B17" s="2064"/>
      <c r="C17" s="2064"/>
      <c r="D17" s="2064"/>
      <c r="E17" s="2064"/>
      <c r="F17" s="2064"/>
      <c r="G17" s="2064"/>
      <c r="H17" s="2064"/>
      <c r="I17" s="2064"/>
      <c r="J17" s="2064"/>
      <c r="K17" s="2064"/>
    </row>
    <row r="18" spans="1:15" x14ac:dyDescent="0.3">
      <c r="A18" s="2064"/>
      <c r="B18" s="2064"/>
      <c r="C18" s="2064"/>
      <c r="D18" s="2064"/>
      <c r="E18" s="2064"/>
      <c r="F18" s="2064"/>
      <c r="G18" s="2064"/>
      <c r="H18" s="2064"/>
      <c r="I18" s="2064"/>
      <c r="J18" s="2064"/>
      <c r="K18" s="2064"/>
    </row>
    <row r="19" spans="1:15" x14ac:dyDescent="0.3">
      <c r="A19" s="2064"/>
      <c r="B19" s="2064"/>
      <c r="C19" s="2064"/>
      <c r="D19" s="2064"/>
      <c r="E19" s="2064"/>
      <c r="F19" s="2064"/>
      <c r="G19" s="2064"/>
      <c r="H19" s="2064"/>
      <c r="I19" s="2064"/>
      <c r="J19" s="2064"/>
      <c r="K19" s="2064"/>
    </row>
    <row r="20" spans="1:15" x14ac:dyDescent="0.3">
      <c r="A20" s="2064"/>
      <c r="B20" s="2064"/>
      <c r="C20" s="2064"/>
      <c r="D20" s="2064"/>
      <c r="E20" s="2064"/>
      <c r="F20" s="2064"/>
      <c r="G20" s="2064"/>
      <c r="H20" s="2064"/>
      <c r="I20" s="2064"/>
      <c r="J20" s="2064"/>
      <c r="K20" s="2064"/>
    </row>
    <row r="21" spans="1:15" x14ac:dyDescent="0.3">
      <c r="A21" s="2064"/>
      <c r="B21" s="2064"/>
      <c r="C21" s="2064"/>
      <c r="D21" s="2064"/>
      <c r="E21" s="2064"/>
      <c r="F21" s="2064"/>
      <c r="G21" s="2064"/>
      <c r="H21" s="2064"/>
      <c r="I21" s="2064"/>
      <c r="J21" s="2064"/>
      <c r="K21" s="2064"/>
    </row>
    <row r="22" spans="1:15" x14ac:dyDescent="0.3">
      <c r="A22" s="2064"/>
      <c r="B22" s="2064"/>
      <c r="C22" s="2064"/>
      <c r="D22" s="2064"/>
      <c r="E22" s="2064"/>
      <c r="F22" s="2064"/>
      <c r="G22" s="2064"/>
      <c r="H22" s="2064"/>
      <c r="I22" s="2064"/>
      <c r="J22" s="2064"/>
      <c r="K22" s="2064"/>
    </row>
    <row r="23" spans="1:15" x14ac:dyDescent="0.3">
      <c r="A23" s="2064"/>
      <c r="B23" s="2064"/>
      <c r="C23" s="2064"/>
      <c r="D23" s="2064"/>
      <c r="E23" s="2064"/>
      <c r="F23" s="2064"/>
      <c r="G23" s="2064"/>
      <c r="H23" s="2064"/>
      <c r="I23" s="2064"/>
      <c r="J23" s="2064"/>
      <c r="K23" s="2064"/>
      <c r="O23" s="6"/>
    </row>
    <row r="24" spans="1:15" ht="276" customHeight="1" x14ac:dyDescent="0.3">
      <c r="A24" s="2064"/>
      <c r="B24" s="2064"/>
      <c r="C24" s="2064"/>
      <c r="D24" s="2064"/>
      <c r="E24" s="2064"/>
      <c r="F24" s="2064"/>
      <c r="G24" s="2064"/>
      <c r="H24" s="2064"/>
      <c r="I24" s="2064"/>
      <c r="J24" s="2064"/>
      <c r="K24" s="2064"/>
      <c r="M24" s="24"/>
    </row>
    <row r="25" spans="1:15" ht="21.75" customHeight="1" thickBot="1" x14ac:dyDescent="0.35">
      <c r="A25" s="1713" t="s">
        <v>9</v>
      </c>
      <c r="B25" s="1584"/>
      <c r="C25" s="1584"/>
      <c r="D25" s="1584"/>
      <c r="E25" s="1584"/>
      <c r="F25" s="1584"/>
      <c r="G25" s="1584"/>
      <c r="H25" s="1584"/>
      <c r="I25" s="1584"/>
      <c r="J25" s="1584"/>
      <c r="K25" s="1584"/>
    </row>
    <row r="26" spans="1:15" ht="15" customHeight="1" x14ac:dyDescent="0.3">
      <c r="A26" s="1586" t="s">
        <v>12</v>
      </c>
      <c r="B26" s="1587"/>
      <c r="C26" s="1587" t="s">
        <v>13</v>
      </c>
      <c r="D26" s="1587" t="s">
        <v>14</v>
      </c>
      <c r="E26" s="1587" t="s">
        <v>15</v>
      </c>
      <c r="F26" s="1587" t="s">
        <v>16</v>
      </c>
      <c r="G26" s="1587"/>
      <c r="H26" s="1587"/>
      <c r="I26" s="2439" t="s">
        <v>17</v>
      </c>
      <c r="J26" s="2440"/>
      <c r="K26" s="2414" t="s">
        <v>1741</v>
      </c>
    </row>
    <row r="27" spans="1:15" ht="15" customHeight="1" x14ac:dyDescent="0.3">
      <c r="A27" s="1588"/>
      <c r="B27" s="1589"/>
      <c r="C27" s="1589"/>
      <c r="D27" s="1589"/>
      <c r="E27" s="1589"/>
      <c r="F27" s="42" t="s">
        <v>18</v>
      </c>
      <c r="G27" s="42" t="s">
        <v>19</v>
      </c>
      <c r="H27" s="41" t="s">
        <v>20</v>
      </c>
      <c r="I27" s="2441"/>
      <c r="J27" s="2442"/>
      <c r="K27" s="2415"/>
    </row>
    <row r="28" spans="1:15" x14ac:dyDescent="0.3">
      <c r="A28" s="1984" t="s">
        <v>221</v>
      </c>
      <c r="B28" s="1985"/>
      <c r="C28" s="43" t="s">
        <v>22</v>
      </c>
      <c r="D28" s="43" t="s">
        <v>204</v>
      </c>
      <c r="E28" s="385" t="s">
        <v>449</v>
      </c>
      <c r="F28" s="44" t="s">
        <v>25</v>
      </c>
      <c r="G28" s="222" t="s">
        <v>25</v>
      </c>
      <c r="H28" s="222" t="s">
        <v>25</v>
      </c>
      <c r="I28" s="2130">
        <v>7775</v>
      </c>
      <c r="J28" s="2131"/>
      <c r="K28" s="747">
        <v>6048</v>
      </c>
      <c r="L28" s="77"/>
      <c r="M28" s="721"/>
    </row>
    <row r="29" spans="1:15" x14ac:dyDescent="0.3">
      <c r="A29" s="1984" t="s">
        <v>222</v>
      </c>
      <c r="B29" s="1985"/>
      <c r="C29" s="43" t="s">
        <v>22</v>
      </c>
      <c r="D29" s="43" t="s">
        <v>204</v>
      </c>
      <c r="E29" s="745" t="s">
        <v>449</v>
      </c>
      <c r="F29" s="44" t="s">
        <v>25</v>
      </c>
      <c r="G29" s="222" t="s">
        <v>25</v>
      </c>
      <c r="H29" s="222" t="s">
        <v>25</v>
      </c>
      <c r="I29" s="2130">
        <v>7775</v>
      </c>
      <c r="J29" s="2131"/>
      <c r="K29" s="747">
        <v>6048</v>
      </c>
      <c r="M29" s="721"/>
    </row>
    <row r="30" spans="1:15" x14ac:dyDescent="0.3">
      <c r="A30" s="1984" t="s">
        <v>304</v>
      </c>
      <c r="B30" s="1985"/>
      <c r="C30" s="43" t="s">
        <v>22</v>
      </c>
      <c r="D30" s="43" t="s">
        <v>204</v>
      </c>
      <c r="E30" s="385" t="s">
        <v>449</v>
      </c>
      <c r="F30" s="44" t="s">
        <v>25</v>
      </c>
      <c r="G30" s="222" t="s">
        <v>25</v>
      </c>
      <c r="H30" s="49" t="s">
        <v>30</v>
      </c>
      <c r="I30" s="2130">
        <v>7775</v>
      </c>
      <c r="J30" s="2131"/>
      <c r="K30" s="747">
        <v>6048</v>
      </c>
      <c r="M30" s="721"/>
    </row>
    <row r="31" spans="1:15" x14ac:dyDescent="0.3">
      <c r="A31" s="1984" t="s">
        <v>305</v>
      </c>
      <c r="B31" s="1985"/>
      <c r="C31" s="43" t="s">
        <v>22</v>
      </c>
      <c r="D31" s="43" t="s">
        <v>204</v>
      </c>
      <c r="E31" s="745" t="s">
        <v>449</v>
      </c>
      <c r="F31" s="44" t="s">
        <v>25</v>
      </c>
      <c r="G31" s="222" t="s">
        <v>25</v>
      </c>
      <c r="H31" s="49" t="s">
        <v>30</v>
      </c>
      <c r="I31" s="2130">
        <v>7775</v>
      </c>
      <c r="J31" s="2131"/>
      <c r="K31" s="747">
        <v>6048</v>
      </c>
      <c r="M31" s="721"/>
    </row>
    <row r="32" spans="1:15" x14ac:dyDescent="0.3">
      <c r="A32" s="2393" t="s">
        <v>285</v>
      </c>
      <c r="B32" s="2394"/>
      <c r="C32" s="43" t="s">
        <v>22</v>
      </c>
      <c r="D32" s="43" t="s">
        <v>204</v>
      </c>
      <c r="E32" s="385" t="s">
        <v>449</v>
      </c>
      <c r="F32" s="44" t="s">
        <v>25</v>
      </c>
      <c r="G32" s="222" t="s">
        <v>25</v>
      </c>
      <c r="H32" s="49" t="s">
        <v>30</v>
      </c>
      <c r="I32" s="2391">
        <v>7775</v>
      </c>
      <c r="J32" s="2392"/>
      <c r="K32" s="748">
        <v>6048</v>
      </c>
      <c r="M32" s="721"/>
    </row>
    <row r="33" spans="1:13" x14ac:dyDescent="0.3">
      <c r="A33" s="2393" t="s">
        <v>307</v>
      </c>
      <c r="B33" s="2394"/>
      <c r="C33" s="43" t="s">
        <v>139</v>
      </c>
      <c r="D33" s="43" t="s">
        <v>204</v>
      </c>
      <c r="E33" s="745" t="s">
        <v>449</v>
      </c>
      <c r="F33" s="44" t="s">
        <v>25</v>
      </c>
      <c r="G33" s="222" t="s">
        <v>25</v>
      </c>
      <c r="H33" s="49" t="s">
        <v>30</v>
      </c>
      <c r="I33" s="2391">
        <v>6319</v>
      </c>
      <c r="J33" s="2392"/>
      <c r="K33" s="748">
        <v>4915</v>
      </c>
      <c r="M33" s="721"/>
    </row>
    <row r="34" spans="1:13" x14ac:dyDescent="0.3">
      <c r="A34" s="2393" t="s">
        <v>308</v>
      </c>
      <c r="B34" s="2394"/>
      <c r="C34" s="43" t="s">
        <v>22</v>
      </c>
      <c r="D34" s="43" t="s">
        <v>204</v>
      </c>
      <c r="E34" s="385" t="s">
        <v>449</v>
      </c>
      <c r="F34" s="44" t="s">
        <v>25</v>
      </c>
      <c r="G34" s="222" t="s">
        <v>25</v>
      </c>
      <c r="H34" s="49" t="s">
        <v>30</v>
      </c>
      <c r="I34" s="2443">
        <v>7705</v>
      </c>
      <c r="J34" s="2444"/>
      <c r="K34" s="744">
        <v>5993</v>
      </c>
      <c r="M34" s="721"/>
    </row>
    <row r="35" spans="1:13" x14ac:dyDescent="0.3">
      <c r="A35" s="2393" t="s">
        <v>309</v>
      </c>
      <c r="B35" s="2394"/>
      <c r="C35" s="43" t="s">
        <v>22</v>
      </c>
      <c r="D35" s="43" t="s">
        <v>204</v>
      </c>
      <c r="E35" s="745" t="s">
        <v>449</v>
      </c>
      <c r="F35" s="44" t="s">
        <v>25</v>
      </c>
      <c r="G35" s="222" t="s">
        <v>25</v>
      </c>
      <c r="H35" s="49" t="s">
        <v>30</v>
      </c>
      <c r="I35" s="2443">
        <v>7705</v>
      </c>
      <c r="J35" s="2444"/>
      <c r="K35" s="744">
        <v>5993</v>
      </c>
      <c r="M35" s="721"/>
    </row>
    <row r="36" spans="1:13" x14ac:dyDescent="0.3">
      <c r="A36" s="2393" t="s">
        <v>310</v>
      </c>
      <c r="B36" s="2394"/>
      <c r="C36" s="43" t="s">
        <v>139</v>
      </c>
      <c r="D36" s="43" t="s">
        <v>204</v>
      </c>
      <c r="E36" s="385" t="s">
        <v>449</v>
      </c>
      <c r="F36" s="44" t="s">
        <v>25</v>
      </c>
      <c r="G36" s="222" t="s">
        <v>25</v>
      </c>
      <c r="H36" s="49" t="s">
        <v>30</v>
      </c>
      <c r="I36" s="2443">
        <v>8200</v>
      </c>
      <c r="J36" s="2444"/>
      <c r="K36" s="744">
        <v>6377</v>
      </c>
      <c r="M36" s="721"/>
    </row>
    <row r="37" spans="1:13" x14ac:dyDescent="0.3">
      <c r="A37" s="2393" t="s">
        <v>311</v>
      </c>
      <c r="B37" s="2394"/>
      <c r="C37" s="43" t="s">
        <v>22</v>
      </c>
      <c r="D37" s="43" t="s">
        <v>204</v>
      </c>
      <c r="E37" s="745" t="s">
        <v>449</v>
      </c>
      <c r="F37" s="44" t="s">
        <v>25</v>
      </c>
      <c r="G37" s="222" t="s">
        <v>25</v>
      </c>
      <c r="H37" s="49" t="s">
        <v>30</v>
      </c>
      <c r="I37" s="2443">
        <v>7705</v>
      </c>
      <c r="J37" s="2444"/>
      <c r="K37" s="744">
        <v>5993</v>
      </c>
      <c r="M37" s="721"/>
    </row>
    <row r="38" spans="1:13" x14ac:dyDescent="0.3">
      <c r="A38" s="2393" t="s">
        <v>312</v>
      </c>
      <c r="B38" s="2394"/>
      <c r="C38" s="43" t="s">
        <v>139</v>
      </c>
      <c r="D38" s="43" t="s">
        <v>204</v>
      </c>
      <c r="E38" s="385" t="s">
        <v>449</v>
      </c>
      <c r="F38" s="44" t="s">
        <v>25</v>
      </c>
      <c r="G38" s="222" t="s">
        <v>25</v>
      </c>
      <c r="H38" s="49" t="s">
        <v>30</v>
      </c>
      <c r="I38" s="2443">
        <v>8200</v>
      </c>
      <c r="J38" s="2444"/>
      <c r="K38" s="744">
        <v>6377</v>
      </c>
      <c r="M38" s="721"/>
    </row>
    <row r="39" spans="1:13" x14ac:dyDescent="0.3">
      <c r="A39" s="2393" t="s">
        <v>313</v>
      </c>
      <c r="B39" s="2394"/>
      <c r="C39" s="43" t="s">
        <v>22</v>
      </c>
      <c r="D39" s="43" t="s">
        <v>204</v>
      </c>
      <c r="E39" s="745" t="s">
        <v>449</v>
      </c>
      <c r="F39" s="44" t="s">
        <v>25</v>
      </c>
      <c r="G39" s="49" t="s">
        <v>30</v>
      </c>
      <c r="H39" s="49" t="s">
        <v>30</v>
      </c>
      <c r="I39" s="2443">
        <v>7705</v>
      </c>
      <c r="J39" s="2444"/>
      <c r="K39" s="744">
        <v>5993</v>
      </c>
      <c r="M39" s="721"/>
    </row>
    <row r="40" spans="1:13" x14ac:dyDescent="0.3">
      <c r="A40" s="2393" t="s">
        <v>314</v>
      </c>
      <c r="B40" s="2394"/>
      <c r="C40" s="43" t="s">
        <v>22</v>
      </c>
      <c r="D40" s="43" t="s">
        <v>204</v>
      </c>
      <c r="E40" s="385" t="s">
        <v>449</v>
      </c>
      <c r="F40" s="44" t="s">
        <v>25</v>
      </c>
      <c r="G40" s="49" t="s">
        <v>30</v>
      </c>
      <c r="H40" s="222" t="s">
        <v>25</v>
      </c>
      <c r="I40" s="2445">
        <v>7705</v>
      </c>
      <c r="J40" s="2446"/>
      <c r="K40" s="749">
        <v>5993</v>
      </c>
      <c r="M40" s="721"/>
    </row>
    <row r="41" spans="1:13" x14ac:dyDescent="0.3">
      <c r="A41" s="2393" t="s">
        <v>315</v>
      </c>
      <c r="B41" s="2394"/>
      <c r="C41" s="43" t="s">
        <v>139</v>
      </c>
      <c r="D41" s="43" t="s">
        <v>204</v>
      </c>
      <c r="E41" s="745" t="s">
        <v>449</v>
      </c>
      <c r="F41" s="44" t="s">
        <v>25</v>
      </c>
      <c r="G41" s="49" t="s">
        <v>30</v>
      </c>
      <c r="H41" s="222" t="s">
        <v>25</v>
      </c>
      <c r="I41" s="2445">
        <v>8200</v>
      </c>
      <c r="J41" s="2446"/>
      <c r="K41" s="749">
        <v>6377</v>
      </c>
      <c r="M41" s="721"/>
    </row>
    <row r="42" spans="1:13" x14ac:dyDescent="0.3">
      <c r="A42" s="2393" t="s">
        <v>282</v>
      </c>
      <c r="B42" s="2394"/>
      <c r="C42" s="43" t="s">
        <v>22</v>
      </c>
      <c r="D42" s="43" t="s">
        <v>204</v>
      </c>
      <c r="E42" s="385" t="s">
        <v>449</v>
      </c>
      <c r="F42" s="44" t="s">
        <v>25</v>
      </c>
      <c r="G42" s="49" t="s">
        <v>30</v>
      </c>
      <c r="H42" s="49" t="s">
        <v>30</v>
      </c>
      <c r="I42" s="2391">
        <v>8200</v>
      </c>
      <c r="J42" s="2392"/>
      <c r="K42" s="748">
        <v>6377</v>
      </c>
      <c r="M42" s="721"/>
    </row>
    <row r="43" spans="1:13" x14ac:dyDescent="0.3">
      <c r="A43" s="2393" t="s">
        <v>316</v>
      </c>
      <c r="B43" s="2394"/>
      <c r="C43" s="43" t="s">
        <v>22</v>
      </c>
      <c r="D43" s="43" t="s">
        <v>204</v>
      </c>
      <c r="E43" s="745" t="s">
        <v>449</v>
      </c>
      <c r="F43" s="44" t="s">
        <v>25</v>
      </c>
      <c r="G43" s="49" t="s">
        <v>30</v>
      </c>
      <c r="H43" s="49" t="s">
        <v>30</v>
      </c>
      <c r="I43" s="2130">
        <v>8482</v>
      </c>
      <c r="J43" s="2131"/>
      <c r="K43" s="747">
        <v>6597</v>
      </c>
      <c r="M43" s="721"/>
    </row>
    <row r="44" spans="1:13" x14ac:dyDescent="0.3">
      <c r="A44" s="2393" t="s">
        <v>317</v>
      </c>
      <c r="B44" s="2394"/>
      <c r="C44" s="43" t="s">
        <v>1738</v>
      </c>
      <c r="D44" s="43" t="s">
        <v>204</v>
      </c>
      <c r="E44" s="385" t="s">
        <v>449</v>
      </c>
      <c r="F44" s="44" t="s">
        <v>25</v>
      </c>
      <c r="G44" s="222" t="s">
        <v>25</v>
      </c>
      <c r="H44" s="49" t="s">
        <v>30</v>
      </c>
      <c r="I44" s="2130">
        <v>9189</v>
      </c>
      <c r="J44" s="2131"/>
      <c r="K44" s="747">
        <v>7147</v>
      </c>
      <c r="M44" s="721"/>
    </row>
    <row r="45" spans="1:13" x14ac:dyDescent="0.3">
      <c r="A45" s="2395" t="s">
        <v>330</v>
      </c>
      <c r="B45" s="2396"/>
      <c r="C45" s="43" t="s">
        <v>22</v>
      </c>
      <c r="D45" s="43" t="s">
        <v>204</v>
      </c>
      <c r="E45" s="745" t="s">
        <v>449</v>
      </c>
      <c r="F45" s="191" t="s">
        <v>25</v>
      </c>
      <c r="G45" s="191" t="s">
        <v>25</v>
      </c>
      <c r="H45" s="49" t="s">
        <v>30</v>
      </c>
      <c r="I45" s="2443">
        <v>6786</v>
      </c>
      <c r="J45" s="2444"/>
      <c r="K45" s="744">
        <v>5278</v>
      </c>
      <c r="M45" s="721"/>
    </row>
    <row r="46" spans="1:13" x14ac:dyDescent="0.3">
      <c r="A46" s="2395" t="s">
        <v>331</v>
      </c>
      <c r="B46" s="2396"/>
      <c r="C46" s="192" t="s">
        <v>87</v>
      </c>
      <c r="D46" s="2152" t="s">
        <v>204</v>
      </c>
      <c r="E46" s="385" t="s">
        <v>449</v>
      </c>
      <c r="F46" s="191" t="s">
        <v>25</v>
      </c>
      <c r="G46" s="49" t="s">
        <v>30</v>
      </c>
      <c r="H46" s="49" t="s">
        <v>30</v>
      </c>
      <c r="I46" s="2443">
        <v>7493</v>
      </c>
      <c r="J46" s="2444"/>
      <c r="K46" s="744">
        <v>5828</v>
      </c>
      <c r="M46" s="723"/>
    </row>
    <row r="47" spans="1:13" x14ac:dyDescent="0.3">
      <c r="A47" s="2395"/>
      <c r="B47" s="2396"/>
      <c r="C47" s="43" t="s">
        <v>86</v>
      </c>
      <c r="D47" s="2152"/>
      <c r="E47" s="745" t="s">
        <v>449</v>
      </c>
      <c r="F47" s="191" t="s">
        <v>25</v>
      </c>
      <c r="G47" s="49" t="s">
        <v>30</v>
      </c>
      <c r="H47" s="49" t="s">
        <v>30</v>
      </c>
      <c r="I47" s="2443">
        <v>7493</v>
      </c>
      <c r="J47" s="2444"/>
      <c r="K47" s="744">
        <v>5828</v>
      </c>
      <c r="M47" s="721"/>
    </row>
    <row r="48" spans="1:13" x14ac:dyDescent="0.3">
      <c r="A48" s="2395"/>
      <c r="B48" s="2396"/>
      <c r="C48" s="743" t="s">
        <v>31</v>
      </c>
      <c r="D48" s="2152"/>
      <c r="E48" s="385" t="s">
        <v>449</v>
      </c>
      <c r="F48" s="49" t="s">
        <v>30</v>
      </c>
      <c r="G48" s="191" t="s">
        <v>25</v>
      </c>
      <c r="H48" s="49" t="s">
        <v>30</v>
      </c>
      <c r="I48" s="2443">
        <v>7493</v>
      </c>
      <c r="J48" s="2444"/>
      <c r="K48" s="744">
        <v>5828</v>
      </c>
      <c r="M48" s="721"/>
    </row>
    <row r="49" spans="1:15" ht="38.25" customHeight="1" x14ac:dyDescent="0.3">
      <c r="A49" s="2405" t="s">
        <v>1817</v>
      </c>
      <c r="B49" s="2406"/>
      <c r="C49" s="21" t="s">
        <v>22</v>
      </c>
      <c r="D49" s="104" t="s">
        <v>204</v>
      </c>
      <c r="E49" s="105" t="s">
        <v>169</v>
      </c>
      <c r="F49" s="48" t="s">
        <v>25</v>
      </c>
      <c r="G49" s="49" t="s">
        <v>30</v>
      </c>
      <c r="H49" s="49" t="s">
        <v>30</v>
      </c>
      <c r="I49" s="2443">
        <v>7210</v>
      </c>
      <c r="J49" s="2456"/>
      <c r="K49" s="744">
        <v>5516</v>
      </c>
      <c r="M49" s="721"/>
    </row>
    <row r="50" spans="1:15" x14ac:dyDescent="0.3">
      <c r="A50" s="2395" t="s">
        <v>1730</v>
      </c>
      <c r="B50" s="2396"/>
      <c r="C50" s="43" t="s">
        <v>86</v>
      </c>
      <c r="D50" s="43" t="s">
        <v>84</v>
      </c>
      <c r="E50" s="745" t="s">
        <v>1729</v>
      </c>
      <c r="F50" s="191" t="s">
        <v>25</v>
      </c>
      <c r="G50" s="49" t="s">
        <v>30</v>
      </c>
      <c r="H50" s="49" t="s">
        <v>30</v>
      </c>
      <c r="I50" s="2443">
        <v>7917</v>
      </c>
      <c r="J50" s="2444"/>
      <c r="K50" s="744">
        <v>6158</v>
      </c>
      <c r="M50" s="721"/>
    </row>
    <row r="51" spans="1:15" ht="37.5" customHeight="1" x14ac:dyDescent="0.3">
      <c r="A51" s="2403" t="s">
        <v>1731</v>
      </c>
      <c r="B51" s="2404"/>
      <c r="C51" s="43" t="s">
        <v>86</v>
      </c>
      <c r="D51" s="43" t="s">
        <v>84</v>
      </c>
      <c r="E51" s="745" t="s">
        <v>449</v>
      </c>
      <c r="F51" s="746" t="s">
        <v>25</v>
      </c>
      <c r="G51" s="49" t="s">
        <v>30</v>
      </c>
      <c r="H51" s="49" t="s">
        <v>30</v>
      </c>
      <c r="I51" s="2443">
        <v>7917</v>
      </c>
      <c r="J51" s="2444"/>
      <c r="K51" s="744">
        <v>6158</v>
      </c>
      <c r="M51" s="721"/>
    </row>
    <row r="52" spans="1:15" ht="33.75" customHeight="1" x14ac:dyDescent="0.3">
      <c r="A52" s="2403" t="s">
        <v>1733</v>
      </c>
      <c r="B52" s="2404"/>
      <c r="C52" s="43" t="s">
        <v>22</v>
      </c>
      <c r="D52" s="43" t="s">
        <v>204</v>
      </c>
      <c r="E52" s="385" t="s">
        <v>449</v>
      </c>
      <c r="F52" s="746" t="s">
        <v>25</v>
      </c>
      <c r="G52" s="49" t="s">
        <v>30</v>
      </c>
      <c r="H52" s="49" t="s">
        <v>30</v>
      </c>
      <c r="I52" s="2443">
        <v>8200</v>
      </c>
      <c r="J52" s="2444"/>
      <c r="K52" s="744">
        <v>6377</v>
      </c>
      <c r="M52" s="721"/>
    </row>
    <row r="53" spans="1:15" ht="33.75" customHeight="1" x14ac:dyDescent="0.3">
      <c r="A53" s="2403" t="s">
        <v>1732</v>
      </c>
      <c r="B53" s="2404"/>
      <c r="C53" s="43" t="s">
        <v>22</v>
      </c>
      <c r="D53" s="43" t="s">
        <v>204</v>
      </c>
      <c r="E53" s="745" t="s">
        <v>449</v>
      </c>
      <c r="F53" s="746" t="s">
        <v>25</v>
      </c>
      <c r="G53" s="49" t="s">
        <v>30</v>
      </c>
      <c r="H53" s="49" t="s">
        <v>30</v>
      </c>
      <c r="I53" s="2443">
        <v>8200</v>
      </c>
      <c r="J53" s="2444"/>
      <c r="K53" s="744">
        <v>6377</v>
      </c>
      <c r="M53" s="721"/>
    </row>
    <row r="54" spans="1:15" x14ac:dyDescent="0.3">
      <c r="A54" s="2395" t="s">
        <v>1724</v>
      </c>
      <c r="B54" s="2396"/>
      <c r="C54" s="43" t="s">
        <v>22</v>
      </c>
      <c r="D54" s="43" t="s">
        <v>204</v>
      </c>
      <c r="E54" s="385" t="s">
        <v>449</v>
      </c>
      <c r="F54" s="757" t="s">
        <v>1739</v>
      </c>
      <c r="G54" s="757" t="s">
        <v>1739</v>
      </c>
      <c r="H54" s="191" t="s">
        <v>25</v>
      </c>
      <c r="I54" s="2391">
        <v>5810</v>
      </c>
      <c r="J54" s="2392"/>
      <c r="K54" s="748">
        <v>4519</v>
      </c>
      <c r="M54" s="721"/>
    </row>
    <row r="55" spans="1:15" ht="17.25" thickBot="1" x14ac:dyDescent="0.35">
      <c r="A55" s="2401" t="s">
        <v>1725</v>
      </c>
      <c r="B55" s="2402"/>
      <c r="C55" s="94" t="s">
        <v>22</v>
      </c>
      <c r="D55" s="94" t="s">
        <v>204</v>
      </c>
      <c r="E55" s="751" t="s">
        <v>449</v>
      </c>
      <c r="F55" s="757" t="s">
        <v>1739</v>
      </c>
      <c r="G55" s="757" t="s">
        <v>1739</v>
      </c>
      <c r="H55" s="271" t="s">
        <v>25</v>
      </c>
      <c r="I55" s="2128">
        <v>5810</v>
      </c>
      <c r="J55" s="2129"/>
      <c r="K55" s="750">
        <v>4519</v>
      </c>
      <c r="M55" s="721"/>
    </row>
    <row r="56" spans="1:15" x14ac:dyDescent="0.3">
      <c r="A56" s="1968" t="s">
        <v>32</v>
      </c>
      <c r="B56" s="1969"/>
      <c r="C56" s="1969"/>
      <c r="D56" s="1969"/>
      <c r="E56" s="1969"/>
      <c r="F56" s="1969"/>
      <c r="G56" s="1969"/>
      <c r="H56" s="1969"/>
      <c r="I56" s="1969"/>
      <c r="J56" s="1969"/>
      <c r="K56" s="1969"/>
    </row>
    <row r="57" spans="1:15" ht="17.25" thickBot="1" x14ac:dyDescent="0.35">
      <c r="A57" s="1713" t="s">
        <v>9</v>
      </c>
      <c r="B57" s="1584"/>
      <c r="C57" s="1584"/>
      <c r="D57" s="1584"/>
      <c r="E57" s="1584"/>
      <c r="F57" s="1584"/>
      <c r="G57" s="1584"/>
      <c r="H57" s="1584"/>
      <c r="I57" s="1584"/>
      <c r="J57" s="1584"/>
      <c r="K57" s="1584"/>
    </row>
    <row r="58" spans="1:15" ht="13.5" customHeight="1" x14ac:dyDescent="0.3">
      <c r="A58" s="1586" t="s">
        <v>33</v>
      </c>
      <c r="B58" s="1587"/>
      <c r="C58" s="1587" t="s">
        <v>34</v>
      </c>
      <c r="D58" s="1587" t="s">
        <v>15</v>
      </c>
      <c r="E58" s="1587"/>
      <c r="F58" s="1587" t="s">
        <v>16</v>
      </c>
      <c r="G58" s="1587"/>
      <c r="H58" s="1587"/>
      <c r="I58" s="2385" t="s">
        <v>17</v>
      </c>
      <c r="J58" s="2386"/>
      <c r="K58" s="2387"/>
    </row>
    <row r="59" spans="1:15" ht="13.5" customHeight="1" x14ac:dyDescent="0.3">
      <c r="A59" s="1588"/>
      <c r="B59" s="1589"/>
      <c r="C59" s="1589"/>
      <c r="D59" s="1589"/>
      <c r="E59" s="1589"/>
      <c r="F59" s="42" t="s">
        <v>18</v>
      </c>
      <c r="G59" s="42" t="s">
        <v>19</v>
      </c>
      <c r="H59" s="41" t="s">
        <v>20</v>
      </c>
      <c r="I59" s="2388"/>
      <c r="J59" s="2389"/>
      <c r="K59" s="2390"/>
    </row>
    <row r="60" spans="1:15" ht="15" customHeight="1" x14ac:dyDescent="0.3">
      <c r="A60" s="1956" t="s">
        <v>35</v>
      </c>
      <c r="B60" s="1957"/>
      <c r="C60" s="43" t="s">
        <v>36</v>
      </c>
      <c r="D60" s="2398" t="s">
        <v>37</v>
      </c>
      <c r="E60" s="2398"/>
      <c r="F60" s="44" t="s">
        <v>25</v>
      </c>
      <c r="G60" s="44" t="s">
        <v>25</v>
      </c>
      <c r="H60" s="44" t="s">
        <v>25</v>
      </c>
      <c r="I60" s="2124">
        <v>702.53970000000004</v>
      </c>
      <c r="J60" s="2244"/>
      <c r="K60" s="2248"/>
      <c r="M60" s="721"/>
    </row>
    <row r="61" spans="1:15" ht="15" customHeight="1" x14ac:dyDescent="0.3">
      <c r="A61" s="1956"/>
      <c r="B61" s="1957"/>
      <c r="C61" s="43" t="s">
        <v>36</v>
      </c>
      <c r="D61" s="2398" t="s">
        <v>38</v>
      </c>
      <c r="E61" s="2398"/>
      <c r="F61" s="44" t="s">
        <v>25</v>
      </c>
      <c r="G61" s="47" t="s">
        <v>26</v>
      </c>
      <c r="H61" s="47" t="s">
        <v>26</v>
      </c>
      <c r="I61" s="2124">
        <v>915.03</v>
      </c>
      <c r="J61" s="2244"/>
      <c r="K61" s="2248"/>
      <c r="M61" s="721"/>
    </row>
    <row r="62" spans="1:15" ht="15" customHeight="1" x14ac:dyDescent="0.3">
      <c r="A62" s="2399" t="s">
        <v>39</v>
      </c>
      <c r="B62" s="2400"/>
      <c r="C62" s="43" t="s">
        <v>36</v>
      </c>
      <c r="D62" s="2397" t="s">
        <v>40</v>
      </c>
      <c r="E62" s="2397"/>
      <c r="F62" s="44" t="s">
        <v>25</v>
      </c>
      <c r="G62" s="44" t="s">
        <v>25</v>
      </c>
      <c r="H62" s="47" t="s">
        <v>26</v>
      </c>
      <c r="I62" s="2124">
        <v>702.53970000000004</v>
      </c>
      <c r="J62" s="2244"/>
      <c r="K62" s="2248"/>
      <c r="M62" s="721"/>
    </row>
    <row r="63" spans="1:15" ht="15" customHeight="1" x14ac:dyDescent="0.3">
      <c r="A63" s="2399"/>
      <c r="B63" s="2400"/>
      <c r="C63" s="43" t="s">
        <v>36</v>
      </c>
      <c r="D63" s="2397" t="s">
        <v>41</v>
      </c>
      <c r="E63" s="2397"/>
      <c r="F63" s="47" t="s">
        <v>26</v>
      </c>
      <c r="G63" s="47" t="s">
        <v>26</v>
      </c>
      <c r="H63" s="49" t="s">
        <v>30</v>
      </c>
      <c r="I63" s="2124">
        <v>915.03</v>
      </c>
      <c r="J63" s="2244"/>
      <c r="K63" s="2248"/>
      <c r="M63" s="721"/>
      <c r="O63" s="24"/>
    </row>
    <row r="64" spans="1:15" ht="15" customHeight="1" x14ac:dyDescent="0.3">
      <c r="A64" s="1956" t="s">
        <v>42</v>
      </c>
      <c r="B64" s="1957"/>
      <c r="C64" s="43" t="s">
        <v>36</v>
      </c>
      <c r="D64" s="2398" t="s">
        <v>43</v>
      </c>
      <c r="E64" s="2398"/>
      <c r="F64" s="44" t="s">
        <v>25</v>
      </c>
      <c r="G64" s="44" t="s">
        <v>25</v>
      </c>
      <c r="H64" s="44" t="s">
        <v>25</v>
      </c>
      <c r="I64" s="2124">
        <v>418.88040000000001</v>
      </c>
      <c r="J64" s="2244"/>
      <c r="K64" s="2248"/>
      <c r="M64" s="721"/>
    </row>
    <row r="65" spans="1:13" ht="15" customHeight="1" x14ac:dyDescent="0.3">
      <c r="A65" s="1956"/>
      <c r="B65" s="1957"/>
      <c r="C65" s="43" t="s">
        <v>36</v>
      </c>
      <c r="D65" s="2398" t="s">
        <v>44</v>
      </c>
      <c r="E65" s="2398"/>
      <c r="F65" s="44" t="s">
        <v>25</v>
      </c>
      <c r="G65" s="47" t="s">
        <v>26</v>
      </c>
      <c r="H65" s="49" t="s">
        <v>30</v>
      </c>
      <c r="I65" s="2124">
        <v>543.93449999999996</v>
      </c>
      <c r="J65" s="2244"/>
      <c r="K65" s="2248"/>
      <c r="M65" s="721"/>
    </row>
    <row r="66" spans="1:13" ht="15" customHeight="1" x14ac:dyDescent="0.3">
      <c r="A66" s="1956" t="s">
        <v>45</v>
      </c>
      <c r="B66" s="1957"/>
      <c r="C66" s="43" t="s">
        <v>36</v>
      </c>
      <c r="D66" s="2398" t="s">
        <v>46</v>
      </c>
      <c r="E66" s="2398"/>
      <c r="F66" s="44" t="s">
        <v>25</v>
      </c>
      <c r="G66" s="44" t="s">
        <v>25</v>
      </c>
      <c r="H66" s="44" t="s">
        <v>25</v>
      </c>
      <c r="I66" s="2251">
        <v>621.20370000000003</v>
      </c>
      <c r="J66" s="2455"/>
      <c r="K66" s="2252"/>
      <c r="M66" s="721"/>
    </row>
    <row r="67" spans="1:13" ht="15" customHeight="1" x14ac:dyDescent="0.3">
      <c r="A67" s="1956"/>
      <c r="B67" s="1957"/>
      <c r="C67" s="43" t="s">
        <v>36</v>
      </c>
      <c r="D67" s="2398" t="s">
        <v>47</v>
      </c>
      <c r="E67" s="2398"/>
      <c r="F67" s="47" t="s">
        <v>26</v>
      </c>
      <c r="G67" s="47" t="s">
        <v>26</v>
      </c>
      <c r="H67" s="49" t="s">
        <v>30</v>
      </c>
      <c r="I67" s="2251">
        <v>807.25980000000004</v>
      </c>
      <c r="J67" s="2455"/>
      <c r="K67" s="2252"/>
      <c r="M67" s="721"/>
    </row>
    <row r="68" spans="1:13" ht="15" customHeight="1" x14ac:dyDescent="0.3">
      <c r="A68" s="2399" t="s">
        <v>48</v>
      </c>
      <c r="B68" s="2400"/>
      <c r="C68" s="43" t="s">
        <v>36</v>
      </c>
      <c r="D68" s="2397" t="s">
        <v>49</v>
      </c>
      <c r="E68" s="2397"/>
      <c r="F68" s="44" t="s">
        <v>25</v>
      </c>
      <c r="G68" s="44" t="s">
        <v>25</v>
      </c>
      <c r="H68" s="47" t="s">
        <v>26</v>
      </c>
      <c r="I68" s="2124">
        <v>418.88040000000001</v>
      </c>
      <c r="J68" s="2244"/>
      <c r="K68" s="2248"/>
      <c r="M68" s="721"/>
    </row>
    <row r="69" spans="1:13" ht="15" customHeight="1" x14ac:dyDescent="0.3">
      <c r="A69" s="2399"/>
      <c r="B69" s="2400"/>
      <c r="C69" s="43" t="s">
        <v>36</v>
      </c>
      <c r="D69" s="2397" t="s">
        <v>50</v>
      </c>
      <c r="E69" s="2397"/>
      <c r="F69" s="47" t="s">
        <v>26</v>
      </c>
      <c r="G69" s="47" t="s">
        <v>26</v>
      </c>
      <c r="H69" s="49" t="s">
        <v>30</v>
      </c>
      <c r="I69" s="2124">
        <v>543.93449999999996</v>
      </c>
      <c r="J69" s="2244"/>
      <c r="K69" s="2248"/>
      <c r="M69" s="721"/>
    </row>
    <row r="70" spans="1:13" ht="15" customHeight="1" x14ac:dyDescent="0.3">
      <c r="A70" s="1956" t="s">
        <v>128</v>
      </c>
      <c r="B70" s="1957"/>
      <c r="C70" s="43" t="s">
        <v>36</v>
      </c>
      <c r="D70" s="2398" t="s">
        <v>129</v>
      </c>
      <c r="E70" s="2398"/>
      <c r="F70" s="44" t="s">
        <v>25</v>
      </c>
      <c r="G70" s="47" t="s">
        <v>26</v>
      </c>
      <c r="H70" s="49" t="s">
        <v>30</v>
      </c>
      <c r="I70" s="2130">
        <v>589.68600000000004</v>
      </c>
      <c r="J70" s="2131"/>
      <c r="K70" s="2247"/>
      <c r="M70" s="721"/>
    </row>
    <row r="71" spans="1:13" ht="15" customHeight="1" x14ac:dyDescent="0.3">
      <c r="A71" s="1956" t="s">
        <v>51</v>
      </c>
      <c r="B71" s="1957"/>
      <c r="C71" s="43" t="s">
        <v>36</v>
      </c>
      <c r="D71" s="2398" t="s">
        <v>52</v>
      </c>
      <c r="E71" s="2398"/>
      <c r="F71" s="44" t="s">
        <v>25</v>
      </c>
      <c r="G71" s="44" t="s">
        <v>25</v>
      </c>
      <c r="H71" s="44" t="s">
        <v>25</v>
      </c>
      <c r="I71" s="2124">
        <v>546.9846</v>
      </c>
      <c r="J71" s="2244"/>
      <c r="K71" s="2248"/>
      <c r="M71" s="721"/>
    </row>
    <row r="72" spans="1:13" ht="15" customHeight="1" x14ac:dyDescent="0.3">
      <c r="A72" s="1956" t="s">
        <v>54</v>
      </c>
      <c r="B72" s="1957"/>
      <c r="C72" s="43" t="s">
        <v>36</v>
      </c>
      <c r="D72" s="2398" t="s">
        <v>55</v>
      </c>
      <c r="E72" s="2398"/>
      <c r="F72" s="44" t="s">
        <v>25</v>
      </c>
      <c r="G72" s="44" t="s">
        <v>25</v>
      </c>
      <c r="H72" s="44" t="s">
        <v>25</v>
      </c>
      <c r="I72" s="2130">
        <v>819.46019999999999</v>
      </c>
      <c r="J72" s="2131"/>
      <c r="K72" s="2247"/>
      <c r="M72" s="721"/>
    </row>
    <row r="73" spans="1:13" ht="15" customHeight="1" x14ac:dyDescent="0.3">
      <c r="A73" s="1956" t="s">
        <v>57</v>
      </c>
      <c r="B73" s="1957"/>
      <c r="C73" s="43" t="s">
        <v>36</v>
      </c>
      <c r="D73" s="2398" t="s">
        <v>58</v>
      </c>
      <c r="E73" s="2398"/>
      <c r="F73" s="44" t="s">
        <v>25</v>
      </c>
      <c r="G73" s="44" t="s">
        <v>25</v>
      </c>
      <c r="H73" s="44" t="s">
        <v>25</v>
      </c>
      <c r="I73" s="2130">
        <v>1080.7520999999999</v>
      </c>
      <c r="J73" s="2131"/>
      <c r="K73" s="2247"/>
      <c r="M73" s="721"/>
    </row>
    <row r="74" spans="1:13" ht="15" customHeight="1" x14ac:dyDescent="0.3">
      <c r="A74" s="1956" t="s">
        <v>130</v>
      </c>
      <c r="B74" s="1957"/>
      <c r="C74" s="43" t="s">
        <v>36</v>
      </c>
      <c r="D74" s="2398" t="s">
        <v>131</v>
      </c>
      <c r="E74" s="2398"/>
      <c r="F74" s="44" t="s">
        <v>25</v>
      </c>
      <c r="G74" s="47" t="s">
        <v>26</v>
      </c>
      <c r="H74" s="49" t="s">
        <v>30</v>
      </c>
      <c r="I74" s="2130">
        <v>392.44619999999998</v>
      </c>
      <c r="J74" s="2131"/>
      <c r="K74" s="2247"/>
      <c r="M74" s="721"/>
    </row>
    <row r="75" spans="1:13" ht="15" customHeight="1" x14ac:dyDescent="0.3">
      <c r="A75" s="2407" t="s">
        <v>132</v>
      </c>
      <c r="B75" s="2408"/>
      <c r="C75" s="43" t="s">
        <v>36</v>
      </c>
      <c r="D75" s="2398" t="s">
        <v>133</v>
      </c>
      <c r="E75" s="2398"/>
      <c r="F75" s="44" t="s">
        <v>25</v>
      </c>
      <c r="G75" s="47" t="s">
        <v>26</v>
      </c>
      <c r="H75" s="49" t="s">
        <v>30</v>
      </c>
      <c r="I75" s="2130">
        <v>1803.6258</v>
      </c>
      <c r="J75" s="2131"/>
      <c r="K75" s="2247"/>
      <c r="M75" s="721"/>
    </row>
    <row r="76" spans="1:13" ht="15" customHeight="1" x14ac:dyDescent="0.3">
      <c r="A76" s="2407" t="s">
        <v>134</v>
      </c>
      <c r="B76" s="2408"/>
      <c r="C76" s="43" t="s">
        <v>36</v>
      </c>
      <c r="D76" s="2398" t="s">
        <v>135</v>
      </c>
      <c r="E76" s="2398"/>
      <c r="F76" s="44" t="s">
        <v>25</v>
      </c>
      <c r="G76" s="47" t="s">
        <v>26</v>
      </c>
      <c r="H76" s="49" t="s">
        <v>30</v>
      </c>
      <c r="I76" s="2130">
        <v>737.10749999999996</v>
      </c>
      <c r="J76" s="2131"/>
      <c r="K76" s="2247"/>
      <c r="M76" s="721"/>
    </row>
    <row r="77" spans="1:13" ht="15" customHeight="1" x14ac:dyDescent="0.3">
      <c r="A77" s="273" t="s">
        <v>60</v>
      </c>
      <c r="B77" s="272"/>
      <c r="C77" s="43" t="s">
        <v>36</v>
      </c>
      <c r="D77" s="2409" t="s">
        <v>61</v>
      </c>
      <c r="E77" s="2409"/>
      <c r="F77" s="44" t="s">
        <v>25</v>
      </c>
      <c r="G77" s="44" t="s">
        <v>25</v>
      </c>
      <c r="H77" s="49" t="s">
        <v>30</v>
      </c>
      <c r="I77" s="2124">
        <v>537.83429999999998</v>
      </c>
      <c r="J77" s="2244"/>
      <c r="K77" s="2248"/>
      <c r="M77" s="721"/>
    </row>
    <row r="78" spans="1:13" ht="15" customHeight="1" x14ac:dyDescent="0.3">
      <c r="A78" s="273" t="s">
        <v>62</v>
      </c>
      <c r="B78" s="272"/>
      <c r="C78" s="43" t="s">
        <v>36</v>
      </c>
      <c r="D78" s="2398" t="s">
        <v>63</v>
      </c>
      <c r="E78" s="2398"/>
      <c r="F78" s="47" t="s">
        <v>26</v>
      </c>
      <c r="G78" s="47" t="s">
        <v>26</v>
      </c>
      <c r="H78" s="47" t="s">
        <v>26</v>
      </c>
      <c r="I78" s="2124">
        <v>444.29790000000003</v>
      </c>
      <c r="J78" s="2244"/>
      <c r="K78" s="2248"/>
      <c r="M78" s="721"/>
    </row>
    <row r="79" spans="1:13" ht="15" customHeight="1" x14ac:dyDescent="0.3">
      <c r="A79" s="273" t="s">
        <v>64</v>
      </c>
      <c r="B79" s="272"/>
      <c r="C79" s="43" t="s">
        <v>36</v>
      </c>
      <c r="D79" s="2398" t="s">
        <v>65</v>
      </c>
      <c r="E79" s="2398"/>
      <c r="F79" s="47" t="s">
        <v>26</v>
      </c>
      <c r="G79" s="47" t="s">
        <v>26</v>
      </c>
      <c r="H79" s="47" t="s">
        <v>26</v>
      </c>
      <c r="I79" s="2124">
        <v>740.1576</v>
      </c>
      <c r="J79" s="2244"/>
      <c r="K79" s="2248"/>
      <c r="M79" s="721"/>
    </row>
    <row r="80" spans="1:13" ht="15" customHeight="1" thickBot="1" x14ac:dyDescent="0.35">
      <c r="A80" s="2077" t="s">
        <v>66</v>
      </c>
      <c r="B80" s="2078"/>
      <c r="C80" s="94" t="s">
        <v>36</v>
      </c>
      <c r="D80" s="2204" t="s">
        <v>67</v>
      </c>
      <c r="E80" s="2204"/>
      <c r="F80" s="2079" t="s">
        <v>90</v>
      </c>
      <c r="G80" s="2079"/>
      <c r="H80" s="2079"/>
      <c r="I80" s="2126">
        <v>112.8537</v>
      </c>
      <c r="J80" s="2245"/>
      <c r="K80" s="2410"/>
      <c r="M80" s="721"/>
    </row>
    <row r="81" spans="1:11" ht="15" customHeight="1" x14ac:dyDescent="0.3">
      <c r="A81" s="2413"/>
      <c r="B81" s="2413"/>
      <c r="C81" s="2413"/>
      <c r="D81" s="2413"/>
      <c r="E81" s="2413"/>
      <c r="F81" s="2413"/>
      <c r="G81" s="2413"/>
      <c r="H81" s="2413"/>
      <c r="I81" s="2413"/>
      <c r="J81" s="2413"/>
      <c r="K81" s="2413"/>
    </row>
    <row r="82" spans="1:11" ht="15" customHeight="1" x14ac:dyDescent="0.3">
      <c r="A82" s="2003" t="s">
        <v>0</v>
      </c>
      <c r="B82" s="2003"/>
      <c r="C82" s="2432" t="s">
        <v>1744</v>
      </c>
      <c r="D82" s="2432"/>
      <c r="E82" s="2432"/>
      <c r="F82" s="2432"/>
      <c r="G82" s="2432"/>
      <c r="H82" s="2432"/>
      <c r="I82" s="2432"/>
      <c r="J82" s="2432"/>
      <c r="K82" s="2432"/>
    </row>
    <row r="83" spans="1:11" ht="23.25" customHeight="1" x14ac:dyDescent="0.3">
      <c r="A83" s="2003"/>
      <c r="B83" s="2003"/>
      <c r="C83" s="2432"/>
      <c r="D83" s="2432"/>
      <c r="E83" s="2432"/>
      <c r="F83" s="2432"/>
      <c r="G83" s="2432"/>
      <c r="H83" s="2432"/>
      <c r="I83" s="2432"/>
      <c r="J83" s="2432"/>
      <c r="K83" s="2432"/>
    </row>
    <row r="84" spans="1:11" ht="6.75" customHeight="1" x14ac:dyDescent="0.3">
      <c r="A84" s="2003"/>
      <c r="B84" s="2003"/>
      <c r="C84" s="2432"/>
      <c r="D84" s="2432"/>
      <c r="E84" s="2432"/>
      <c r="F84" s="2432"/>
      <c r="G84" s="2432"/>
      <c r="H84" s="2432"/>
      <c r="I84" s="2432"/>
      <c r="J84" s="2432"/>
      <c r="K84" s="2432"/>
    </row>
    <row r="85" spans="1:11" ht="16.5" hidden="1" customHeight="1" x14ac:dyDescent="0.3">
      <c r="A85" s="2003"/>
      <c r="B85" s="2003"/>
      <c r="C85" s="229"/>
      <c r="D85" s="229"/>
      <c r="E85" s="229"/>
      <c r="F85" s="229"/>
      <c r="G85" s="229"/>
      <c r="H85" s="229"/>
      <c r="I85" s="229"/>
      <c r="J85" s="229"/>
      <c r="K85" s="229"/>
    </row>
    <row r="86" spans="1:11" ht="36.75" customHeight="1" x14ac:dyDescent="0.3">
      <c r="A86" s="2053" t="s">
        <v>2</v>
      </c>
      <c r="B86" s="2053"/>
      <c r="C86" s="2432" t="s">
        <v>140</v>
      </c>
      <c r="D86" s="2432"/>
      <c r="E86" s="2432"/>
      <c r="F86" s="2432"/>
      <c r="G86" s="2432"/>
      <c r="H86" s="2432"/>
      <c r="I86" s="2432"/>
      <c r="J86" s="2432"/>
      <c r="K86" s="2432"/>
    </row>
    <row r="87" spans="1:11" ht="16.5" hidden="1" customHeight="1" x14ac:dyDescent="0.3">
      <c r="A87" s="2053"/>
      <c r="B87" s="2053"/>
      <c r="C87" s="229"/>
      <c r="D87" s="229"/>
      <c r="E87" s="229"/>
      <c r="F87" s="229"/>
      <c r="G87" s="229"/>
      <c r="H87" s="229"/>
      <c r="I87" s="229"/>
      <c r="J87" s="229"/>
      <c r="K87" s="229"/>
    </row>
    <row r="88" spans="1:11" ht="48" customHeight="1" x14ac:dyDescent="0.3">
      <c r="A88" s="2003" t="s">
        <v>4</v>
      </c>
      <c r="B88" s="2003"/>
      <c r="C88" s="2432" t="s">
        <v>325</v>
      </c>
      <c r="D88" s="2432"/>
      <c r="E88" s="2432"/>
      <c r="F88" s="2432"/>
      <c r="G88" s="2432"/>
      <c r="H88" s="2432"/>
      <c r="I88" s="2432"/>
      <c r="J88" s="2432"/>
      <c r="K88" s="2432"/>
    </row>
    <row r="89" spans="1:11" ht="16.5" hidden="1" customHeight="1" x14ac:dyDescent="0.3">
      <c r="A89" s="2003"/>
      <c r="B89" s="2003"/>
      <c r="C89" s="229"/>
      <c r="D89" s="229"/>
      <c r="E89" s="229"/>
      <c r="F89" s="229"/>
      <c r="G89" s="229"/>
      <c r="H89" s="229"/>
      <c r="I89" s="229"/>
      <c r="J89" s="229"/>
      <c r="K89" s="229"/>
    </row>
    <row r="90" spans="1:11" ht="16.5" hidden="1" customHeight="1" x14ac:dyDescent="0.3">
      <c r="A90" s="2003"/>
      <c r="B90" s="2003"/>
      <c r="C90" s="229"/>
      <c r="D90" s="229"/>
      <c r="E90" s="229"/>
      <c r="F90" s="229"/>
      <c r="G90" s="229"/>
      <c r="H90" s="229"/>
      <c r="I90" s="229"/>
      <c r="J90" s="229"/>
      <c r="K90" s="229"/>
    </row>
    <row r="91" spans="1:11" ht="16.5" hidden="1" customHeight="1" x14ac:dyDescent="0.3">
      <c r="A91" s="2003"/>
      <c r="B91" s="2003"/>
      <c r="C91" s="229"/>
      <c r="D91" s="229"/>
      <c r="E91" s="229"/>
      <c r="F91" s="229"/>
      <c r="G91" s="229"/>
      <c r="H91" s="229"/>
      <c r="I91" s="229"/>
      <c r="J91" s="229"/>
      <c r="K91" s="229"/>
    </row>
    <row r="92" spans="1:11" ht="16.5" customHeight="1" x14ac:dyDescent="0.3">
      <c r="A92" s="2053" t="s">
        <v>6</v>
      </c>
      <c r="B92" s="2053"/>
      <c r="C92" s="2432" t="s">
        <v>125</v>
      </c>
      <c r="D92" s="2432"/>
      <c r="E92" s="2432"/>
      <c r="F92" s="2432"/>
      <c r="G92" s="2432"/>
      <c r="H92" s="2432"/>
      <c r="I92" s="2432"/>
      <c r="J92" s="2432"/>
      <c r="K92" s="2432"/>
    </row>
    <row r="93" spans="1:11" x14ac:dyDescent="0.3">
      <c r="A93" s="2010" t="s">
        <v>491</v>
      </c>
      <c r="B93" s="2010"/>
      <c r="C93" s="2010"/>
      <c r="D93" s="2010"/>
      <c r="E93" s="2010"/>
      <c r="F93" s="2010"/>
      <c r="G93" s="2010"/>
      <c r="H93" s="2010"/>
      <c r="I93" s="2010"/>
      <c r="J93" s="2010"/>
      <c r="K93" s="2010"/>
    </row>
    <row r="94" spans="1:11" x14ac:dyDescent="0.3">
      <c r="A94" s="1584" t="s">
        <v>141</v>
      </c>
      <c r="B94" s="1584"/>
      <c r="C94" s="1584"/>
      <c r="D94" s="1584"/>
      <c r="E94" s="1584"/>
      <c r="F94" s="1584"/>
      <c r="G94" s="1584"/>
      <c r="H94" s="1584"/>
      <c r="I94" s="1584"/>
      <c r="J94" s="1584"/>
      <c r="K94" s="1584"/>
    </row>
    <row r="95" spans="1:11" x14ac:dyDescent="0.3">
      <c r="A95" s="30"/>
      <c r="B95" s="2037" t="s">
        <v>280</v>
      </c>
      <c r="C95" s="2037"/>
      <c r="D95" s="2037"/>
      <c r="E95" s="2037"/>
      <c r="F95" s="10"/>
      <c r="G95" s="2059" t="s">
        <v>321</v>
      </c>
      <c r="H95" s="2059"/>
      <c r="I95" s="2059"/>
      <c r="J95" s="2059"/>
      <c r="K95" s="2059"/>
    </row>
    <row r="96" spans="1:11" x14ac:dyDescent="0.3">
      <c r="A96" s="10"/>
      <c r="B96" s="31"/>
      <c r="C96" s="31"/>
      <c r="D96" s="31"/>
      <c r="E96" s="31"/>
      <c r="F96" s="10"/>
      <c r="G96" s="32"/>
      <c r="H96" s="32"/>
      <c r="I96" s="32"/>
      <c r="J96" s="32"/>
      <c r="K96" s="219"/>
    </row>
    <row r="97" spans="1:11" x14ac:dyDescent="0.3">
      <c r="A97" s="5"/>
      <c r="B97" s="5"/>
      <c r="C97" s="19"/>
      <c r="D97" s="19"/>
      <c r="E97" s="5"/>
      <c r="F97" s="5"/>
      <c r="G97" s="5"/>
      <c r="H97" s="19"/>
      <c r="I97" s="19"/>
      <c r="J97" s="19"/>
      <c r="K97" s="5"/>
    </row>
    <row r="98" spans="1:11" x14ac:dyDescent="0.3">
      <c r="A98" s="5"/>
      <c r="B98" s="5"/>
      <c r="C98" s="19"/>
      <c r="D98" s="19"/>
      <c r="E98" s="5"/>
      <c r="F98" s="5"/>
      <c r="G98" s="5"/>
      <c r="H98" s="19"/>
      <c r="I98" s="19"/>
      <c r="J98" s="19"/>
      <c r="K98" s="5"/>
    </row>
    <row r="99" spans="1:11" x14ac:dyDescent="0.3">
      <c r="A99" s="5"/>
      <c r="B99" s="5"/>
      <c r="C99" s="19"/>
      <c r="D99" s="19"/>
      <c r="E99" s="5"/>
      <c r="F99" s="5"/>
      <c r="G99" s="5"/>
      <c r="H99" s="19"/>
      <c r="I99" s="19"/>
      <c r="J99" s="19"/>
      <c r="K99" s="5"/>
    </row>
    <row r="100" spans="1:11" x14ac:dyDescent="0.3">
      <c r="A100" s="5"/>
      <c r="B100" s="5"/>
      <c r="C100" s="19"/>
      <c r="D100" s="19"/>
      <c r="E100" s="5"/>
      <c r="F100" s="5"/>
      <c r="G100" s="5"/>
      <c r="H100" s="19"/>
      <c r="I100" s="19"/>
      <c r="J100" s="19"/>
      <c r="K100" s="5"/>
    </row>
    <row r="101" spans="1:11" x14ac:dyDescent="0.3">
      <c r="A101" s="5"/>
      <c r="B101" s="5"/>
      <c r="C101" s="19"/>
      <c r="D101" s="19"/>
      <c r="E101" s="5"/>
      <c r="F101" s="5"/>
      <c r="G101" s="5"/>
      <c r="H101" s="19"/>
      <c r="I101" s="19"/>
      <c r="J101" s="19"/>
      <c r="K101" s="5"/>
    </row>
    <row r="102" spans="1:11" ht="59.25" customHeight="1" x14ac:dyDescent="0.3">
      <c r="A102" s="5"/>
      <c r="B102" s="5"/>
      <c r="C102" s="19"/>
      <c r="D102" s="19"/>
      <c r="E102" s="5"/>
      <c r="F102" s="5"/>
      <c r="G102" s="5"/>
      <c r="H102" s="19"/>
      <c r="I102" s="19"/>
      <c r="J102" s="19"/>
      <c r="K102" s="5"/>
    </row>
    <row r="103" spans="1:11" x14ac:dyDescent="0.3">
      <c r="A103" s="2063" t="s">
        <v>299</v>
      </c>
      <c r="B103" s="2063"/>
      <c r="C103" s="2063"/>
      <c r="D103" s="10"/>
      <c r="E103" s="9" t="s">
        <v>298</v>
      </c>
      <c r="F103" s="9"/>
      <c r="G103" s="2064" t="s">
        <v>300</v>
      </c>
      <c r="H103" s="2064"/>
      <c r="I103" s="2064"/>
      <c r="J103" s="2064"/>
      <c r="K103" s="2064"/>
    </row>
    <row r="104" spans="1:11" ht="144.75" customHeight="1" x14ac:dyDescent="0.3">
      <c r="A104" s="5"/>
      <c r="B104" s="5"/>
      <c r="C104" s="5"/>
      <c r="D104" s="5"/>
      <c r="E104" s="5"/>
      <c r="F104" s="5"/>
      <c r="G104" s="5"/>
      <c r="H104" s="5"/>
      <c r="I104" s="5"/>
      <c r="J104" s="5"/>
      <c r="K104" s="5"/>
    </row>
    <row r="105" spans="1:11" x14ac:dyDescent="0.3">
      <c r="A105" s="2010" t="s">
        <v>281</v>
      </c>
      <c r="B105" s="2010"/>
      <c r="C105" s="2010"/>
      <c r="D105" s="2010"/>
      <c r="E105" s="2010"/>
      <c r="F105" s="2010"/>
      <c r="G105" s="2010"/>
      <c r="H105" s="2010"/>
      <c r="I105" s="2010"/>
      <c r="J105" s="2010"/>
      <c r="K105" s="2010"/>
    </row>
    <row r="106" spans="1:11" x14ac:dyDescent="0.3">
      <c r="A106" s="1584" t="s">
        <v>92</v>
      </c>
      <c r="B106" s="1584"/>
      <c r="C106" s="1584"/>
      <c r="D106" s="1584"/>
      <c r="E106" s="1584"/>
      <c r="F106" s="1584"/>
      <c r="G106" s="1584"/>
      <c r="H106" s="1584"/>
      <c r="I106" s="1584"/>
      <c r="J106" s="1584"/>
      <c r="K106" s="1584"/>
    </row>
    <row r="107" spans="1:11" x14ac:dyDescent="0.3">
      <c r="A107" s="2412" t="s">
        <v>217</v>
      </c>
      <c r="B107" s="2412"/>
      <c r="C107" s="33"/>
      <c r="D107" s="33" t="s">
        <v>489</v>
      </c>
      <c r="E107" s="33"/>
      <c r="F107" s="2412"/>
      <c r="G107" s="2412"/>
      <c r="H107" s="33"/>
      <c r="I107" s="33"/>
      <c r="J107" s="33"/>
      <c r="K107" s="33"/>
    </row>
    <row r="108" spans="1:11" x14ac:dyDescent="0.3">
      <c r="A108" s="231" t="s">
        <v>323</v>
      </c>
      <c r="B108" s="274" t="s">
        <v>490</v>
      </c>
      <c r="C108" s="2411" t="s">
        <v>322</v>
      </c>
      <c r="D108" s="2427"/>
      <c r="E108" s="2427"/>
      <c r="F108" s="231"/>
      <c r="G108" s="232"/>
      <c r="H108" s="2411"/>
      <c r="I108" s="2411"/>
      <c r="J108" s="231"/>
      <c r="K108" s="34"/>
    </row>
    <row r="109" spans="1:11" x14ac:dyDescent="0.3">
      <c r="A109" s="10"/>
      <c r="B109" s="10"/>
      <c r="C109" s="10"/>
      <c r="D109" s="10"/>
      <c r="E109" s="10"/>
      <c r="F109" s="10"/>
      <c r="G109" s="10"/>
      <c r="H109" s="10"/>
      <c r="I109" s="10"/>
      <c r="J109" s="10"/>
      <c r="K109" s="10"/>
    </row>
    <row r="110" spans="1:11" x14ac:dyDescent="0.3">
      <c r="A110" s="5"/>
      <c r="B110" s="5"/>
      <c r="C110" s="5"/>
      <c r="D110" s="5"/>
      <c r="E110" s="5"/>
      <c r="F110" s="5"/>
      <c r="G110" s="5"/>
      <c r="H110" s="5"/>
      <c r="I110" s="5"/>
      <c r="J110" s="5"/>
      <c r="K110" s="5"/>
    </row>
    <row r="111" spans="1:11" x14ac:dyDescent="0.3">
      <c r="A111" s="5"/>
      <c r="B111" s="5"/>
      <c r="C111" s="5"/>
      <c r="D111" s="5"/>
      <c r="E111" s="5"/>
      <c r="F111" s="5"/>
      <c r="G111" s="5"/>
      <c r="H111" s="5"/>
      <c r="I111" s="5"/>
      <c r="J111" s="5"/>
      <c r="K111" s="5"/>
    </row>
    <row r="112" spans="1:11" x14ac:dyDescent="0.3">
      <c r="A112" s="5"/>
      <c r="B112" s="5"/>
      <c r="C112" s="5"/>
      <c r="D112" s="5"/>
      <c r="E112" s="5"/>
      <c r="F112" s="5"/>
      <c r="G112" s="5"/>
      <c r="H112" s="5"/>
      <c r="I112" s="5"/>
      <c r="J112" s="5"/>
      <c r="K112" s="5"/>
    </row>
    <row r="113" spans="1:14" x14ac:dyDescent="0.3">
      <c r="A113" s="5"/>
      <c r="B113" s="5"/>
      <c r="C113" s="5"/>
      <c r="D113" s="5"/>
      <c r="E113" s="5"/>
      <c r="F113" s="5"/>
      <c r="G113" s="5"/>
      <c r="H113" s="5"/>
      <c r="I113" s="5"/>
      <c r="J113" s="5"/>
      <c r="K113" s="5"/>
    </row>
    <row r="114" spans="1:14" x14ac:dyDescent="0.3">
      <c r="A114" s="5"/>
      <c r="B114" s="5"/>
      <c r="C114" s="5"/>
      <c r="D114" s="5"/>
      <c r="E114" s="5"/>
      <c r="F114" s="5"/>
      <c r="G114" s="5"/>
      <c r="H114" s="5"/>
      <c r="I114" s="5"/>
      <c r="J114" s="5"/>
      <c r="K114" s="5"/>
    </row>
    <row r="115" spans="1:14" x14ac:dyDescent="0.3">
      <c r="A115" s="5"/>
      <c r="B115" s="5"/>
      <c r="C115" s="5"/>
      <c r="D115" s="5"/>
      <c r="E115" s="5"/>
      <c r="F115" s="5"/>
      <c r="G115" s="5"/>
      <c r="H115" s="5"/>
      <c r="I115" s="5"/>
      <c r="J115" s="5"/>
      <c r="K115" s="5"/>
    </row>
    <row r="116" spans="1:14" x14ac:dyDescent="0.3">
      <c r="A116" s="5"/>
      <c r="B116" s="5"/>
      <c r="C116" s="5"/>
      <c r="D116" s="5"/>
      <c r="E116" s="5"/>
      <c r="F116" s="5"/>
      <c r="G116" s="5"/>
      <c r="H116" s="5"/>
      <c r="I116" s="5"/>
      <c r="J116" s="5"/>
      <c r="K116" s="5"/>
    </row>
    <row r="117" spans="1:14" ht="24" customHeight="1" x14ac:dyDescent="0.3">
      <c r="A117" s="5"/>
      <c r="B117" s="5"/>
      <c r="C117" s="5"/>
      <c r="D117" s="5"/>
      <c r="E117" s="5"/>
      <c r="F117" s="5"/>
      <c r="G117" s="5"/>
      <c r="H117" s="5"/>
      <c r="I117" s="5"/>
      <c r="J117" s="5"/>
      <c r="K117" s="5"/>
    </row>
    <row r="118" spans="1:14" ht="8.25" customHeight="1" x14ac:dyDescent="0.3">
      <c r="A118" s="230"/>
      <c r="B118" s="230"/>
      <c r="C118" s="230"/>
      <c r="D118" s="230"/>
      <c r="E118" s="230"/>
      <c r="F118" s="230"/>
      <c r="G118" s="230"/>
      <c r="H118" s="230"/>
      <c r="I118" s="230"/>
      <c r="J118" s="230"/>
      <c r="K118" s="230"/>
    </row>
    <row r="119" spans="1:14" ht="17.25" thickBot="1" x14ac:dyDescent="0.35">
      <c r="A119" s="1713" t="s">
        <v>141</v>
      </c>
      <c r="B119" s="1584"/>
      <c r="C119" s="1584"/>
      <c r="D119" s="1584"/>
      <c r="E119" s="1584"/>
      <c r="F119" s="1584"/>
      <c r="G119" s="1584"/>
      <c r="H119" s="1584"/>
      <c r="I119" s="1584"/>
      <c r="J119" s="1584"/>
      <c r="K119" s="1584"/>
    </row>
    <row r="120" spans="1:14" x14ac:dyDescent="0.3">
      <c r="A120" s="1586" t="s">
        <v>12</v>
      </c>
      <c r="B120" s="1587"/>
      <c r="C120" s="1587" t="s">
        <v>13</v>
      </c>
      <c r="D120" s="1587" t="s">
        <v>14</v>
      </c>
      <c r="E120" s="1587" t="s">
        <v>15</v>
      </c>
      <c r="F120" s="1587" t="s">
        <v>16</v>
      </c>
      <c r="G120" s="1587"/>
      <c r="H120" s="1587"/>
      <c r="I120" s="1587"/>
      <c r="J120" s="1606" t="s">
        <v>17</v>
      </c>
      <c r="K120" s="2414" t="s">
        <v>1741</v>
      </c>
    </row>
    <row r="121" spans="1:14" x14ac:dyDescent="0.3">
      <c r="A121" s="1588"/>
      <c r="B121" s="1589"/>
      <c r="C121" s="1589"/>
      <c r="D121" s="1589"/>
      <c r="E121" s="1589"/>
      <c r="F121" s="42" t="s">
        <v>144</v>
      </c>
      <c r="G121" s="42" t="s">
        <v>94</v>
      </c>
      <c r="H121" s="42" t="s">
        <v>145</v>
      </c>
      <c r="I121" s="42" t="s">
        <v>146</v>
      </c>
      <c r="J121" s="1607"/>
      <c r="K121" s="2415"/>
    </row>
    <row r="122" spans="1:14" x14ac:dyDescent="0.3">
      <c r="A122" s="2433" t="s">
        <v>326</v>
      </c>
      <c r="B122" s="2434"/>
      <c r="C122" s="43" t="s">
        <v>22</v>
      </c>
      <c r="D122" s="43" t="s">
        <v>204</v>
      </c>
      <c r="E122" s="43" t="s">
        <v>1728</v>
      </c>
      <c r="F122" s="49" t="s">
        <v>30</v>
      </c>
      <c r="G122" s="44" t="s">
        <v>25</v>
      </c>
      <c r="H122" s="44" t="s">
        <v>25</v>
      </c>
      <c r="I122" s="49" t="s">
        <v>30</v>
      </c>
      <c r="J122" s="124">
        <v>8072</v>
      </c>
      <c r="K122" s="190">
        <v>6278</v>
      </c>
      <c r="L122" s="721"/>
    </row>
    <row r="123" spans="1:14" x14ac:dyDescent="0.3">
      <c r="A123" s="2433" t="s">
        <v>327</v>
      </c>
      <c r="B123" s="2434"/>
      <c r="C123" s="43" t="s">
        <v>22</v>
      </c>
      <c r="D123" s="43" t="s">
        <v>204</v>
      </c>
      <c r="E123" s="43" t="s">
        <v>1728</v>
      </c>
      <c r="F123" s="44" t="s">
        <v>25</v>
      </c>
      <c r="G123" s="44" t="s">
        <v>25</v>
      </c>
      <c r="H123" s="44" t="s">
        <v>25</v>
      </c>
      <c r="I123" s="44" t="s">
        <v>25</v>
      </c>
      <c r="J123" s="752">
        <v>8200</v>
      </c>
      <c r="K123" s="190">
        <v>6377</v>
      </c>
      <c r="L123" s="721"/>
    </row>
    <row r="124" spans="1:14" x14ac:dyDescent="0.3">
      <c r="A124" s="2435" t="s">
        <v>328</v>
      </c>
      <c r="B124" s="2436"/>
      <c r="C124" s="43" t="s">
        <v>151</v>
      </c>
      <c r="D124" s="43" t="s">
        <v>204</v>
      </c>
      <c r="E124" s="43" t="s">
        <v>344</v>
      </c>
      <c r="F124" s="44" t="s">
        <v>25</v>
      </c>
      <c r="G124" s="44" t="s">
        <v>25</v>
      </c>
      <c r="H124" s="49" t="s">
        <v>30</v>
      </c>
      <c r="I124" s="44" t="s">
        <v>25</v>
      </c>
      <c r="J124" s="752">
        <v>4651</v>
      </c>
      <c r="K124" s="195">
        <v>3618</v>
      </c>
      <c r="L124" s="721"/>
      <c r="M124" s="722"/>
      <c r="N124" s="234"/>
    </row>
    <row r="125" spans="1:14" x14ac:dyDescent="0.3">
      <c r="A125" s="2435" t="s">
        <v>329</v>
      </c>
      <c r="B125" s="2436"/>
      <c r="C125" s="43" t="s">
        <v>151</v>
      </c>
      <c r="D125" s="43" t="s">
        <v>204</v>
      </c>
      <c r="E125" s="43" t="s">
        <v>344</v>
      </c>
      <c r="F125" s="44" t="s">
        <v>25</v>
      </c>
      <c r="G125" s="44" t="s">
        <v>25</v>
      </c>
      <c r="H125" s="44" t="s">
        <v>25</v>
      </c>
      <c r="I125" s="44" t="s">
        <v>25</v>
      </c>
      <c r="J125" s="752">
        <v>4651</v>
      </c>
      <c r="K125" s="195">
        <v>3618</v>
      </c>
      <c r="L125" s="721"/>
      <c r="M125" s="722"/>
      <c r="N125" s="234"/>
    </row>
    <row r="126" spans="1:14" ht="17.25" thickBot="1" x14ac:dyDescent="0.35">
      <c r="A126" s="2437" t="s">
        <v>1737</v>
      </c>
      <c r="B126" s="2438"/>
      <c r="C126" s="94" t="s">
        <v>151</v>
      </c>
      <c r="D126" s="94" t="s">
        <v>204</v>
      </c>
      <c r="E126" s="94" t="s">
        <v>344</v>
      </c>
      <c r="F126" s="115" t="s">
        <v>25</v>
      </c>
      <c r="G126" s="115" t="s">
        <v>25</v>
      </c>
      <c r="H126" s="115" t="s">
        <v>25</v>
      </c>
      <c r="I126" s="115" t="s">
        <v>25</v>
      </c>
      <c r="J126" s="753">
        <v>4227</v>
      </c>
      <c r="K126" s="235">
        <v>3288</v>
      </c>
      <c r="L126" s="721"/>
      <c r="M126" s="722"/>
      <c r="N126" s="234"/>
    </row>
    <row r="127" spans="1:14" ht="17.25" thickBot="1" x14ac:dyDescent="0.35">
      <c r="A127" s="1713" t="s">
        <v>92</v>
      </c>
      <c r="B127" s="1584"/>
      <c r="C127" s="1584"/>
      <c r="D127" s="1584"/>
      <c r="E127" s="1584"/>
      <c r="F127" s="1584"/>
      <c r="G127" s="1584"/>
      <c r="H127" s="1584"/>
      <c r="I127" s="1584"/>
      <c r="J127" s="1584"/>
      <c r="K127" s="1584"/>
    </row>
    <row r="128" spans="1:14" x14ac:dyDescent="0.3">
      <c r="A128" s="1586" t="s">
        <v>12</v>
      </c>
      <c r="B128" s="1587"/>
      <c r="C128" s="1587" t="s">
        <v>13</v>
      </c>
      <c r="D128" s="1587" t="s">
        <v>14</v>
      </c>
      <c r="E128" s="1587" t="s">
        <v>15</v>
      </c>
      <c r="F128" s="1587" t="s">
        <v>16</v>
      </c>
      <c r="G128" s="1587"/>
      <c r="H128" s="1587"/>
      <c r="I128" s="1587"/>
      <c r="J128" s="2447" t="s">
        <v>17</v>
      </c>
      <c r="K128" s="2414" t="s">
        <v>1741</v>
      </c>
    </row>
    <row r="129" spans="1:12" x14ac:dyDescent="0.3">
      <c r="A129" s="1588"/>
      <c r="B129" s="1589"/>
      <c r="C129" s="1589"/>
      <c r="D129" s="1589"/>
      <c r="E129" s="1589"/>
      <c r="F129" s="1589" t="s">
        <v>142</v>
      </c>
      <c r="G129" s="1589"/>
      <c r="H129" s="1589" t="s">
        <v>143</v>
      </c>
      <c r="I129" s="1589"/>
      <c r="J129" s="2448"/>
      <c r="K129" s="2415"/>
    </row>
    <row r="130" spans="1:12" x14ac:dyDescent="0.3">
      <c r="A130" s="1984" t="s">
        <v>283</v>
      </c>
      <c r="B130" s="1985"/>
      <c r="C130" s="43" t="s">
        <v>22</v>
      </c>
      <c r="D130" s="43" t="s">
        <v>204</v>
      </c>
      <c r="E130" s="43" t="s">
        <v>1728</v>
      </c>
      <c r="F130" s="1961" t="s">
        <v>25</v>
      </c>
      <c r="G130" s="1961"/>
      <c r="H130" s="1961" t="s">
        <v>25</v>
      </c>
      <c r="I130" s="1961"/>
      <c r="J130" s="754">
        <v>5782</v>
      </c>
      <c r="K130" s="199">
        <v>4497</v>
      </c>
      <c r="L130" s="721"/>
    </row>
    <row r="131" spans="1:12" x14ac:dyDescent="0.3">
      <c r="A131" s="1984" t="s">
        <v>284</v>
      </c>
      <c r="B131" s="1985"/>
      <c r="C131" s="43" t="s">
        <v>22</v>
      </c>
      <c r="D131" s="43" t="s">
        <v>204</v>
      </c>
      <c r="E131" s="43" t="s">
        <v>1728</v>
      </c>
      <c r="F131" s="1961" t="s">
        <v>25</v>
      </c>
      <c r="G131" s="1961"/>
      <c r="H131" s="1961" t="s">
        <v>25</v>
      </c>
      <c r="I131" s="1961"/>
      <c r="J131" s="754">
        <v>4807</v>
      </c>
      <c r="K131" s="199">
        <v>3739</v>
      </c>
      <c r="L131" s="721"/>
    </row>
    <row r="132" spans="1:12" x14ac:dyDescent="0.3">
      <c r="A132" s="1984" t="s">
        <v>285</v>
      </c>
      <c r="B132" s="1985"/>
      <c r="C132" s="43" t="s">
        <v>22</v>
      </c>
      <c r="D132" s="43" t="s">
        <v>204</v>
      </c>
      <c r="E132" s="43" t="s">
        <v>344</v>
      </c>
      <c r="F132" s="1961" t="s">
        <v>25</v>
      </c>
      <c r="G132" s="1961"/>
      <c r="H132" s="1961" t="s">
        <v>25</v>
      </c>
      <c r="I132" s="1961"/>
      <c r="J132" s="755">
        <v>5810</v>
      </c>
      <c r="K132" s="200">
        <v>4519</v>
      </c>
      <c r="L132" s="721"/>
    </row>
    <row r="133" spans="1:12" ht="17.25" thickBot="1" x14ac:dyDescent="0.35">
      <c r="A133" s="2416" t="s">
        <v>1748</v>
      </c>
      <c r="B133" s="2417"/>
      <c r="C133" s="94" t="s">
        <v>139</v>
      </c>
      <c r="D133" s="94" t="s">
        <v>204</v>
      </c>
      <c r="E133" s="94" t="s">
        <v>344</v>
      </c>
      <c r="F133" s="2079" t="s">
        <v>25</v>
      </c>
      <c r="G133" s="2079"/>
      <c r="H133" s="2079" t="s">
        <v>25</v>
      </c>
      <c r="I133" s="2079"/>
      <c r="J133" s="756">
        <v>6319</v>
      </c>
      <c r="K133" s="201">
        <v>4915</v>
      </c>
      <c r="L133" s="721"/>
    </row>
    <row r="134" spans="1:12" x14ac:dyDescent="0.3">
      <c r="A134" s="2068" t="s">
        <v>32</v>
      </c>
      <c r="B134" s="2068"/>
      <c r="C134" s="2068"/>
      <c r="D134" s="2068"/>
      <c r="E134" s="2068"/>
      <c r="F134" s="2068"/>
      <c r="G134" s="2068"/>
      <c r="H134" s="2068"/>
      <c r="I134" s="2068"/>
      <c r="J134" s="2068"/>
      <c r="K134" s="2068"/>
    </row>
    <row r="135" spans="1:12" ht="17.25" thickBot="1" x14ac:dyDescent="0.35">
      <c r="A135" s="2418" t="s">
        <v>141</v>
      </c>
      <c r="B135" s="2418"/>
      <c r="C135" s="2418"/>
      <c r="D135" s="2418"/>
      <c r="E135" s="2418"/>
      <c r="F135" s="2418"/>
      <c r="G135" s="2418"/>
      <c r="H135" s="2418"/>
      <c r="I135" s="2418"/>
      <c r="J135" s="2418"/>
      <c r="K135" s="2418"/>
    </row>
    <row r="136" spans="1:12" x14ac:dyDescent="0.3">
      <c r="A136" s="1656" t="s">
        <v>33</v>
      </c>
      <c r="B136" s="1657"/>
      <c r="C136" s="1604" t="s">
        <v>34</v>
      </c>
      <c r="D136" s="1604" t="s">
        <v>15</v>
      </c>
      <c r="E136" s="1658"/>
      <c r="F136" s="1587" t="s">
        <v>16</v>
      </c>
      <c r="G136" s="1587"/>
      <c r="H136" s="1587"/>
      <c r="I136" s="1587"/>
      <c r="J136" s="2011" t="s">
        <v>17</v>
      </c>
      <c r="K136" s="2042"/>
    </row>
    <row r="137" spans="1:12" x14ac:dyDescent="0.3">
      <c r="A137" s="1644"/>
      <c r="B137" s="1645"/>
      <c r="C137" s="1605"/>
      <c r="D137" s="1605"/>
      <c r="E137" s="1649"/>
      <c r="F137" s="42" t="s">
        <v>144</v>
      </c>
      <c r="G137" s="42" t="s">
        <v>94</v>
      </c>
      <c r="H137" s="42" t="s">
        <v>145</v>
      </c>
      <c r="I137" s="42" t="s">
        <v>146</v>
      </c>
      <c r="J137" s="2012"/>
      <c r="K137" s="2043"/>
    </row>
    <row r="138" spans="1:12" x14ac:dyDescent="0.3">
      <c r="A138" s="1962" t="s">
        <v>35</v>
      </c>
      <c r="B138" s="1979"/>
      <c r="C138" s="43" t="s">
        <v>36</v>
      </c>
      <c r="D138" s="1970" t="s">
        <v>37</v>
      </c>
      <c r="E138" s="1971"/>
      <c r="F138" s="2419" t="s">
        <v>97</v>
      </c>
      <c r="G138" s="2419"/>
      <c r="H138" s="2419"/>
      <c r="I138" s="2419"/>
      <c r="J138" s="2453">
        <v>702.53970000000004</v>
      </c>
      <c r="K138" s="2454"/>
      <c r="L138" s="721"/>
    </row>
    <row r="139" spans="1:12" x14ac:dyDescent="0.3">
      <c r="A139" s="1952" t="s">
        <v>39</v>
      </c>
      <c r="B139" s="1953"/>
      <c r="C139" s="43" t="s">
        <v>36</v>
      </c>
      <c r="D139" s="2420" t="s">
        <v>40</v>
      </c>
      <c r="E139" s="2421"/>
      <c r="F139" s="75" t="s">
        <v>97</v>
      </c>
      <c r="G139" s="151" t="s">
        <v>26</v>
      </c>
      <c r="H139" s="75" t="s">
        <v>97</v>
      </c>
      <c r="I139" s="151" t="s">
        <v>26</v>
      </c>
      <c r="J139" s="2453">
        <v>702.53970000000004</v>
      </c>
      <c r="K139" s="2454"/>
      <c r="L139" s="721"/>
    </row>
    <row r="140" spans="1:12" x14ac:dyDescent="0.3">
      <c r="A140" s="1962" t="s">
        <v>42</v>
      </c>
      <c r="B140" s="1979"/>
      <c r="C140" s="43" t="s">
        <v>36</v>
      </c>
      <c r="D140" s="1970" t="s">
        <v>43</v>
      </c>
      <c r="E140" s="1971"/>
      <c r="F140" s="2419" t="s">
        <v>97</v>
      </c>
      <c r="G140" s="2419"/>
      <c r="H140" s="2419"/>
      <c r="I140" s="2419"/>
      <c r="J140" s="2453">
        <v>418.88040000000001</v>
      </c>
      <c r="K140" s="2454"/>
      <c r="L140" s="721"/>
    </row>
    <row r="141" spans="1:12" x14ac:dyDescent="0.3">
      <c r="A141" s="1952" t="s">
        <v>48</v>
      </c>
      <c r="B141" s="1953"/>
      <c r="C141" s="22" t="s">
        <v>36</v>
      </c>
      <c r="D141" s="2420" t="s">
        <v>49</v>
      </c>
      <c r="E141" s="2421"/>
      <c r="F141" s="75" t="s">
        <v>97</v>
      </c>
      <c r="G141" s="151" t="s">
        <v>26</v>
      </c>
      <c r="H141" s="75" t="s">
        <v>97</v>
      </c>
      <c r="I141" s="151" t="s">
        <v>26</v>
      </c>
      <c r="J141" s="2453">
        <v>418.88040000000001</v>
      </c>
      <c r="K141" s="2454"/>
      <c r="L141" s="721"/>
    </row>
    <row r="142" spans="1:12" x14ac:dyDescent="0.3">
      <c r="A142" s="1962" t="s">
        <v>51</v>
      </c>
      <c r="B142" s="1979"/>
      <c r="C142" s="43" t="s">
        <v>36</v>
      </c>
      <c r="D142" s="1970" t="s">
        <v>52</v>
      </c>
      <c r="E142" s="1971"/>
      <c r="F142" s="2419" t="s">
        <v>97</v>
      </c>
      <c r="G142" s="2419"/>
      <c r="H142" s="2419"/>
      <c r="I142" s="2419"/>
      <c r="J142" s="2453">
        <v>546.9846</v>
      </c>
      <c r="K142" s="2454"/>
      <c r="L142" s="721"/>
    </row>
    <row r="143" spans="1:12" x14ac:dyDescent="0.3">
      <c r="A143" s="1962" t="s">
        <v>54</v>
      </c>
      <c r="B143" s="1979"/>
      <c r="C143" s="43" t="s">
        <v>36</v>
      </c>
      <c r="D143" s="1970" t="s">
        <v>55</v>
      </c>
      <c r="E143" s="1971"/>
      <c r="F143" s="2419" t="s">
        <v>97</v>
      </c>
      <c r="G143" s="2419"/>
      <c r="H143" s="2419"/>
      <c r="I143" s="2419"/>
      <c r="J143" s="2453">
        <v>819.46019999999999</v>
      </c>
      <c r="K143" s="2454"/>
      <c r="L143" s="721"/>
    </row>
    <row r="144" spans="1:12" x14ac:dyDescent="0.3">
      <c r="A144" s="1962" t="s">
        <v>57</v>
      </c>
      <c r="B144" s="1979"/>
      <c r="C144" s="43" t="s">
        <v>36</v>
      </c>
      <c r="D144" s="1970" t="s">
        <v>58</v>
      </c>
      <c r="E144" s="1971"/>
      <c r="F144" s="2419" t="s">
        <v>97</v>
      </c>
      <c r="G144" s="2419"/>
      <c r="H144" s="2419"/>
      <c r="I144" s="2419"/>
      <c r="J144" s="2453">
        <v>1080.7520999999999</v>
      </c>
      <c r="K144" s="2454"/>
      <c r="L144" s="721"/>
    </row>
    <row r="145" spans="1:12" x14ac:dyDescent="0.3">
      <c r="A145" s="2110" t="s">
        <v>60</v>
      </c>
      <c r="B145" s="2111"/>
      <c r="C145" s="22" t="s">
        <v>36</v>
      </c>
      <c r="D145" s="1988" t="s">
        <v>61</v>
      </c>
      <c r="E145" s="1989"/>
      <c r="F145" s="2431" t="s">
        <v>26</v>
      </c>
      <c r="G145" s="2431"/>
      <c r="H145" s="2431"/>
      <c r="I145" s="2431"/>
      <c r="J145" s="2451">
        <v>537.83429999999998</v>
      </c>
      <c r="K145" s="2452"/>
      <c r="L145" s="721"/>
    </row>
    <row r="146" spans="1:12" ht="17.25" thickBot="1" x14ac:dyDescent="0.35">
      <c r="A146" s="2428" t="s">
        <v>62</v>
      </c>
      <c r="B146" s="2429"/>
      <c r="C146" s="94" t="s">
        <v>36</v>
      </c>
      <c r="D146" s="1958" t="s">
        <v>63</v>
      </c>
      <c r="E146" s="2203"/>
      <c r="F146" s="2430" t="s">
        <v>26</v>
      </c>
      <c r="G146" s="2430"/>
      <c r="H146" s="2430"/>
      <c r="I146" s="2430"/>
      <c r="J146" s="2449">
        <v>444.29790000000003</v>
      </c>
      <c r="K146" s="2450"/>
      <c r="L146" s="721"/>
    </row>
    <row r="147" spans="1:12" ht="17.25" thickBot="1" x14ac:dyDescent="0.35">
      <c r="A147" s="1713" t="s">
        <v>92</v>
      </c>
      <c r="B147" s="1584"/>
      <c r="C147" s="1584"/>
      <c r="D147" s="1584"/>
      <c r="E147" s="1584"/>
      <c r="F147" s="1584"/>
      <c r="G147" s="1584"/>
      <c r="H147" s="1584"/>
      <c r="I147" s="1584"/>
      <c r="J147" s="1584"/>
      <c r="K147" s="1584"/>
      <c r="L147" s="721"/>
    </row>
    <row r="148" spans="1:12" x14ac:dyDescent="0.3">
      <c r="A148" s="1656" t="s">
        <v>33</v>
      </c>
      <c r="B148" s="1657"/>
      <c r="C148" s="1604" t="s">
        <v>34</v>
      </c>
      <c r="D148" s="1604" t="s">
        <v>15</v>
      </c>
      <c r="E148" s="1658"/>
      <c r="F148" s="1587" t="s">
        <v>16</v>
      </c>
      <c r="G148" s="1587"/>
      <c r="H148" s="1587"/>
      <c r="I148" s="1587"/>
      <c r="J148" s="2011" t="s">
        <v>17</v>
      </c>
      <c r="K148" s="2042"/>
      <c r="L148" s="721"/>
    </row>
    <row r="149" spans="1:12" x14ac:dyDescent="0.3">
      <c r="A149" s="1644"/>
      <c r="B149" s="1645"/>
      <c r="C149" s="1605"/>
      <c r="D149" s="1605"/>
      <c r="E149" s="1649"/>
      <c r="F149" s="1610" t="s">
        <v>142</v>
      </c>
      <c r="G149" s="1612"/>
      <c r="H149" s="1610" t="s">
        <v>143</v>
      </c>
      <c r="I149" s="1612"/>
      <c r="J149" s="2012"/>
      <c r="K149" s="2043"/>
      <c r="L149" s="721"/>
    </row>
    <row r="150" spans="1:12" x14ac:dyDescent="0.3">
      <c r="A150" s="1980" t="s">
        <v>35</v>
      </c>
      <c r="B150" s="2422"/>
      <c r="C150" s="43" t="s">
        <v>36</v>
      </c>
      <c r="D150" s="1970" t="s">
        <v>37</v>
      </c>
      <c r="E150" s="1971"/>
      <c r="F150" s="2084" t="s">
        <v>25</v>
      </c>
      <c r="G150" s="2086"/>
      <c r="H150" s="2084" t="s">
        <v>25</v>
      </c>
      <c r="I150" s="2086"/>
      <c r="J150" s="2453">
        <v>650.68799999999999</v>
      </c>
      <c r="K150" s="2454"/>
      <c r="L150" s="721"/>
    </row>
    <row r="151" spans="1:12" x14ac:dyDescent="0.3">
      <c r="A151" s="1980" t="s">
        <v>42</v>
      </c>
      <c r="B151" s="2422"/>
      <c r="C151" s="43" t="s">
        <v>36</v>
      </c>
      <c r="D151" s="1970" t="s">
        <v>43</v>
      </c>
      <c r="E151" s="1971"/>
      <c r="F151" s="2084" t="s">
        <v>25</v>
      </c>
      <c r="G151" s="2086"/>
      <c r="H151" s="2084" t="s">
        <v>25</v>
      </c>
      <c r="I151" s="2086"/>
      <c r="J151" s="2453">
        <v>360.92849999999999</v>
      </c>
      <c r="K151" s="2454"/>
      <c r="L151" s="721"/>
    </row>
    <row r="152" spans="1:12" x14ac:dyDescent="0.3">
      <c r="A152" s="1980" t="s">
        <v>51</v>
      </c>
      <c r="B152" s="2422"/>
      <c r="C152" s="43" t="s">
        <v>36</v>
      </c>
      <c r="D152" s="1970" t="s">
        <v>52</v>
      </c>
      <c r="E152" s="1971"/>
      <c r="F152" s="2084" t="s">
        <v>25</v>
      </c>
      <c r="G152" s="2086"/>
      <c r="H152" s="2084" t="s">
        <v>25</v>
      </c>
      <c r="I152" s="2086"/>
      <c r="J152" s="2453">
        <v>476.83229999999998</v>
      </c>
      <c r="K152" s="2454"/>
      <c r="L152" s="721"/>
    </row>
    <row r="153" spans="1:12" x14ac:dyDescent="0.3">
      <c r="A153" s="1980" t="s">
        <v>54</v>
      </c>
      <c r="B153" s="2422"/>
      <c r="C153" s="43" t="s">
        <v>36</v>
      </c>
      <c r="D153" s="1970" t="s">
        <v>55</v>
      </c>
      <c r="E153" s="1971"/>
      <c r="F153" s="2084" t="s">
        <v>25</v>
      </c>
      <c r="G153" s="2086"/>
      <c r="H153" s="2084" t="s">
        <v>25</v>
      </c>
      <c r="I153" s="2086"/>
      <c r="J153" s="2453">
        <v>703.55640000000005</v>
      </c>
      <c r="K153" s="2454"/>
      <c r="L153" s="721"/>
    </row>
    <row r="154" spans="1:12" x14ac:dyDescent="0.3">
      <c r="A154" s="1980" t="s">
        <v>57</v>
      </c>
      <c r="B154" s="2422"/>
      <c r="C154" s="43" t="s">
        <v>36</v>
      </c>
      <c r="D154" s="1970" t="s">
        <v>58</v>
      </c>
      <c r="E154" s="1971"/>
      <c r="F154" s="2084" t="s">
        <v>25</v>
      </c>
      <c r="G154" s="2086"/>
      <c r="H154" s="2084" t="s">
        <v>25</v>
      </c>
      <c r="I154" s="2086"/>
      <c r="J154" s="2453">
        <v>938.41409999999996</v>
      </c>
      <c r="K154" s="2454"/>
      <c r="L154" s="721"/>
    </row>
    <row r="155" spans="1:12" x14ac:dyDescent="0.3">
      <c r="A155" s="101" t="s">
        <v>60</v>
      </c>
      <c r="B155" s="50"/>
      <c r="C155" s="43" t="s">
        <v>36</v>
      </c>
      <c r="D155" s="1988" t="s">
        <v>61</v>
      </c>
      <c r="E155" s="1989"/>
      <c r="F155" s="47" t="s">
        <v>26</v>
      </c>
      <c r="G155" s="47" t="s">
        <v>26</v>
      </c>
      <c r="H155" s="47" t="s">
        <v>26</v>
      </c>
      <c r="I155" s="47" t="s">
        <v>26</v>
      </c>
      <c r="J155" s="2459">
        <v>374.1456</v>
      </c>
      <c r="K155" s="2460"/>
      <c r="L155" s="721"/>
    </row>
    <row r="156" spans="1:12" x14ac:dyDescent="0.3">
      <c r="A156" s="101" t="s">
        <v>62</v>
      </c>
      <c r="B156" s="50"/>
      <c r="C156" s="43" t="s">
        <v>36</v>
      </c>
      <c r="D156" s="1970" t="s">
        <v>63</v>
      </c>
      <c r="E156" s="1971"/>
      <c r="F156" s="47" t="s">
        <v>26</v>
      </c>
      <c r="G156" s="47" t="s">
        <v>26</v>
      </c>
      <c r="H156" s="47" t="s">
        <v>26</v>
      </c>
      <c r="I156" s="47" t="s">
        <v>26</v>
      </c>
      <c r="J156" s="2459">
        <v>308.06009999999998</v>
      </c>
      <c r="K156" s="2460"/>
      <c r="L156" s="721"/>
    </row>
    <row r="157" spans="1:12" x14ac:dyDescent="0.3">
      <c r="A157" s="101" t="s">
        <v>64</v>
      </c>
      <c r="B157" s="50"/>
      <c r="C157" s="43" t="s">
        <v>36</v>
      </c>
      <c r="D157" s="1970" t="s">
        <v>65</v>
      </c>
      <c r="E157" s="1971"/>
      <c r="F157" s="47" t="s">
        <v>26</v>
      </c>
      <c r="G157" s="47" t="s">
        <v>26</v>
      </c>
      <c r="H157" s="47" t="s">
        <v>26</v>
      </c>
      <c r="I157" s="47" t="s">
        <v>26</v>
      </c>
      <c r="J157" s="2459">
        <v>513.43349999999998</v>
      </c>
      <c r="K157" s="2460"/>
      <c r="L157" s="721"/>
    </row>
    <row r="158" spans="1:12" ht="17.25" thickBot="1" x14ac:dyDescent="0.35">
      <c r="A158" s="2423" t="s">
        <v>66</v>
      </c>
      <c r="B158" s="2424"/>
      <c r="C158" s="94" t="s">
        <v>36</v>
      </c>
      <c r="D158" s="2425" t="s">
        <v>67</v>
      </c>
      <c r="E158" s="2426"/>
      <c r="F158" s="1977" t="s">
        <v>90</v>
      </c>
      <c r="G158" s="1978"/>
      <c r="H158" s="1978"/>
      <c r="I158" s="1978"/>
      <c r="J158" s="2457">
        <v>112.8537</v>
      </c>
      <c r="K158" s="2458"/>
      <c r="L158" s="721"/>
    </row>
    <row r="159" spans="1:12" ht="16.5" customHeight="1" x14ac:dyDescent="0.3">
      <c r="A159" s="223" t="s">
        <v>25</v>
      </c>
      <c r="B159" s="2007" t="s">
        <v>76</v>
      </c>
      <c r="C159" s="2008"/>
      <c r="D159" s="2008"/>
    </row>
    <row r="160" spans="1:12" x14ac:dyDescent="0.3">
      <c r="A160" s="12" t="s">
        <v>30</v>
      </c>
      <c r="B160" s="2007" t="s">
        <v>77</v>
      </c>
      <c r="C160" s="2008"/>
      <c r="D160" s="2008"/>
    </row>
    <row r="161" spans="1:4" x14ac:dyDescent="0.3">
      <c r="A161" s="758" t="s">
        <v>1742</v>
      </c>
      <c r="B161" s="2382" t="s">
        <v>1740</v>
      </c>
      <c r="C161" s="2382"/>
      <c r="D161" s="2382"/>
    </row>
  </sheetData>
  <protectedRanges>
    <protectedRange sqref="A60" name="Диапазон1_2_1_1_1_1"/>
    <protectedRange sqref="A138" name="Диапазон1_2_1_1_1_1_1_2"/>
  </protectedRanges>
  <mergeCells count="280">
    <mergeCell ref="I49:J49"/>
    <mergeCell ref="J158:K158"/>
    <mergeCell ref="J157:K157"/>
    <mergeCell ref="J156:K156"/>
    <mergeCell ref="J155:K155"/>
    <mergeCell ref="J154:K154"/>
    <mergeCell ref="J153:K153"/>
    <mergeCell ref="J152:K152"/>
    <mergeCell ref="J151:K151"/>
    <mergeCell ref="J150:K150"/>
    <mergeCell ref="I54:J54"/>
    <mergeCell ref="I55:J55"/>
    <mergeCell ref="I52:J52"/>
    <mergeCell ref="I53:J53"/>
    <mergeCell ref="I51:J51"/>
    <mergeCell ref="I50:J50"/>
    <mergeCell ref="C82:K84"/>
    <mergeCell ref="C86:K86"/>
    <mergeCell ref="I76:K76"/>
    <mergeCell ref="I75:K75"/>
    <mergeCell ref="I74:K74"/>
    <mergeCell ref="D72:E72"/>
    <mergeCell ref="H153:I153"/>
    <mergeCell ref="H154:I154"/>
    <mergeCell ref="K26:K27"/>
    <mergeCell ref="K120:K121"/>
    <mergeCell ref="J128:J129"/>
    <mergeCell ref="J136:K137"/>
    <mergeCell ref="J146:K146"/>
    <mergeCell ref="J145:K145"/>
    <mergeCell ref="J144:K144"/>
    <mergeCell ref="J143:K143"/>
    <mergeCell ref="J142:K142"/>
    <mergeCell ref="J141:K141"/>
    <mergeCell ref="J140:K140"/>
    <mergeCell ref="J139:K139"/>
    <mergeCell ref="J138:K138"/>
    <mergeCell ref="I34:J34"/>
    <mergeCell ref="I33:J33"/>
    <mergeCell ref="I71:K71"/>
    <mergeCell ref="I70:K70"/>
    <mergeCell ref="I69:K69"/>
    <mergeCell ref="I68:K68"/>
    <mergeCell ref="I67:K67"/>
    <mergeCell ref="I66:K66"/>
    <mergeCell ref="I65:K65"/>
    <mergeCell ref="I64:K64"/>
    <mergeCell ref="I63:K63"/>
    <mergeCell ref="B14:C14"/>
    <mergeCell ref="A107:B107"/>
    <mergeCell ref="A103:C103"/>
    <mergeCell ref="G103:K103"/>
    <mergeCell ref="I62:K62"/>
    <mergeCell ref="I61:K61"/>
    <mergeCell ref="I60:K60"/>
    <mergeCell ref="I26:J27"/>
    <mergeCell ref="A57:K57"/>
    <mergeCell ref="A56:K56"/>
    <mergeCell ref="I48:J48"/>
    <mergeCell ref="I47:J47"/>
    <mergeCell ref="I46:J46"/>
    <mergeCell ref="I45:J45"/>
    <mergeCell ref="I43:J43"/>
    <mergeCell ref="I44:J44"/>
    <mergeCell ref="I42:J42"/>
    <mergeCell ref="I41:J41"/>
    <mergeCell ref="I40:J40"/>
    <mergeCell ref="I39:J39"/>
    <mergeCell ref="I38:J38"/>
    <mergeCell ref="I37:J37"/>
    <mergeCell ref="I36:J36"/>
    <mergeCell ref="I35:J35"/>
    <mergeCell ref="F154:G154"/>
    <mergeCell ref="F153:G153"/>
    <mergeCell ref="D157:E157"/>
    <mergeCell ref="C88:K88"/>
    <mergeCell ref="C92:K92"/>
    <mergeCell ref="J120:J121"/>
    <mergeCell ref="A122:B122"/>
    <mergeCell ref="A123:B123"/>
    <mergeCell ref="A124:B124"/>
    <mergeCell ref="A125:B125"/>
    <mergeCell ref="A119:K119"/>
    <mergeCell ref="A120:B121"/>
    <mergeCell ref="C120:C121"/>
    <mergeCell ref="G95:K95"/>
    <mergeCell ref="B95:E95"/>
    <mergeCell ref="A88:B91"/>
    <mergeCell ref="A92:B92"/>
    <mergeCell ref="A126:B126"/>
    <mergeCell ref="F152:G152"/>
    <mergeCell ref="F151:G151"/>
    <mergeCell ref="F150:G150"/>
    <mergeCell ref="F149:G149"/>
    <mergeCell ref="A150:B150"/>
    <mergeCell ref="D150:E150"/>
    <mergeCell ref="A158:B158"/>
    <mergeCell ref="D158:E158"/>
    <mergeCell ref="F158:I158"/>
    <mergeCell ref="C108:E108"/>
    <mergeCell ref="F120:I120"/>
    <mergeCell ref="A153:B153"/>
    <mergeCell ref="D153:E153"/>
    <mergeCell ref="A154:B154"/>
    <mergeCell ref="D154:E154"/>
    <mergeCell ref="D155:E155"/>
    <mergeCell ref="D156:E156"/>
    <mergeCell ref="A146:B146"/>
    <mergeCell ref="D146:E146"/>
    <mergeCell ref="F146:I146"/>
    <mergeCell ref="A147:K147"/>
    <mergeCell ref="A144:B144"/>
    <mergeCell ref="D144:E144"/>
    <mergeCell ref="F144:I144"/>
    <mergeCell ref="A145:B145"/>
    <mergeCell ref="D145:E145"/>
    <mergeCell ref="F145:I145"/>
    <mergeCell ref="A142:B142"/>
    <mergeCell ref="D142:E142"/>
    <mergeCell ref="F142:I142"/>
    <mergeCell ref="A151:B151"/>
    <mergeCell ref="D151:E151"/>
    <mergeCell ref="A152:B152"/>
    <mergeCell ref="D152:E152"/>
    <mergeCell ref="H150:I150"/>
    <mergeCell ref="H151:I151"/>
    <mergeCell ref="H152:I152"/>
    <mergeCell ref="J148:K149"/>
    <mergeCell ref="A143:B143"/>
    <mergeCell ref="D143:E143"/>
    <mergeCell ref="F143:I143"/>
    <mergeCell ref="A140:B140"/>
    <mergeCell ref="D140:E140"/>
    <mergeCell ref="F140:I140"/>
    <mergeCell ref="A141:B141"/>
    <mergeCell ref="D141:E141"/>
    <mergeCell ref="A148:B149"/>
    <mergeCell ref="C148:C149"/>
    <mergeCell ref="D148:E149"/>
    <mergeCell ref="F148:I148"/>
    <mergeCell ref="H149:I149"/>
    <mergeCell ref="A138:B138"/>
    <mergeCell ref="D138:E138"/>
    <mergeCell ref="F138:I138"/>
    <mergeCell ref="A139:B139"/>
    <mergeCell ref="D139:E139"/>
    <mergeCell ref="A136:B137"/>
    <mergeCell ref="C136:C137"/>
    <mergeCell ref="D136:E137"/>
    <mergeCell ref="F136:I136"/>
    <mergeCell ref="H129:I129"/>
    <mergeCell ref="A130:B130"/>
    <mergeCell ref="A131:B131"/>
    <mergeCell ref="A132:B132"/>
    <mergeCell ref="A133:B133"/>
    <mergeCell ref="A134:K134"/>
    <mergeCell ref="A135:K135"/>
    <mergeCell ref="F133:G133"/>
    <mergeCell ref="F132:G132"/>
    <mergeCell ref="F131:G131"/>
    <mergeCell ref="F130:G130"/>
    <mergeCell ref="H133:I133"/>
    <mergeCell ref="H132:I132"/>
    <mergeCell ref="H131:I131"/>
    <mergeCell ref="H130:I130"/>
    <mergeCell ref="B159:D159"/>
    <mergeCell ref="B160:D160"/>
    <mergeCell ref="D79:E79"/>
    <mergeCell ref="A80:B80"/>
    <mergeCell ref="D80:E80"/>
    <mergeCell ref="A82:B85"/>
    <mergeCell ref="A86:B87"/>
    <mergeCell ref="D120:D121"/>
    <mergeCell ref="E120:E121"/>
    <mergeCell ref="A105:K105"/>
    <mergeCell ref="A106:K106"/>
    <mergeCell ref="H108:I108"/>
    <mergeCell ref="F107:G107"/>
    <mergeCell ref="A93:K93"/>
    <mergeCell ref="A94:K94"/>
    <mergeCell ref="A81:K81"/>
    <mergeCell ref="A127:K127"/>
    <mergeCell ref="A128:B129"/>
    <mergeCell ref="C128:C129"/>
    <mergeCell ref="D128:D129"/>
    <mergeCell ref="E128:E129"/>
    <mergeCell ref="F128:I128"/>
    <mergeCell ref="K128:K129"/>
    <mergeCell ref="F129:G129"/>
    <mergeCell ref="A73:B73"/>
    <mergeCell ref="D73:E73"/>
    <mergeCell ref="A72:B72"/>
    <mergeCell ref="F80:H80"/>
    <mergeCell ref="I73:K73"/>
    <mergeCell ref="I72:K72"/>
    <mergeCell ref="A70:B70"/>
    <mergeCell ref="D70:E70"/>
    <mergeCell ref="A71:B71"/>
    <mergeCell ref="D71:E71"/>
    <mergeCell ref="A76:B76"/>
    <mergeCell ref="D76:E76"/>
    <mergeCell ref="D77:E77"/>
    <mergeCell ref="D78:E78"/>
    <mergeCell ref="A74:B74"/>
    <mergeCell ref="D74:E74"/>
    <mergeCell ref="A75:B75"/>
    <mergeCell ref="D75:E75"/>
    <mergeCell ref="I80:K80"/>
    <mergeCell ref="I79:K79"/>
    <mergeCell ref="I78:K78"/>
    <mergeCell ref="I77:K77"/>
    <mergeCell ref="A34:B34"/>
    <mergeCell ref="A33:B33"/>
    <mergeCell ref="A32:B32"/>
    <mergeCell ref="A66:B67"/>
    <mergeCell ref="D66:E66"/>
    <mergeCell ref="D67:E67"/>
    <mergeCell ref="A68:B69"/>
    <mergeCell ref="D68:E68"/>
    <mergeCell ref="D69:E69"/>
    <mergeCell ref="D63:E63"/>
    <mergeCell ref="A64:B65"/>
    <mergeCell ref="D64:E64"/>
    <mergeCell ref="D65:E65"/>
    <mergeCell ref="A62:B63"/>
    <mergeCell ref="A54:B54"/>
    <mergeCell ref="A55:B55"/>
    <mergeCell ref="A53:B53"/>
    <mergeCell ref="A52:B52"/>
    <mergeCell ref="A51:B51"/>
    <mergeCell ref="A50:B50"/>
    <mergeCell ref="A49:B49"/>
    <mergeCell ref="A28:B28"/>
    <mergeCell ref="A29:B29"/>
    <mergeCell ref="A30:B30"/>
    <mergeCell ref="A36:B36"/>
    <mergeCell ref="A37:B37"/>
    <mergeCell ref="A38:B38"/>
    <mergeCell ref="A46:B48"/>
    <mergeCell ref="D46:D48"/>
    <mergeCell ref="D62:E62"/>
    <mergeCell ref="A60:B61"/>
    <mergeCell ref="D60:E60"/>
    <mergeCell ref="D61:E61"/>
    <mergeCell ref="A31:B31"/>
    <mergeCell ref="A58:B59"/>
    <mergeCell ref="C58:C59"/>
    <mergeCell ref="D58:E59"/>
    <mergeCell ref="A45:B45"/>
    <mergeCell ref="A44:B44"/>
    <mergeCell ref="A43:B43"/>
    <mergeCell ref="A42:B42"/>
    <mergeCell ref="A41:B41"/>
    <mergeCell ref="A40:B40"/>
    <mergeCell ref="A39:B39"/>
    <mergeCell ref="A35:B35"/>
    <mergeCell ref="B161:D161"/>
    <mergeCell ref="A6:K6"/>
    <mergeCell ref="A1:K5"/>
    <mergeCell ref="A15:K24"/>
    <mergeCell ref="I58:K59"/>
    <mergeCell ref="I32:J32"/>
    <mergeCell ref="I31:J31"/>
    <mergeCell ref="I30:J30"/>
    <mergeCell ref="I29:J29"/>
    <mergeCell ref="I28:J28"/>
    <mergeCell ref="A7:A8"/>
    <mergeCell ref="A25:K25"/>
    <mergeCell ref="A13:K13"/>
    <mergeCell ref="A12:K12"/>
    <mergeCell ref="B11:K11"/>
    <mergeCell ref="B10:K10"/>
    <mergeCell ref="B9:K9"/>
    <mergeCell ref="B7:K8"/>
    <mergeCell ref="A26:B27"/>
    <mergeCell ref="C26:C27"/>
    <mergeCell ref="D26:D27"/>
    <mergeCell ref="E26:E27"/>
    <mergeCell ref="F26:H26"/>
    <mergeCell ref="F58:H58"/>
  </mergeCells>
  <phoneticPr fontId="53" type="noConversion"/>
  <hyperlinks>
    <hyperlink ref="A6:I6" location="СОДЕРЖАНИЕ!A1" display="СОДЕРЖАНИЕ!A1" xr:uid="{2D5B0DAF-778E-4457-80DE-F37F72054A07}"/>
  </hyperlinks>
  <pageMargins left="0.23622047244094491" right="0.23622047244094491" top="0.74803149606299213" bottom="0.74803149606299213" header="0.31496062992125984" footer="0.31496062992125984"/>
  <pageSetup paperSize="9" fitToHeight="0" orientation="portrait" r:id="rId1"/>
  <headerFooter>
    <oddFooter>&amp;C&amp;"-,курсив"&amp;8* цена с НДС в рублях РФ, отгрузка со склада фабрики в г. Рязань при 100% предоплате.
Страница  &amp;P из &amp;N&amp;R&amp;"-,полужирный"&amp;KFF0000portika.ru</oddFooter>
  </headerFooter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D0CBDE-36DA-4CDC-A2E9-421AE2748DBF}">
  <sheetPr>
    <tabColor rgb="FFC00000"/>
  </sheetPr>
  <dimension ref="A1:L56"/>
  <sheetViews>
    <sheetView topLeftCell="A12" workbookViewId="0">
      <selection activeCell="M14" sqref="M14"/>
    </sheetView>
  </sheetViews>
  <sheetFormatPr defaultColWidth="8.85546875" defaultRowHeight="16.5" x14ac:dyDescent="0.3"/>
  <cols>
    <col min="1" max="1" width="44" style="255" customWidth="1"/>
    <col min="2" max="3" width="21.140625" style="255" customWidth="1"/>
    <col min="4" max="6" width="21.42578125" style="255" customWidth="1"/>
    <col min="7" max="7" width="15.85546875" style="255" customWidth="1"/>
    <col min="8" max="8" width="15.85546875" style="254" customWidth="1"/>
    <col min="9" max="9" width="18.5703125" style="255" customWidth="1"/>
    <col min="10" max="10" width="15.28515625" style="255" customWidth="1"/>
    <col min="11" max="16384" width="8.85546875" style="255"/>
  </cols>
  <sheetData>
    <row r="1" spans="1:10" x14ac:dyDescent="0.3">
      <c r="A1" s="2484"/>
      <c r="B1" s="2480"/>
      <c r="C1" s="2480"/>
      <c r="D1" s="2480"/>
      <c r="E1" s="2480"/>
      <c r="F1" s="2480"/>
      <c r="G1" s="2480"/>
      <c r="H1" s="2480"/>
      <c r="I1" s="2480"/>
      <c r="J1" s="2480"/>
    </row>
    <row r="2" spans="1:10" x14ac:dyDescent="0.3">
      <c r="A2" s="2484"/>
      <c r="B2" s="2480"/>
      <c r="C2" s="2480"/>
      <c r="D2" s="2480"/>
      <c r="E2" s="2480"/>
      <c r="F2" s="2480"/>
      <c r="G2" s="2480"/>
      <c r="H2" s="2480"/>
      <c r="I2" s="2480"/>
      <c r="J2" s="2480"/>
    </row>
    <row r="3" spans="1:10" x14ac:dyDescent="0.3">
      <c r="A3" s="2484"/>
      <c r="B3" s="2480"/>
      <c r="C3" s="2480"/>
      <c r="D3" s="2480"/>
      <c r="E3" s="2480"/>
      <c r="F3" s="2480"/>
      <c r="G3" s="2480"/>
      <c r="H3" s="2480"/>
      <c r="I3" s="2480"/>
      <c r="J3" s="2480"/>
    </row>
    <row r="4" spans="1:10" x14ac:dyDescent="0.3">
      <c r="A4" s="2484"/>
      <c r="B4" s="2480"/>
      <c r="C4" s="2480"/>
      <c r="D4" s="2480"/>
      <c r="E4" s="2480"/>
      <c r="F4" s="2480"/>
      <c r="G4" s="2480"/>
      <c r="H4" s="2480"/>
      <c r="I4" s="2480"/>
      <c r="J4" s="2480"/>
    </row>
    <row r="5" spans="1:10" x14ac:dyDescent="0.3">
      <c r="A5" s="2484"/>
      <c r="B5" s="2480"/>
      <c r="C5" s="2480"/>
      <c r="D5" s="2480"/>
      <c r="E5" s="2480"/>
      <c r="F5" s="2480"/>
      <c r="G5" s="2480"/>
      <c r="H5" s="2480"/>
      <c r="I5" s="2480"/>
      <c r="J5" s="2480"/>
    </row>
    <row r="6" spans="1:10" ht="26.25" customHeight="1" x14ac:dyDescent="0.3">
      <c r="A6" s="2484"/>
      <c r="B6" s="2480"/>
      <c r="C6" s="2480"/>
      <c r="D6" s="2480"/>
      <c r="E6" s="2480"/>
      <c r="F6" s="2480"/>
      <c r="G6" s="2480"/>
      <c r="H6" s="2480"/>
      <c r="I6" s="2480"/>
      <c r="J6" s="2480"/>
    </row>
    <row r="7" spans="1:10" x14ac:dyDescent="0.3">
      <c r="A7" s="2021" t="s">
        <v>427</v>
      </c>
      <c r="B7" s="2022"/>
      <c r="C7" s="2022"/>
      <c r="D7" s="2022"/>
      <c r="E7" s="2022"/>
      <c r="F7" s="2022"/>
      <c r="G7" s="2022"/>
      <c r="H7" s="2022"/>
      <c r="I7" s="2022"/>
      <c r="J7" s="2022"/>
    </row>
    <row r="8" spans="1:10" ht="13.5" customHeight="1" x14ac:dyDescent="0.3">
      <c r="A8" s="2485" t="s">
        <v>0</v>
      </c>
      <c r="B8" s="2485"/>
      <c r="C8" s="2485"/>
      <c r="D8" s="2486" t="s">
        <v>1745</v>
      </c>
      <c r="E8" s="2486"/>
      <c r="F8" s="2486"/>
      <c r="G8" s="2486"/>
      <c r="H8" s="2486"/>
      <c r="I8" s="2486"/>
      <c r="J8" s="2486"/>
    </row>
    <row r="9" spans="1:10" x14ac:dyDescent="0.3">
      <c r="A9" s="2485"/>
      <c r="B9" s="2485"/>
      <c r="C9" s="2485"/>
      <c r="D9" s="2486"/>
      <c r="E9" s="2486"/>
      <c r="F9" s="2486"/>
      <c r="G9" s="2486"/>
      <c r="H9" s="2486"/>
      <c r="I9" s="2486"/>
      <c r="J9" s="2486"/>
    </row>
    <row r="10" spans="1:10" ht="45" customHeight="1" x14ac:dyDescent="0.3">
      <c r="A10" s="2485" t="s">
        <v>2</v>
      </c>
      <c r="B10" s="2485"/>
      <c r="C10" s="2485"/>
      <c r="D10" s="2486" t="s">
        <v>184</v>
      </c>
      <c r="E10" s="2486"/>
      <c r="F10" s="2486"/>
      <c r="G10" s="2486"/>
      <c r="H10" s="2486"/>
      <c r="I10" s="2486"/>
      <c r="J10" s="2486"/>
    </row>
    <row r="11" spans="1:10" ht="16.5" customHeight="1" x14ac:dyDescent="0.3">
      <c r="A11" s="2487" t="s">
        <v>4</v>
      </c>
      <c r="B11" s="2487"/>
      <c r="C11" s="2487"/>
      <c r="D11" s="2488" t="s">
        <v>428</v>
      </c>
      <c r="E11" s="2488"/>
      <c r="F11" s="2488"/>
      <c r="G11" s="2488"/>
      <c r="H11" s="2488"/>
      <c r="I11" s="2488"/>
      <c r="J11" s="2488"/>
    </row>
    <row r="12" spans="1:10" x14ac:dyDescent="0.3">
      <c r="A12" s="2487"/>
      <c r="B12" s="2487"/>
      <c r="C12" s="2487"/>
      <c r="D12" s="2488"/>
      <c r="E12" s="2488"/>
      <c r="F12" s="2488"/>
      <c r="G12" s="2488"/>
      <c r="H12" s="2488"/>
      <c r="I12" s="2488"/>
      <c r="J12" s="2488"/>
    </row>
    <row r="13" spans="1:10" x14ac:dyDescent="0.3">
      <c r="A13" s="2487"/>
      <c r="B13" s="2487"/>
      <c r="C13" s="2487"/>
      <c r="D13" s="2488"/>
      <c r="E13" s="2488"/>
      <c r="F13" s="2488"/>
      <c r="G13" s="2488"/>
      <c r="H13" s="2488"/>
      <c r="I13" s="2488"/>
      <c r="J13" s="2488"/>
    </row>
    <row r="14" spans="1:10" ht="38.25" customHeight="1" x14ac:dyDescent="0.3">
      <c r="A14" s="2485" t="s">
        <v>6</v>
      </c>
      <c r="B14" s="2485"/>
      <c r="C14" s="2485"/>
      <c r="D14" s="2488" t="s">
        <v>1182</v>
      </c>
      <c r="E14" s="2488"/>
      <c r="F14" s="2488"/>
      <c r="G14" s="2488"/>
      <c r="H14" s="2488"/>
      <c r="I14" s="2488"/>
      <c r="J14" s="2488"/>
    </row>
    <row r="15" spans="1:10" ht="24.75" customHeight="1" x14ac:dyDescent="0.3">
      <c r="A15" s="2487" t="s">
        <v>7</v>
      </c>
      <c r="B15" s="2487"/>
      <c r="C15" s="2487"/>
      <c r="D15" s="2489" t="s">
        <v>185</v>
      </c>
      <c r="E15" s="2489"/>
      <c r="F15" s="2489"/>
      <c r="G15" s="2489"/>
      <c r="H15" s="2489"/>
      <c r="I15" s="2489"/>
      <c r="J15" s="2489"/>
    </row>
    <row r="16" spans="1:10" ht="22.5" customHeight="1" x14ac:dyDescent="0.3">
      <c r="A16" s="2490" t="s">
        <v>429</v>
      </c>
      <c r="B16" s="2490"/>
      <c r="C16" s="2490"/>
      <c r="D16" s="2490"/>
      <c r="E16" s="2490"/>
      <c r="F16" s="2490"/>
      <c r="G16" s="2490"/>
      <c r="H16" s="2490"/>
      <c r="I16" s="2490"/>
      <c r="J16" s="2490"/>
    </row>
    <row r="17" spans="1:10" ht="14.25" customHeight="1" x14ac:dyDescent="0.3">
      <c r="A17" s="2483" t="s">
        <v>430</v>
      </c>
      <c r="B17" s="2483"/>
      <c r="C17" s="2483"/>
      <c r="D17" s="2483"/>
      <c r="E17" s="2483"/>
      <c r="F17" s="2483"/>
      <c r="G17" s="2483"/>
      <c r="H17" s="2483"/>
      <c r="I17" s="2483"/>
      <c r="J17" s="2483"/>
    </row>
    <row r="18" spans="1:10" ht="14.1" customHeight="1" x14ac:dyDescent="0.3">
      <c r="A18" s="2479" t="s">
        <v>82</v>
      </c>
      <c r="B18" s="2479"/>
      <c r="C18" s="2479"/>
      <c r="D18" s="2479"/>
      <c r="E18" s="2479"/>
      <c r="F18" s="2479" t="s">
        <v>431</v>
      </c>
      <c r="G18" s="2479"/>
      <c r="H18" s="2479"/>
      <c r="I18" s="2479"/>
      <c r="J18" s="2480"/>
    </row>
    <row r="19" spans="1:10" ht="11.25" customHeight="1" x14ac:dyDescent="0.3">
      <c r="A19" s="2481"/>
      <c r="B19" s="2481"/>
      <c r="C19" s="2481"/>
      <c r="D19" s="2481"/>
      <c r="E19" s="2481"/>
      <c r="F19" s="257"/>
      <c r="G19" s="2481"/>
      <c r="H19" s="2481"/>
      <c r="I19" s="2481"/>
      <c r="J19" s="2480"/>
    </row>
    <row r="20" spans="1:10" ht="12.75" customHeight="1" x14ac:dyDescent="0.3">
      <c r="A20" s="2482" t="s">
        <v>432</v>
      </c>
      <c r="B20" s="2482"/>
      <c r="C20" s="2482"/>
      <c r="D20" s="2482"/>
      <c r="E20" s="2482"/>
      <c r="F20" s="2482" t="s">
        <v>433</v>
      </c>
      <c r="G20" s="2482"/>
      <c r="H20" s="2482"/>
      <c r="I20" s="2482"/>
      <c r="J20" s="2480"/>
    </row>
    <row r="21" spans="1:10" ht="7.5" customHeight="1" x14ac:dyDescent="0.3">
      <c r="A21" s="256"/>
      <c r="B21" s="256"/>
      <c r="C21" s="256"/>
      <c r="D21" s="256"/>
      <c r="E21" s="256"/>
      <c r="F21" s="256"/>
      <c r="G21" s="256"/>
      <c r="H21" s="256"/>
      <c r="I21" s="256"/>
      <c r="J21" s="2480"/>
    </row>
    <row r="22" spans="1:10" x14ac:dyDescent="0.3">
      <c r="A22" s="258"/>
      <c r="B22" s="258"/>
      <c r="C22" s="258"/>
      <c r="D22" s="258"/>
      <c r="E22" s="258"/>
      <c r="F22" s="258"/>
      <c r="G22" s="258"/>
      <c r="H22" s="259"/>
      <c r="I22" s="258"/>
      <c r="J22" s="2480"/>
    </row>
    <row r="23" spans="1:10" x14ac:dyDescent="0.3">
      <c r="A23" s="258"/>
      <c r="B23" s="258"/>
      <c r="C23" s="258"/>
      <c r="D23" s="258"/>
      <c r="E23" s="258"/>
      <c r="F23" s="258"/>
      <c r="G23" s="258"/>
      <c r="H23" s="259"/>
      <c r="I23" s="258"/>
      <c r="J23" s="2480"/>
    </row>
    <row r="24" spans="1:10" x14ac:dyDescent="0.3">
      <c r="A24" s="258"/>
      <c r="B24" s="258"/>
      <c r="C24" s="258"/>
      <c r="D24" s="258"/>
      <c r="E24" s="258"/>
      <c r="F24" s="258"/>
      <c r="G24" s="258"/>
      <c r="H24" s="259"/>
      <c r="I24" s="258"/>
      <c r="J24" s="2480"/>
    </row>
    <row r="25" spans="1:10" x14ac:dyDescent="0.3">
      <c r="A25" s="258"/>
      <c r="B25" s="258"/>
      <c r="C25" s="258"/>
      <c r="D25" s="258"/>
      <c r="E25" s="258"/>
      <c r="F25" s="258"/>
      <c r="G25" s="258"/>
      <c r="H25" s="259"/>
      <c r="I25" s="258"/>
      <c r="J25" s="2480"/>
    </row>
    <row r="26" spans="1:10" x14ac:dyDescent="0.3">
      <c r="A26" s="258"/>
      <c r="B26" s="258"/>
      <c r="C26" s="258"/>
      <c r="D26" s="258"/>
      <c r="E26" s="258"/>
      <c r="F26" s="258"/>
      <c r="G26" s="258"/>
      <c r="H26" s="259"/>
      <c r="I26" s="258"/>
      <c r="J26" s="2480"/>
    </row>
    <row r="27" spans="1:10" x14ac:dyDescent="0.3">
      <c r="A27" s="258"/>
      <c r="B27" s="258"/>
      <c r="C27" s="258"/>
      <c r="D27" s="258"/>
      <c r="E27" s="258"/>
      <c r="F27" s="258"/>
      <c r="G27" s="258"/>
      <c r="H27" s="259"/>
      <c r="I27" s="258"/>
      <c r="J27" s="2480"/>
    </row>
    <row r="28" spans="1:10" x14ac:dyDescent="0.3">
      <c r="A28" s="258"/>
      <c r="B28" s="258"/>
      <c r="C28" s="258"/>
      <c r="D28" s="258"/>
      <c r="E28" s="258"/>
      <c r="F28" s="258"/>
      <c r="G28" s="258"/>
      <c r="H28" s="259"/>
      <c r="I28" s="258"/>
      <c r="J28" s="2480"/>
    </row>
    <row r="29" spans="1:10" x14ac:dyDescent="0.3">
      <c r="A29" s="258"/>
      <c r="B29" s="258"/>
      <c r="C29" s="258"/>
      <c r="D29" s="258"/>
      <c r="E29" s="258"/>
      <c r="F29" s="258"/>
      <c r="G29" s="258"/>
      <c r="H29" s="259"/>
      <c r="I29" s="258"/>
      <c r="J29" s="2480"/>
    </row>
    <row r="30" spans="1:10" ht="6.75" customHeight="1" x14ac:dyDescent="0.3">
      <c r="A30" s="258"/>
      <c r="B30" s="258"/>
      <c r="C30" s="258"/>
      <c r="D30" s="258"/>
      <c r="E30" s="258"/>
      <c r="F30" s="258"/>
      <c r="G30" s="258"/>
      <c r="H30" s="259"/>
      <c r="I30" s="258"/>
      <c r="J30" s="2480"/>
    </row>
    <row r="31" spans="1:10" x14ac:dyDescent="0.3">
      <c r="A31" s="1584" t="s">
        <v>434</v>
      </c>
      <c r="B31" s="1584"/>
      <c r="C31" s="1584"/>
      <c r="D31" s="1584"/>
      <c r="E31" s="1584"/>
      <c r="F31" s="1584"/>
      <c r="G31" s="1584"/>
      <c r="H31" s="1584"/>
      <c r="I31" s="1584"/>
      <c r="J31" s="1584"/>
    </row>
    <row r="32" spans="1:10" ht="13.5" customHeight="1" x14ac:dyDescent="0.3">
      <c r="A32" s="1589" t="s">
        <v>12</v>
      </c>
      <c r="B32" s="1589" t="s">
        <v>13</v>
      </c>
      <c r="C32" s="1589" t="s">
        <v>177</v>
      </c>
      <c r="D32" s="1589" t="s">
        <v>83</v>
      </c>
      <c r="E32" s="1589" t="s">
        <v>14</v>
      </c>
      <c r="F32" s="1589" t="s">
        <v>15</v>
      </c>
      <c r="G32" s="1589" t="s">
        <v>100</v>
      </c>
      <c r="H32" s="1589" t="s">
        <v>101</v>
      </c>
      <c r="I32" s="2476" t="s">
        <v>17</v>
      </c>
      <c r="J32" s="2478" t="s">
        <v>435</v>
      </c>
    </row>
    <row r="33" spans="1:12" ht="17.25" customHeight="1" x14ac:dyDescent="0.3">
      <c r="A33" s="1589"/>
      <c r="B33" s="1589"/>
      <c r="C33" s="1589"/>
      <c r="D33" s="1589"/>
      <c r="E33" s="1589"/>
      <c r="F33" s="1589"/>
      <c r="G33" s="1589"/>
      <c r="H33" s="1589"/>
      <c r="I33" s="2476"/>
      <c r="J33" s="2478"/>
    </row>
    <row r="34" spans="1:12" ht="24" customHeight="1" x14ac:dyDescent="0.3">
      <c r="A34" s="2477" t="s">
        <v>436</v>
      </c>
      <c r="B34" s="1985" t="s">
        <v>22</v>
      </c>
      <c r="C34" s="1985" t="s">
        <v>437</v>
      </c>
      <c r="D34" s="43" t="s">
        <v>102</v>
      </c>
      <c r="E34" s="43" t="s">
        <v>23</v>
      </c>
      <c r="F34" s="43" t="s">
        <v>169</v>
      </c>
      <c r="G34" s="47" t="s">
        <v>103</v>
      </c>
      <c r="H34" s="44" t="s">
        <v>25</v>
      </c>
      <c r="I34" s="260">
        <v>5654.8854000000001</v>
      </c>
      <c r="J34" s="261">
        <f t="shared" ref="J34:J37" si="0">I34+I49</f>
        <v>14137.213500000002</v>
      </c>
      <c r="L34" s="724"/>
    </row>
    <row r="35" spans="1:12" ht="24" customHeight="1" x14ac:dyDescent="0.3">
      <c r="A35" s="2477"/>
      <c r="B35" s="1985"/>
      <c r="C35" s="1985"/>
      <c r="D35" s="43" t="s">
        <v>102</v>
      </c>
      <c r="E35" s="43" t="s">
        <v>23</v>
      </c>
      <c r="F35" s="67" t="s">
        <v>172</v>
      </c>
      <c r="G35" s="47" t="s">
        <v>104</v>
      </c>
      <c r="H35" s="44" t="s">
        <v>25</v>
      </c>
      <c r="I35" s="260">
        <v>7351.7577000000001</v>
      </c>
      <c r="J35" s="261">
        <f t="shared" si="0"/>
        <v>16682.013599999998</v>
      </c>
      <c r="L35" s="724"/>
    </row>
    <row r="36" spans="1:12" ht="24" customHeight="1" x14ac:dyDescent="0.3">
      <c r="A36" s="2477"/>
      <c r="B36" s="1985"/>
      <c r="C36" s="1985"/>
      <c r="D36" s="43" t="s">
        <v>102</v>
      </c>
      <c r="E36" s="43" t="s">
        <v>23</v>
      </c>
      <c r="F36" s="67" t="s">
        <v>438</v>
      </c>
      <c r="G36" s="47" t="s">
        <v>104</v>
      </c>
      <c r="H36" s="44" t="s">
        <v>25</v>
      </c>
      <c r="I36" s="260">
        <v>7351.7577000000001</v>
      </c>
      <c r="J36" s="261">
        <f>I36+I51</f>
        <v>16682.013599999998</v>
      </c>
      <c r="L36" s="724"/>
    </row>
    <row r="37" spans="1:12" ht="24" customHeight="1" x14ac:dyDescent="0.3">
      <c r="A37" s="2477" t="s">
        <v>439</v>
      </c>
      <c r="B37" s="1985" t="s">
        <v>22</v>
      </c>
      <c r="C37" s="1985" t="s">
        <v>437</v>
      </c>
      <c r="D37" s="43" t="s">
        <v>85</v>
      </c>
      <c r="E37" s="43" t="s">
        <v>23</v>
      </c>
      <c r="F37" s="43" t="s">
        <v>169</v>
      </c>
      <c r="G37" s="47" t="s">
        <v>103</v>
      </c>
      <c r="H37" s="44" t="s">
        <v>25</v>
      </c>
      <c r="I37" s="262">
        <v>5654.8854000000001</v>
      </c>
      <c r="J37" s="261">
        <f t="shared" si="0"/>
        <v>15708.014999999999</v>
      </c>
      <c r="L37" s="724"/>
    </row>
    <row r="38" spans="1:12" ht="23.25" customHeight="1" x14ac:dyDescent="0.3">
      <c r="A38" s="2477"/>
      <c r="B38" s="1985"/>
      <c r="C38" s="1985"/>
      <c r="D38" s="43" t="s">
        <v>85</v>
      </c>
      <c r="E38" s="43" t="s">
        <v>23</v>
      </c>
      <c r="F38" s="67" t="s">
        <v>172</v>
      </c>
      <c r="G38" s="47" t="s">
        <v>104</v>
      </c>
      <c r="H38" s="44" t="s">
        <v>25</v>
      </c>
      <c r="I38" s="263">
        <v>7351.7577000000001</v>
      </c>
      <c r="J38" s="261">
        <f>I38+I53</f>
        <v>18410.403599999998</v>
      </c>
      <c r="L38" s="724"/>
    </row>
    <row r="39" spans="1:12" ht="24" customHeight="1" x14ac:dyDescent="0.3">
      <c r="A39" s="2477"/>
      <c r="B39" s="1985"/>
      <c r="C39" s="1985"/>
      <c r="D39" s="43" t="s">
        <v>85</v>
      </c>
      <c r="E39" s="43" t="s">
        <v>23</v>
      </c>
      <c r="F39" s="67" t="s">
        <v>438</v>
      </c>
      <c r="G39" s="47" t="s">
        <v>104</v>
      </c>
      <c r="H39" s="44" t="s">
        <v>25</v>
      </c>
      <c r="I39" s="263">
        <v>7351.7577000000001</v>
      </c>
      <c r="J39" s="261">
        <f>I39+I54</f>
        <v>18410.403599999998</v>
      </c>
      <c r="L39" s="724"/>
    </row>
    <row r="40" spans="1:12" ht="24" customHeight="1" x14ac:dyDescent="0.3">
      <c r="A40" s="2477" t="s">
        <v>440</v>
      </c>
      <c r="B40" s="1985" t="s">
        <v>22</v>
      </c>
      <c r="C40" s="1985" t="s">
        <v>437</v>
      </c>
      <c r="D40" s="43" t="s">
        <v>102</v>
      </c>
      <c r="E40" s="43" t="s">
        <v>23</v>
      </c>
      <c r="F40" s="43" t="s">
        <v>169</v>
      </c>
      <c r="G40" s="47" t="s">
        <v>103</v>
      </c>
      <c r="H40" s="44" t="s">
        <v>25</v>
      </c>
      <c r="I40" s="262">
        <v>7749.2874000000002</v>
      </c>
      <c r="J40" s="261">
        <f>I40+I49</f>
        <v>16231.6155</v>
      </c>
      <c r="L40" s="724"/>
    </row>
    <row r="41" spans="1:12" ht="24" customHeight="1" x14ac:dyDescent="0.3">
      <c r="A41" s="2477"/>
      <c r="B41" s="1985"/>
      <c r="C41" s="1985"/>
      <c r="D41" s="43" t="s">
        <v>102</v>
      </c>
      <c r="E41" s="43" t="s">
        <v>23</v>
      </c>
      <c r="F41" s="67" t="s">
        <v>172</v>
      </c>
      <c r="G41" s="47" t="s">
        <v>104</v>
      </c>
      <c r="H41" s="44" t="s">
        <v>25</v>
      </c>
      <c r="I41" s="263">
        <v>10074.480299999999</v>
      </c>
      <c r="J41" s="261">
        <f>I41+I50</f>
        <v>19404.736199999999</v>
      </c>
      <c r="L41" s="724"/>
    </row>
    <row r="42" spans="1:12" ht="24" customHeight="1" x14ac:dyDescent="0.3">
      <c r="A42" s="2477"/>
      <c r="B42" s="1985"/>
      <c r="C42" s="1985"/>
      <c r="D42" s="43" t="s">
        <v>102</v>
      </c>
      <c r="E42" s="43" t="s">
        <v>23</v>
      </c>
      <c r="F42" s="67" t="s">
        <v>438</v>
      </c>
      <c r="G42" s="47" t="s">
        <v>104</v>
      </c>
      <c r="H42" s="44" t="s">
        <v>25</v>
      </c>
      <c r="I42" s="263">
        <v>10074.480299999999</v>
      </c>
      <c r="J42" s="261">
        <f t="shared" ref="J42:J45" si="1">I42+I51</f>
        <v>19404.736199999999</v>
      </c>
      <c r="L42" s="724"/>
    </row>
    <row r="43" spans="1:12" ht="24" customHeight="1" x14ac:dyDescent="0.3">
      <c r="A43" s="2477" t="s">
        <v>441</v>
      </c>
      <c r="B43" s="1985" t="s">
        <v>22</v>
      </c>
      <c r="C43" s="1985" t="s">
        <v>437</v>
      </c>
      <c r="D43" s="43" t="s">
        <v>85</v>
      </c>
      <c r="E43" s="43" t="s">
        <v>23</v>
      </c>
      <c r="F43" s="43" t="s">
        <v>169</v>
      </c>
      <c r="G43" s="47" t="s">
        <v>103</v>
      </c>
      <c r="H43" s="44" t="s">
        <v>25</v>
      </c>
      <c r="I43" s="262">
        <v>7749.2874000000002</v>
      </c>
      <c r="J43" s="261">
        <f>I43+I52</f>
        <v>17802.417000000001</v>
      </c>
      <c r="L43" s="724"/>
    </row>
    <row r="44" spans="1:12" ht="24" customHeight="1" x14ac:dyDescent="0.3">
      <c r="A44" s="2477"/>
      <c r="B44" s="1985"/>
      <c r="C44" s="1985"/>
      <c r="D44" s="43" t="s">
        <v>85</v>
      </c>
      <c r="E44" s="43" t="s">
        <v>23</v>
      </c>
      <c r="F44" s="67" t="s">
        <v>172</v>
      </c>
      <c r="G44" s="47" t="s">
        <v>104</v>
      </c>
      <c r="H44" s="44" t="s">
        <v>25</v>
      </c>
      <c r="I44" s="263">
        <v>10074.480299999999</v>
      </c>
      <c r="J44" s="261">
        <f t="shared" si="1"/>
        <v>21133.126199999999</v>
      </c>
      <c r="L44" s="724"/>
    </row>
    <row r="45" spans="1:12" ht="22.5" x14ac:dyDescent="0.3">
      <c r="A45" s="2477"/>
      <c r="B45" s="1985"/>
      <c r="C45" s="1985"/>
      <c r="D45" s="43" t="s">
        <v>85</v>
      </c>
      <c r="E45" s="43" t="s">
        <v>23</v>
      </c>
      <c r="F45" s="67" t="s">
        <v>438</v>
      </c>
      <c r="G45" s="47" t="s">
        <v>104</v>
      </c>
      <c r="H45" s="264" t="s">
        <v>25</v>
      </c>
      <c r="I45" s="263">
        <v>10074.480299999999</v>
      </c>
      <c r="J45" s="261">
        <f t="shared" si="1"/>
        <v>21133.126199999999</v>
      </c>
      <c r="L45" s="724"/>
    </row>
    <row r="46" spans="1:12" ht="16.5" customHeight="1" thickBot="1" x14ac:dyDescent="0.35">
      <c r="A46" s="2473" t="s">
        <v>207</v>
      </c>
      <c r="B46" s="2474"/>
      <c r="C46" s="2474"/>
      <c r="D46" s="2474"/>
      <c r="E46" s="2474"/>
      <c r="F46" s="2474"/>
      <c r="G46" s="2474"/>
      <c r="H46" s="2474"/>
      <c r="I46" s="2474"/>
      <c r="J46" s="2474"/>
      <c r="L46" s="724"/>
    </row>
    <row r="47" spans="1:12" ht="13.5" customHeight="1" x14ac:dyDescent="0.3">
      <c r="A47" s="1586" t="s">
        <v>33</v>
      </c>
      <c r="B47" s="1587"/>
      <c r="C47" s="1587" t="s">
        <v>205</v>
      </c>
      <c r="D47" s="1587" t="s">
        <v>34</v>
      </c>
      <c r="E47" s="1587" t="s">
        <v>106</v>
      </c>
      <c r="F47" s="1587" t="s">
        <v>107</v>
      </c>
      <c r="G47" s="1587" t="s">
        <v>16</v>
      </c>
      <c r="H47" s="1587" t="s">
        <v>101</v>
      </c>
      <c r="I47" s="2475" t="s">
        <v>17</v>
      </c>
      <c r="J47" s="2414"/>
      <c r="L47" s="724"/>
    </row>
    <row r="48" spans="1:12" ht="13.5" customHeight="1" x14ac:dyDescent="0.3">
      <c r="A48" s="1588"/>
      <c r="B48" s="1589"/>
      <c r="C48" s="1589"/>
      <c r="D48" s="1589"/>
      <c r="E48" s="1589"/>
      <c r="F48" s="1589"/>
      <c r="G48" s="1589"/>
      <c r="H48" s="1589"/>
      <c r="I48" s="2476"/>
      <c r="J48" s="2415"/>
      <c r="L48" s="724"/>
    </row>
    <row r="49" spans="1:12" ht="15" customHeight="1" x14ac:dyDescent="0.3">
      <c r="A49" s="2461" t="s">
        <v>108</v>
      </c>
      <c r="B49" s="2462"/>
      <c r="C49" s="265" t="s">
        <v>206</v>
      </c>
      <c r="D49" s="43" t="s">
        <v>109</v>
      </c>
      <c r="E49" s="266" t="s">
        <v>110</v>
      </c>
      <c r="F49" s="267">
        <v>2000</v>
      </c>
      <c r="G49" s="47" t="s">
        <v>111</v>
      </c>
      <c r="H49" s="44" t="s">
        <v>25</v>
      </c>
      <c r="I49" s="2467">
        <v>8482.3281000000006</v>
      </c>
      <c r="J49" s="2468"/>
      <c r="L49" s="724"/>
    </row>
    <row r="50" spans="1:12" ht="15" customHeight="1" x14ac:dyDescent="0.3">
      <c r="A50" s="2463"/>
      <c r="B50" s="2464"/>
      <c r="C50" s="265" t="s">
        <v>206</v>
      </c>
      <c r="D50" s="43" t="s">
        <v>109</v>
      </c>
      <c r="E50" s="266" t="s">
        <v>112</v>
      </c>
      <c r="F50" s="267" t="s">
        <v>113</v>
      </c>
      <c r="G50" s="47" t="s">
        <v>111</v>
      </c>
      <c r="H50" s="44" t="s">
        <v>25</v>
      </c>
      <c r="I50" s="2467">
        <v>9330.2559000000001</v>
      </c>
      <c r="J50" s="2468"/>
      <c r="L50" s="724"/>
    </row>
    <row r="51" spans="1:12" x14ac:dyDescent="0.3">
      <c r="A51" s="2465"/>
      <c r="B51" s="2466"/>
      <c r="C51" s="265" t="s">
        <v>206</v>
      </c>
      <c r="D51" s="43" t="s">
        <v>115</v>
      </c>
      <c r="E51" s="266" t="s">
        <v>118</v>
      </c>
      <c r="F51" s="266" t="s">
        <v>119</v>
      </c>
      <c r="G51" s="47" t="s">
        <v>111</v>
      </c>
      <c r="H51" s="44" t="s">
        <v>25</v>
      </c>
      <c r="I51" s="2467">
        <v>9330.2559000000001</v>
      </c>
      <c r="J51" s="2468"/>
      <c r="L51" s="724"/>
    </row>
    <row r="52" spans="1:12" ht="16.5" customHeight="1" x14ac:dyDescent="0.3">
      <c r="A52" s="2461" t="s">
        <v>120</v>
      </c>
      <c r="B52" s="2462"/>
      <c r="C52" s="265" t="s">
        <v>206</v>
      </c>
      <c r="D52" s="43" t="s">
        <v>109</v>
      </c>
      <c r="E52" s="266" t="s">
        <v>110</v>
      </c>
      <c r="F52" s="267">
        <v>2000</v>
      </c>
      <c r="G52" s="47" t="s">
        <v>121</v>
      </c>
      <c r="H52" s="44" t="s">
        <v>25</v>
      </c>
      <c r="I52" s="2467">
        <v>10053.1296</v>
      </c>
      <c r="J52" s="2468"/>
      <c r="L52" s="724"/>
    </row>
    <row r="53" spans="1:12" ht="16.5" customHeight="1" x14ac:dyDescent="0.3">
      <c r="A53" s="2463"/>
      <c r="B53" s="2464"/>
      <c r="C53" s="265" t="s">
        <v>206</v>
      </c>
      <c r="D53" s="43" t="s">
        <v>109</v>
      </c>
      <c r="E53" s="266" t="s">
        <v>112</v>
      </c>
      <c r="F53" s="267" t="s">
        <v>113</v>
      </c>
      <c r="G53" s="47" t="s">
        <v>121</v>
      </c>
      <c r="H53" s="44" t="s">
        <v>25</v>
      </c>
      <c r="I53" s="2467">
        <v>11058.6459</v>
      </c>
      <c r="J53" s="2468"/>
      <c r="L53" s="724"/>
    </row>
    <row r="54" spans="1:12" ht="17.25" thickBot="1" x14ac:dyDescent="0.35">
      <c r="A54" s="2469"/>
      <c r="B54" s="2470"/>
      <c r="C54" s="268" t="s">
        <v>206</v>
      </c>
      <c r="D54" s="94" t="s">
        <v>115</v>
      </c>
      <c r="E54" s="269" t="s">
        <v>118</v>
      </c>
      <c r="F54" s="269" t="s">
        <v>119</v>
      </c>
      <c r="G54" s="119" t="s">
        <v>121</v>
      </c>
      <c r="H54" s="115" t="s">
        <v>25</v>
      </c>
      <c r="I54" s="2471">
        <v>11058.6459</v>
      </c>
      <c r="J54" s="2472"/>
      <c r="L54" s="724"/>
    </row>
    <row r="55" spans="1:12" x14ac:dyDescent="0.3">
      <c r="A55" s="223" t="s">
        <v>25</v>
      </c>
      <c r="B55" s="2007" t="s">
        <v>76</v>
      </c>
      <c r="C55" s="2008"/>
      <c r="D55" s="2008"/>
      <c r="E55" s="270"/>
      <c r="F55" s="270"/>
      <c r="G55" s="27"/>
      <c r="H55" s="27"/>
      <c r="I55" s="28"/>
    </row>
    <row r="56" spans="1:12" x14ac:dyDescent="0.3">
      <c r="A56" s="2382" t="s">
        <v>1746</v>
      </c>
      <c r="B56" s="2382"/>
      <c r="C56" s="759"/>
      <c r="D56" s="759"/>
    </row>
  </sheetData>
  <protectedRanges>
    <protectedRange sqref="A49:A54" name="Диапазон1_2_1_1_1_1"/>
  </protectedRanges>
  <mergeCells count="63">
    <mergeCell ref="A17:J17"/>
    <mergeCell ref="A1:J6"/>
    <mergeCell ref="A8:C9"/>
    <mergeCell ref="D8:J9"/>
    <mergeCell ref="A10:C10"/>
    <mergeCell ref="D10:J10"/>
    <mergeCell ref="A11:C13"/>
    <mergeCell ref="D11:J13"/>
    <mergeCell ref="A7:J7"/>
    <mergeCell ref="A14:C14"/>
    <mergeCell ref="D14:J14"/>
    <mergeCell ref="A15:C15"/>
    <mergeCell ref="D15:J15"/>
    <mergeCell ref="A16:J16"/>
    <mergeCell ref="A18:E18"/>
    <mergeCell ref="F18:I18"/>
    <mergeCell ref="J18:J30"/>
    <mergeCell ref="A19:E19"/>
    <mergeCell ref="G19:I19"/>
    <mergeCell ref="A20:E20"/>
    <mergeCell ref="F20:I20"/>
    <mergeCell ref="A31:J31"/>
    <mergeCell ref="A32:A33"/>
    <mergeCell ref="B32:B33"/>
    <mergeCell ref="C32:C33"/>
    <mergeCell ref="D32:D33"/>
    <mergeCell ref="E32:E33"/>
    <mergeCell ref="F32:F33"/>
    <mergeCell ref="G32:G33"/>
    <mergeCell ref="H32:H33"/>
    <mergeCell ref="I32:I33"/>
    <mergeCell ref="J32:J33"/>
    <mergeCell ref="A34:A36"/>
    <mergeCell ref="B34:B36"/>
    <mergeCell ref="C34:C36"/>
    <mergeCell ref="A37:A39"/>
    <mergeCell ref="B37:B39"/>
    <mergeCell ref="C37:C39"/>
    <mergeCell ref="A40:A42"/>
    <mergeCell ref="B40:B42"/>
    <mergeCell ref="C40:C42"/>
    <mergeCell ref="A43:A45"/>
    <mergeCell ref="B43:B45"/>
    <mergeCell ref="C43:C45"/>
    <mergeCell ref="A46:J46"/>
    <mergeCell ref="A47:B48"/>
    <mergeCell ref="C47:C48"/>
    <mergeCell ref="D47:D48"/>
    <mergeCell ref="E47:E48"/>
    <mergeCell ref="F47:F48"/>
    <mergeCell ref="G47:G48"/>
    <mergeCell ref="H47:H48"/>
    <mergeCell ref="I47:J48"/>
    <mergeCell ref="B55:D55"/>
    <mergeCell ref="A56:B56"/>
    <mergeCell ref="A49:B51"/>
    <mergeCell ref="I49:J49"/>
    <mergeCell ref="I50:J50"/>
    <mergeCell ref="I51:J51"/>
    <mergeCell ref="A52:B54"/>
    <mergeCell ref="I52:J52"/>
    <mergeCell ref="I53:J53"/>
    <mergeCell ref="I54:J54"/>
  </mergeCells>
  <hyperlinks>
    <hyperlink ref="A7:J7" location="СОДЕРЖАНИЕ!A1" display="СОДЕРЖАНИЕ!A1" xr:uid="{B2B74B6F-1C6B-431B-A191-BAB6B3C55FAC}"/>
  </hyperlinks>
  <pageMargins left="0.23622047244094491" right="0.23622047244094491" top="0.74803149606299213" bottom="0.74803149606299213" header="0.31496062992125984" footer="0.31496062992125984"/>
  <pageSetup paperSize="9" orientation="portrait" r:id="rId1"/>
  <headerFooter>
    <oddFooter>&amp;C&amp;"-,курсив"&amp;8* цена с НДС в рублях РФ, отгрузка со склада фабрики в г. Рязань при 100% предоплате.
Страница  &amp;P из &amp;N&amp;R&amp;"-,полужирный"&amp;KFF0000portika.ru</oddFooter>
  </headerFooter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A8A793-DA53-4A07-A31A-16D9751045D5}">
  <sheetPr>
    <tabColor theme="0"/>
  </sheetPr>
  <dimension ref="A1:F92"/>
  <sheetViews>
    <sheetView view="pageBreakPreview" topLeftCell="A16" zoomScaleSheetLayoutView="100" workbookViewId="0">
      <selection activeCell="A18" sqref="A18"/>
    </sheetView>
  </sheetViews>
  <sheetFormatPr defaultColWidth="9.140625" defaultRowHeight="15" x14ac:dyDescent="0.25"/>
  <cols>
    <col min="1" max="1" width="25.140625" style="452" bestFit="1" customWidth="1"/>
    <col min="2" max="2" width="76.5703125" style="466" customWidth="1"/>
    <col min="3" max="3" width="9.5703125" style="466" customWidth="1"/>
    <col min="4" max="4" width="9.5703125" style="465" customWidth="1"/>
    <col min="5" max="5" width="9.5703125" style="453" bestFit="1" customWidth="1"/>
    <col min="6" max="16384" width="9.140625" style="453"/>
  </cols>
  <sheetData>
    <row r="1" spans="1:5" ht="103.5" customHeight="1" x14ac:dyDescent="0.25">
      <c r="A1" s="2515"/>
      <c r="B1" s="2515"/>
      <c r="C1" s="2515"/>
      <c r="D1" s="2515"/>
      <c r="E1" s="2515"/>
    </row>
    <row r="2" spans="1:5" x14ac:dyDescent="0.25">
      <c r="A2" s="2520" t="s">
        <v>427</v>
      </c>
      <c r="B2" s="2520"/>
      <c r="C2" s="2520"/>
      <c r="D2" s="2520"/>
      <c r="E2" s="2520"/>
    </row>
    <row r="3" spans="1:5" ht="15" customHeight="1" x14ac:dyDescent="0.25">
      <c r="A3" s="2521" t="s">
        <v>658</v>
      </c>
      <c r="B3" s="2521"/>
      <c r="C3" s="2521"/>
      <c r="D3" s="2521"/>
      <c r="E3" s="2521"/>
    </row>
    <row r="4" spans="1:5" ht="15" customHeight="1" x14ac:dyDescent="0.25">
      <c r="A4" s="2522" t="s">
        <v>675</v>
      </c>
      <c r="B4" s="2523"/>
      <c r="C4" s="2523"/>
      <c r="D4" s="2523"/>
      <c r="E4" s="2524"/>
    </row>
    <row r="5" spans="1:5" ht="24" x14ac:dyDescent="0.25">
      <c r="A5" s="2516" t="s">
        <v>33</v>
      </c>
      <c r="B5" s="2517"/>
      <c r="C5" s="454" t="s">
        <v>302</v>
      </c>
      <c r="D5" s="455" t="s">
        <v>559</v>
      </c>
      <c r="E5" s="456" t="s">
        <v>659</v>
      </c>
    </row>
    <row r="6" spans="1:5" x14ac:dyDescent="0.25">
      <c r="A6" s="457" t="s">
        <v>660</v>
      </c>
      <c r="B6" s="2518" t="s">
        <v>661</v>
      </c>
      <c r="C6" s="2509">
        <f>D6/1.05</f>
        <v>57594.28571428571</v>
      </c>
      <c r="D6" s="2511">
        <v>60474</v>
      </c>
      <c r="E6" s="2511">
        <f>D6*1.5</f>
        <v>90711</v>
      </c>
    </row>
    <row r="7" spans="1:5" ht="153" customHeight="1" x14ac:dyDescent="0.25">
      <c r="A7" s="458"/>
      <c r="B7" s="2519"/>
      <c r="C7" s="2510"/>
      <c r="D7" s="2511"/>
      <c r="E7" s="2511"/>
    </row>
    <row r="8" spans="1:5" x14ac:dyDescent="0.25">
      <c r="A8" s="457" t="s">
        <v>662</v>
      </c>
      <c r="B8" s="2518" t="s">
        <v>2104</v>
      </c>
      <c r="C8" s="2509">
        <f>D8/1.05</f>
        <v>56727.619047619046</v>
      </c>
      <c r="D8" s="2511">
        <v>59564</v>
      </c>
      <c r="E8" s="2511">
        <f t="shared" ref="E8" si="0">D8*1.5</f>
        <v>89346</v>
      </c>
    </row>
    <row r="9" spans="1:5" ht="153" customHeight="1" x14ac:dyDescent="0.25">
      <c r="A9" s="458"/>
      <c r="B9" s="2519"/>
      <c r="C9" s="2510"/>
      <c r="D9" s="2511"/>
      <c r="E9" s="2511"/>
    </row>
    <row r="10" spans="1:5" x14ac:dyDescent="0.25">
      <c r="A10" s="459" t="s">
        <v>664</v>
      </c>
      <c r="B10" s="2518" t="s">
        <v>665</v>
      </c>
      <c r="C10" s="2509">
        <f>D10/1.05</f>
        <v>55300</v>
      </c>
      <c r="D10" s="2511">
        <v>58065</v>
      </c>
      <c r="E10" s="2511">
        <f t="shared" ref="E10" si="1">D10*1.5</f>
        <v>87097.5</v>
      </c>
    </row>
    <row r="11" spans="1:5" ht="140.25" customHeight="1" x14ac:dyDescent="0.25">
      <c r="A11" s="458"/>
      <c r="B11" s="2519"/>
      <c r="C11" s="2510"/>
      <c r="D11" s="2511"/>
      <c r="E11" s="2511"/>
    </row>
    <row r="12" spans="1:5" x14ac:dyDescent="0.25">
      <c r="A12" s="459" t="s">
        <v>666</v>
      </c>
      <c r="B12" s="2518" t="s">
        <v>667</v>
      </c>
      <c r="C12" s="2509">
        <f t="shared" ref="C12" si="2">D12/1.05</f>
        <v>63134.28571428571</v>
      </c>
      <c r="D12" s="2511">
        <v>66291</v>
      </c>
      <c r="E12" s="2511">
        <f t="shared" ref="E12" si="3">D12*1.5</f>
        <v>99436.5</v>
      </c>
    </row>
    <row r="13" spans="1:5" ht="140.25" customHeight="1" x14ac:dyDescent="0.25">
      <c r="A13" s="458"/>
      <c r="B13" s="2519"/>
      <c r="C13" s="2510"/>
      <c r="D13" s="2511"/>
      <c r="E13" s="2511"/>
    </row>
    <row r="14" spans="1:5" x14ac:dyDescent="0.25">
      <c r="A14" s="460" t="s">
        <v>668</v>
      </c>
      <c r="B14" s="2508" t="s">
        <v>669</v>
      </c>
      <c r="C14" s="2509">
        <f t="shared" ref="C14" si="4">D14/1.05</f>
        <v>85099.047619047618</v>
      </c>
      <c r="D14" s="2511">
        <v>89354</v>
      </c>
      <c r="E14" s="2511">
        <f t="shared" ref="E14" si="5">D14*1.5</f>
        <v>134031</v>
      </c>
    </row>
    <row r="15" spans="1:5" ht="150.75" customHeight="1" x14ac:dyDescent="0.25">
      <c r="A15" s="461"/>
      <c r="B15" s="2508"/>
      <c r="C15" s="2510"/>
      <c r="D15" s="2511"/>
      <c r="E15" s="2511"/>
    </row>
    <row r="16" spans="1:5" ht="15" customHeight="1" x14ac:dyDescent="0.25">
      <c r="A16" s="462" t="s">
        <v>670</v>
      </c>
      <c r="B16" s="2527" t="s">
        <v>671</v>
      </c>
      <c r="C16" s="2509">
        <f t="shared" ref="C16" si="6">D16/1.05</f>
        <v>51040</v>
      </c>
      <c r="D16" s="2511">
        <v>53592</v>
      </c>
      <c r="E16" s="2511">
        <f t="shared" ref="E16" si="7">D16*1.5</f>
        <v>80388</v>
      </c>
    </row>
    <row r="17" spans="1:6" ht="149.25" customHeight="1" x14ac:dyDescent="0.25">
      <c r="A17" s="462"/>
      <c r="B17" s="2528"/>
      <c r="C17" s="2510"/>
      <c r="D17" s="2511"/>
      <c r="E17" s="2511"/>
    </row>
    <row r="18" spans="1:6" x14ac:dyDescent="0.25">
      <c r="A18" s="463" t="s">
        <v>672</v>
      </c>
      <c r="B18" s="2529" t="s">
        <v>673</v>
      </c>
      <c r="C18" s="2509">
        <f t="shared" ref="C18" si="8">D18/1.05</f>
        <v>56237.142857142855</v>
      </c>
      <c r="D18" s="2511">
        <v>59049</v>
      </c>
      <c r="E18" s="2511">
        <f t="shared" ref="E18" si="9">D18*1.5</f>
        <v>88573.5</v>
      </c>
    </row>
    <row r="19" spans="1:6" ht="154.5" customHeight="1" x14ac:dyDescent="0.25">
      <c r="A19" s="464"/>
      <c r="B19" s="2530"/>
      <c r="C19" s="2510"/>
      <c r="D19" s="2511"/>
      <c r="E19" s="2511"/>
    </row>
    <row r="20" spans="1:6" x14ac:dyDescent="0.25">
      <c r="A20" s="2512" t="s">
        <v>105</v>
      </c>
      <c r="B20" s="2513"/>
      <c r="C20" s="2513"/>
      <c r="D20" s="2513"/>
      <c r="E20" s="2514"/>
    </row>
    <row r="21" spans="1:6" x14ac:dyDescent="0.25">
      <c r="A21" s="631" t="s">
        <v>1198</v>
      </c>
      <c r="B21" s="2499" t="s">
        <v>1199</v>
      </c>
      <c r="C21" s="2506">
        <f>D21/1.05</f>
        <v>48555.238095238092</v>
      </c>
      <c r="D21" s="2495">
        <v>50983</v>
      </c>
      <c r="E21" s="2495">
        <f>D21*1.5</f>
        <v>76474.5</v>
      </c>
      <c r="F21" s="2525"/>
    </row>
    <row r="22" spans="1:6" ht="155.1" customHeight="1" x14ac:dyDescent="0.25">
      <c r="A22" s="632"/>
      <c r="B22" s="2500"/>
      <c r="C22" s="2507"/>
      <c r="D22" s="2495"/>
      <c r="E22" s="2495"/>
      <c r="F22" s="2526"/>
    </row>
    <row r="23" spans="1:6" x14ac:dyDescent="0.25">
      <c r="A23" s="633" t="s">
        <v>660</v>
      </c>
      <c r="B23" s="2497" t="s">
        <v>661</v>
      </c>
      <c r="C23" s="2506">
        <f t="shared" ref="C23" si="10">D23/1.05</f>
        <v>57594.28571428571</v>
      </c>
      <c r="D23" s="2495">
        <v>60474</v>
      </c>
      <c r="E23" s="2495">
        <f t="shared" ref="E23" si="11">D23*1.5</f>
        <v>90711</v>
      </c>
      <c r="F23" s="2525"/>
    </row>
    <row r="24" spans="1:6" ht="155.1" customHeight="1" x14ac:dyDescent="0.25">
      <c r="A24" s="634"/>
      <c r="B24" s="2498"/>
      <c r="C24" s="2507"/>
      <c r="D24" s="2495"/>
      <c r="E24" s="2495"/>
      <c r="F24" s="2526"/>
    </row>
    <row r="25" spans="1:6" x14ac:dyDescent="0.25">
      <c r="A25" s="633" t="s">
        <v>662</v>
      </c>
      <c r="B25" s="2497" t="s">
        <v>663</v>
      </c>
      <c r="C25" s="2506">
        <f t="shared" ref="C25" si="12">D25/1.05</f>
        <v>56727.619047619046</v>
      </c>
      <c r="D25" s="2495">
        <v>59564</v>
      </c>
      <c r="E25" s="2495">
        <f t="shared" ref="E25" si="13">D25*1.5</f>
        <v>89346</v>
      </c>
      <c r="F25" s="2525"/>
    </row>
    <row r="26" spans="1:6" ht="155.1" customHeight="1" x14ac:dyDescent="0.25">
      <c r="A26" s="634"/>
      <c r="B26" s="2498"/>
      <c r="C26" s="2507"/>
      <c r="D26" s="2495"/>
      <c r="E26" s="2495"/>
      <c r="F26" s="2526"/>
    </row>
    <row r="27" spans="1:6" x14ac:dyDescent="0.25">
      <c r="A27" s="637" t="s">
        <v>670</v>
      </c>
      <c r="B27" s="2504" t="s">
        <v>671</v>
      </c>
      <c r="C27" s="2506">
        <f t="shared" ref="C27" si="14">D27/1.05</f>
        <v>51040</v>
      </c>
      <c r="D27" s="2495">
        <v>53592</v>
      </c>
      <c r="E27" s="2495">
        <f t="shared" ref="E27" si="15">D27*1.5</f>
        <v>80388</v>
      </c>
      <c r="F27" s="2525"/>
    </row>
    <row r="28" spans="1:6" ht="155.1" customHeight="1" x14ac:dyDescent="0.25">
      <c r="A28" s="637"/>
      <c r="B28" s="2505"/>
      <c r="C28" s="2507"/>
      <c r="D28" s="2495"/>
      <c r="E28" s="2495"/>
      <c r="F28" s="2526"/>
    </row>
    <row r="29" spans="1:6" x14ac:dyDescent="0.25">
      <c r="A29" s="635" t="s">
        <v>1202</v>
      </c>
      <c r="B29" s="2504" t="s">
        <v>1203</v>
      </c>
      <c r="C29" s="2506">
        <f t="shared" ref="C29" si="16">D29/1.05</f>
        <v>50679.047619047618</v>
      </c>
      <c r="D29" s="2495">
        <v>53213</v>
      </c>
      <c r="E29" s="2495">
        <f t="shared" ref="E29" si="17">D29*1.5</f>
        <v>79819.5</v>
      </c>
      <c r="F29" s="2525"/>
    </row>
    <row r="30" spans="1:6" ht="155.1" customHeight="1" x14ac:dyDescent="0.25">
      <c r="A30" s="636"/>
      <c r="B30" s="2505"/>
      <c r="C30" s="2507"/>
      <c r="D30" s="2495"/>
      <c r="E30" s="2495"/>
      <c r="F30" s="2526"/>
    </row>
    <row r="31" spans="1:6" x14ac:dyDescent="0.25">
      <c r="A31" s="637" t="s">
        <v>1204</v>
      </c>
      <c r="B31" s="2504" t="s">
        <v>1205</v>
      </c>
      <c r="C31" s="2493">
        <f>D31/1.05</f>
        <v>58303.809523809519</v>
      </c>
      <c r="D31" s="2495">
        <v>61219</v>
      </c>
      <c r="E31" s="2495">
        <f>D31*1.5</f>
        <v>91828.5</v>
      </c>
      <c r="F31" s="2525"/>
    </row>
    <row r="32" spans="1:6" ht="155.1" customHeight="1" x14ac:dyDescent="0.25">
      <c r="A32" s="637"/>
      <c r="B32" s="2505"/>
      <c r="C32" s="2494"/>
      <c r="D32" s="2495"/>
      <c r="E32" s="2495"/>
      <c r="F32" s="2526"/>
    </row>
    <row r="33" spans="1:6" x14ac:dyDescent="0.25">
      <c r="A33" s="637" t="s">
        <v>1206</v>
      </c>
      <c r="B33" s="2504" t="s">
        <v>1207</v>
      </c>
      <c r="C33" s="2493">
        <f t="shared" ref="C33" si="18">D33/1.05</f>
        <v>58997.142857142855</v>
      </c>
      <c r="D33" s="2495">
        <v>61947</v>
      </c>
      <c r="E33" s="2495">
        <f t="shared" ref="E33" si="19">D33*1.5</f>
        <v>92920.5</v>
      </c>
      <c r="F33" s="2525"/>
    </row>
    <row r="34" spans="1:6" ht="155.1" customHeight="1" x14ac:dyDescent="0.25">
      <c r="A34" s="637"/>
      <c r="B34" s="2505"/>
      <c r="C34" s="2494"/>
      <c r="D34" s="2495"/>
      <c r="E34" s="2495"/>
      <c r="F34" s="2526"/>
    </row>
    <row r="35" spans="1:6" x14ac:dyDescent="0.25">
      <c r="A35" s="637" t="s">
        <v>1208</v>
      </c>
      <c r="B35" s="2504" t="s">
        <v>1209</v>
      </c>
      <c r="C35" s="2493">
        <f t="shared" ref="C35" si="20">D35/1.05</f>
        <v>56973.333333333328</v>
      </c>
      <c r="D35" s="2495">
        <v>59822</v>
      </c>
      <c r="E35" s="2495">
        <f t="shared" ref="E35" si="21">D35*1.5</f>
        <v>89733</v>
      </c>
      <c r="F35" s="2525"/>
    </row>
    <row r="36" spans="1:6" ht="155.1" customHeight="1" x14ac:dyDescent="0.25">
      <c r="A36" s="637"/>
      <c r="B36" s="2505"/>
      <c r="C36" s="2494"/>
      <c r="D36" s="2495"/>
      <c r="E36" s="2495"/>
      <c r="F36" s="2526"/>
    </row>
    <row r="37" spans="1:6" x14ac:dyDescent="0.25">
      <c r="A37" s="637" t="s">
        <v>1210</v>
      </c>
      <c r="B37" s="2504" t="s">
        <v>1211</v>
      </c>
      <c r="C37" s="2493">
        <f t="shared" ref="C37" si="22">D37/1.05</f>
        <v>58937.142857142855</v>
      </c>
      <c r="D37" s="2495">
        <v>61884</v>
      </c>
      <c r="E37" s="2495">
        <f t="shared" ref="E37" si="23">D37*1.5</f>
        <v>92826</v>
      </c>
      <c r="F37" s="2525"/>
    </row>
    <row r="38" spans="1:6" ht="155.1" customHeight="1" x14ac:dyDescent="0.25">
      <c r="A38" s="637"/>
      <c r="B38" s="2505"/>
      <c r="C38" s="2494"/>
      <c r="D38" s="2495"/>
      <c r="E38" s="2495"/>
      <c r="F38" s="2526"/>
    </row>
    <row r="39" spans="1:6" x14ac:dyDescent="0.25">
      <c r="A39" s="637" t="s">
        <v>1212</v>
      </c>
      <c r="B39" s="2504" t="s">
        <v>1213</v>
      </c>
      <c r="C39" s="2493">
        <f t="shared" ref="C39" si="24">D39/1.05</f>
        <v>54066.666666666664</v>
      </c>
      <c r="D39" s="2495">
        <v>56770</v>
      </c>
      <c r="E39" s="2495">
        <f t="shared" ref="E39" si="25">D39*1.5</f>
        <v>85155</v>
      </c>
      <c r="F39" s="2525"/>
    </row>
    <row r="40" spans="1:6" ht="155.1" customHeight="1" x14ac:dyDescent="0.25">
      <c r="A40" s="637"/>
      <c r="B40" s="2505"/>
      <c r="C40" s="2494"/>
      <c r="D40" s="2495"/>
      <c r="E40" s="2495"/>
      <c r="F40" s="2526"/>
    </row>
    <row r="41" spans="1:6" x14ac:dyDescent="0.25">
      <c r="A41" s="637" t="s">
        <v>1214</v>
      </c>
      <c r="B41" s="2504" t="s">
        <v>1215</v>
      </c>
      <c r="C41" s="2493">
        <f t="shared" ref="C41" si="26">D41/1.05</f>
        <v>52747.619047619046</v>
      </c>
      <c r="D41" s="2495">
        <v>55385</v>
      </c>
      <c r="E41" s="2495">
        <f t="shared" ref="E41" si="27">D41*1.5</f>
        <v>83077.5</v>
      </c>
      <c r="F41" s="2525"/>
    </row>
    <row r="42" spans="1:6" ht="155.1" customHeight="1" x14ac:dyDescent="0.25">
      <c r="A42" s="637"/>
      <c r="B42" s="2505"/>
      <c r="C42" s="2494"/>
      <c r="D42" s="2495"/>
      <c r="E42" s="2495"/>
      <c r="F42" s="2526"/>
    </row>
    <row r="43" spans="1:6" x14ac:dyDescent="0.25">
      <c r="A43" s="637" t="s">
        <v>1216</v>
      </c>
      <c r="B43" s="2504" t="s">
        <v>671</v>
      </c>
      <c r="C43" s="2493">
        <f t="shared" ref="C43" si="28">D43/1.05</f>
        <v>51040</v>
      </c>
      <c r="D43" s="2495">
        <v>53592</v>
      </c>
      <c r="E43" s="2495">
        <f t="shared" ref="E43" si="29">D43*1.5</f>
        <v>80388</v>
      </c>
      <c r="F43" s="2525"/>
    </row>
    <row r="44" spans="1:6" ht="155.1" customHeight="1" x14ac:dyDescent="0.25">
      <c r="A44" s="637"/>
      <c r="B44" s="2505"/>
      <c r="C44" s="2494"/>
      <c r="D44" s="2495"/>
      <c r="E44" s="2495"/>
      <c r="F44" s="2526"/>
    </row>
    <row r="45" spans="1:6" x14ac:dyDescent="0.25">
      <c r="A45" s="637" t="s">
        <v>1217</v>
      </c>
      <c r="B45" s="2504" t="s">
        <v>1218</v>
      </c>
      <c r="C45" s="2493">
        <f t="shared" ref="C45" si="30">D45/1.05</f>
        <v>63867.619047619046</v>
      </c>
      <c r="D45" s="2495">
        <v>67061</v>
      </c>
      <c r="E45" s="2495">
        <f t="shared" ref="E45" si="31">D45*1.5</f>
        <v>100591.5</v>
      </c>
      <c r="F45" s="2525"/>
    </row>
    <row r="46" spans="1:6" ht="155.1" customHeight="1" x14ac:dyDescent="0.25">
      <c r="A46" s="637"/>
      <c r="B46" s="2505"/>
      <c r="C46" s="2494"/>
      <c r="D46" s="2495"/>
      <c r="E46" s="2495"/>
      <c r="F46" s="2526"/>
    </row>
    <row r="47" spans="1:6" x14ac:dyDescent="0.25">
      <c r="A47" s="637" t="s">
        <v>1219</v>
      </c>
      <c r="B47" s="2504" t="s">
        <v>1220</v>
      </c>
      <c r="C47" s="2493">
        <f t="shared" ref="C47" si="32">D47/1.05</f>
        <v>50073.333333333328</v>
      </c>
      <c r="D47" s="2495">
        <v>52577</v>
      </c>
      <c r="E47" s="2495">
        <f t="shared" ref="E47" si="33">D47*1.5</f>
        <v>78865.5</v>
      </c>
      <c r="F47" s="2525"/>
    </row>
    <row r="48" spans="1:6" ht="155.1" customHeight="1" x14ac:dyDescent="0.25">
      <c r="A48" s="637"/>
      <c r="B48" s="2505"/>
      <c r="C48" s="2494"/>
      <c r="D48" s="2495"/>
      <c r="E48" s="2495"/>
      <c r="F48" s="2526"/>
    </row>
    <row r="49" spans="1:6" x14ac:dyDescent="0.25">
      <c r="A49" s="637" t="s">
        <v>1221</v>
      </c>
      <c r="B49" s="2504" t="s">
        <v>1222</v>
      </c>
      <c r="C49" s="2493">
        <f t="shared" ref="C49" si="34">D49/1.05</f>
        <v>67880</v>
      </c>
      <c r="D49" s="2495">
        <v>71274</v>
      </c>
      <c r="E49" s="2495">
        <f t="shared" ref="E49" si="35">D49*1.5</f>
        <v>106911</v>
      </c>
      <c r="F49" s="2525"/>
    </row>
    <row r="50" spans="1:6" ht="155.1" customHeight="1" x14ac:dyDescent="0.25">
      <c r="A50" s="637"/>
      <c r="B50" s="2505"/>
      <c r="C50" s="2494"/>
      <c r="D50" s="2495"/>
      <c r="E50" s="2495"/>
      <c r="F50" s="2526"/>
    </row>
    <row r="51" spans="1:6" x14ac:dyDescent="0.25">
      <c r="A51" s="637" t="s">
        <v>1223</v>
      </c>
      <c r="B51" s="2504" t="s">
        <v>1224</v>
      </c>
      <c r="C51" s="2493">
        <f t="shared" ref="C51" si="36">D51/1.05</f>
        <v>50721.904761904763</v>
      </c>
      <c r="D51" s="2495">
        <v>53258</v>
      </c>
      <c r="E51" s="2495">
        <f t="shared" ref="E51" si="37">D51*1.5</f>
        <v>79887</v>
      </c>
      <c r="F51" s="2525"/>
    </row>
    <row r="52" spans="1:6" ht="155.1" customHeight="1" x14ac:dyDescent="0.25">
      <c r="A52" s="637"/>
      <c r="B52" s="2505"/>
      <c r="C52" s="2494"/>
      <c r="D52" s="2495"/>
      <c r="E52" s="2495"/>
      <c r="F52" s="2526"/>
    </row>
    <row r="53" spans="1:6" x14ac:dyDescent="0.25">
      <c r="A53" s="637" t="s">
        <v>1225</v>
      </c>
      <c r="B53" s="2504" t="s">
        <v>1226</v>
      </c>
      <c r="C53" s="2493">
        <f t="shared" ref="C53" si="38">D53/1.05</f>
        <v>48813.333333333328</v>
      </c>
      <c r="D53" s="2495">
        <v>51254</v>
      </c>
      <c r="E53" s="2495">
        <f t="shared" ref="E53" si="39">D53*1.5</f>
        <v>76881</v>
      </c>
      <c r="F53" s="2525"/>
    </row>
    <row r="54" spans="1:6" ht="155.1" customHeight="1" x14ac:dyDescent="0.25">
      <c r="A54" s="637"/>
      <c r="B54" s="2505"/>
      <c r="C54" s="2494"/>
      <c r="D54" s="2495"/>
      <c r="E54" s="2495"/>
      <c r="F54" s="2526"/>
    </row>
    <row r="55" spans="1:6" x14ac:dyDescent="0.25">
      <c r="A55" s="637" t="s">
        <v>1227</v>
      </c>
      <c r="B55" s="2504" t="s">
        <v>1228</v>
      </c>
      <c r="C55" s="2493">
        <f t="shared" ref="C55" si="40">D55/1.05</f>
        <v>51358.095238095237</v>
      </c>
      <c r="D55" s="2495">
        <v>53926</v>
      </c>
      <c r="E55" s="2495">
        <f t="shared" ref="E55" si="41">D55*1.5</f>
        <v>80889</v>
      </c>
      <c r="F55" s="2525"/>
    </row>
    <row r="56" spans="1:6" ht="155.1" customHeight="1" x14ac:dyDescent="0.25">
      <c r="A56" s="637"/>
      <c r="B56" s="2505"/>
      <c r="C56" s="2494"/>
      <c r="D56" s="2495"/>
      <c r="E56" s="2495"/>
      <c r="F56" s="2526"/>
    </row>
    <row r="57" spans="1:6" x14ac:dyDescent="0.25">
      <c r="A57" s="637" t="s">
        <v>1229</v>
      </c>
      <c r="B57" s="2504" t="s">
        <v>1230</v>
      </c>
      <c r="C57" s="2493">
        <f t="shared" ref="C57" si="42">D57/1.05</f>
        <v>67577.142857142855</v>
      </c>
      <c r="D57" s="2495">
        <v>70956</v>
      </c>
      <c r="E57" s="2495">
        <f t="shared" ref="E57" si="43">D57*1.5</f>
        <v>106434</v>
      </c>
      <c r="F57" s="2525"/>
    </row>
    <row r="58" spans="1:6" ht="155.1" customHeight="1" x14ac:dyDescent="0.25">
      <c r="A58" s="637"/>
      <c r="B58" s="2505"/>
      <c r="C58" s="2494"/>
      <c r="D58" s="2495"/>
      <c r="E58" s="2495"/>
      <c r="F58" s="2526"/>
    </row>
    <row r="59" spans="1:6" x14ac:dyDescent="0.25">
      <c r="A59" s="631" t="s">
        <v>1231</v>
      </c>
      <c r="B59" s="2496" t="s">
        <v>1232</v>
      </c>
      <c r="C59" s="2493">
        <f t="shared" ref="C59" si="44">D59/1.05</f>
        <v>44574.28571428571</v>
      </c>
      <c r="D59" s="2495">
        <v>46803</v>
      </c>
      <c r="E59" s="2495">
        <f t="shared" ref="E59" si="45">D59*1.5</f>
        <v>70204.5</v>
      </c>
      <c r="F59" s="2525"/>
    </row>
    <row r="60" spans="1:6" ht="155.1" customHeight="1" x14ac:dyDescent="0.25">
      <c r="A60" s="636"/>
      <c r="B60" s="2496"/>
      <c r="C60" s="2494"/>
      <c r="D60" s="2495"/>
      <c r="E60" s="2495"/>
      <c r="F60" s="2526"/>
    </row>
    <row r="61" spans="1:6" x14ac:dyDescent="0.25">
      <c r="A61" s="638" t="s">
        <v>1233</v>
      </c>
      <c r="B61" s="2501" t="s">
        <v>1234</v>
      </c>
      <c r="C61" s="2493">
        <f t="shared" ref="C61" si="46">D61/1.05</f>
        <v>44461.904761904763</v>
      </c>
      <c r="D61" s="2503">
        <v>46685</v>
      </c>
      <c r="E61" s="2495">
        <f t="shared" ref="E61" si="47">D61*1.5</f>
        <v>70027.5</v>
      </c>
      <c r="F61" s="2525"/>
    </row>
    <row r="62" spans="1:6" ht="155.1" customHeight="1" x14ac:dyDescent="0.25">
      <c r="A62" s="639"/>
      <c r="B62" s="2502"/>
      <c r="C62" s="2494"/>
      <c r="D62" s="2503"/>
      <c r="E62" s="2495"/>
      <c r="F62" s="2526"/>
    </row>
    <row r="63" spans="1:6" x14ac:dyDescent="0.25">
      <c r="A63" s="640" t="s">
        <v>1235</v>
      </c>
      <c r="B63" s="2497" t="s">
        <v>1236</v>
      </c>
      <c r="C63" s="2493">
        <f t="shared" ref="C63" si="48">D63/1.05</f>
        <v>46172.380952380947</v>
      </c>
      <c r="D63" s="2495">
        <v>48481</v>
      </c>
      <c r="E63" s="2495">
        <f t="shared" ref="E63" si="49">D63*1.5</f>
        <v>72721.5</v>
      </c>
      <c r="F63" s="2525"/>
    </row>
    <row r="64" spans="1:6" ht="155.1" customHeight="1" x14ac:dyDescent="0.25">
      <c r="A64" s="641"/>
      <c r="B64" s="2498"/>
      <c r="C64" s="2494"/>
      <c r="D64" s="2495"/>
      <c r="E64" s="2495"/>
      <c r="F64" s="2526"/>
    </row>
    <row r="65" spans="1:6" x14ac:dyDescent="0.25">
      <c r="A65" s="642" t="s">
        <v>1237</v>
      </c>
      <c r="B65" s="2501" t="s">
        <v>1238</v>
      </c>
      <c r="C65" s="2493">
        <f t="shared" ref="C65" si="50">D65/1.05</f>
        <v>44194.28571428571</v>
      </c>
      <c r="D65" s="2503">
        <v>46404</v>
      </c>
      <c r="E65" s="2495">
        <f t="shared" ref="E65" si="51">D65*1.5</f>
        <v>69606</v>
      </c>
      <c r="F65" s="2525"/>
    </row>
    <row r="66" spans="1:6" ht="155.1" customHeight="1" x14ac:dyDescent="0.25">
      <c r="A66" s="643"/>
      <c r="B66" s="2502"/>
      <c r="C66" s="2494"/>
      <c r="D66" s="2503"/>
      <c r="E66" s="2495"/>
      <c r="F66" s="2526"/>
    </row>
    <row r="67" spans="1:6" x14ac:dyDescent="0.25">
      <c r="A67" s="631" t="s">
        <v>1239</v>
      </c>
      <c r="B67" s="2499" t="s">
        <v>1240</v>
      </c>
      <c r="C67" s="2493">
        <f t="shared" ref="C67" si="52">D67/1.05</f>
        <v>49559.047619047618</v>
      </c>
      <c r="D67" s="2495">
        <v>52037</v>
      </c>
      <c r="E67" s="2495">
        <f t="shared" ref="E67" si="53">D67*1.5</f>
        <v>78055.5</v>
      </c>
      <c r="F67" s="2525"/>
    </row>
    <row r="68" spans="1:6" ht="155.1" customHeight="1" x14ac:dyDescent="0.25">
      <c r="A68" s="632"/>
      <c r="B68" s="2500"/>
      <c r="C68" s="2494"/>
      <c r="D68" s="2495"/>
      <c r="E68" s="2495"/>
      <c r="F68" s="2526"/>
    </row>
    <row r="69" spans="1:6" x14ac:dyDescent="0.25">
      <c r="A69" s="635" t="s">
        <v>1241</v>
      </c>
      <c r="B69" s="2499" t="s">
        <v>1242</v>
      </c>
      <c r="C69" s="2493">
        <f t="shared" ref="C69" si="54">D69/1.05</f>
        <v>55965.714285714283</v>
      </c>
      <c r="D69" s="2495">
        <v>58764</v>
      </c>
      <c r="E69" s="2495">
        <f t="shared" ref="E69" si="55">D69*1.5</f>
        <v>88146</v>
      </c>
      <c r="F69" s="2525"/>
    </row>
    <row r="70" spans="1:6" ht="155.1" customHeight="1" x14ac:dyDescent="0.25">
      <c r="A70" s="636"/>
      <c r="B70" s="2500"/>
      <c r="C70" s="2494"/>
      <c r="D70" s="2495"/>
      <c r="E70" s="2495"/>
      <c r="F70" s="2526"/>
    </row>
    <row r="71" spans="1:6" x14ac:dyDescent="0.25">
      <c r="A71" s="633" t="s">
        <v>1243</v>
      </c>
      <c r="B71" s="2497" t="s">
        <v>1244</v>
      </c>
      <c r="C71" s="2493">
        <f t="shared" ref="C71" si="56">D71/1.05</f>
        <v>57594.28571428571</v>
      </c>
      <c r="D71" s="2495">
        <v>60474</v>
      </c>
      <c r="E71" s="2495">
        <f t="shared" ref="E71" si="57">D71*1.5</f>
        <v>90711</v>
      </c>
      <c r="F71" s="2525"/>
    </row>
    <row r="72" spans="1:6" ht="155.1" customHeight="1" x14ac:dyDescent="0.25">
      <c r="A72" s="634"/>
      <c r="B72" s="2498"/>
      <c r="C72" s="2494"/>
      <c r="D72" s="2495"/>
      <c r="E72" s="2495"/>
      <c r="F72" s="2526"/>
    </row>
    <row r="73" spans="1:6" x14ac:dyDescent="0.25">
      <c r="A73" s="633" t="s">
        <v>1245</v>
      </c>
      <c r="B73" s="2497" t="s">
        <v>1246</v>
      </c>
      <c r="C73" s="2493">
        <f t="shared" ref="C73" si="58">D73/1.05</f>
        <v>61102.857142857138</v>
      </c>
      <c r="D73" s="2495">
        <v>64158</v>
      </c>
      <c r="E73" s="2495">
        <f t="shared" ref="E73" si="59">D73*1.5</f>
        <v>96237</v>
      </c>
      <c r="F73" s="2525"/>
    </row>
    <row r="74" spans="1:6" ht="155.1" customHeight="1" x14ac:dyDescent="0.25">
      <c r="A74" s="634"/>
      <c r="B74" s="2498"/>
      <c r="C74" s="2494"/>
      <c r="D74" s="2495"/>
      <c r="E74" s="2495"/>
      <c r="F74" s="2526"/>
    </row>
    <row r="75" spans="1:6" x14ac:dyDescent="0.25">
      <c r="A75" s="633" t="s">
        <v>1247</v>
      </c>
      <c r="B75" s="2497" t="s">
        <v>1248</v>
      </c>
      <c r="C75" s="2493">
        <f t="shared" ref="C75" si="60">D75/1.05</f>
        <v>56352.380952380947</v>
      </c>
      <c r="D75" s="2495">
        <v>59170</v>
      </c>
      <c r="E75" s="2495">
        <f t="shared" ref="E75" si="61">D75*1.5</f>
        <v>88755</v>
      </c>
      <c r="F75" s="2525"/>
    </row>
    <row r="76" spans="1:6" ht="155.1" customHeight="1" x14ac:dyDescent="0.25">
      <c r="A76" s="634"/>
      <c r="B76" s="2498"/>
      <c r="C76" s="2494"/>
      <c r="D76" s="2495"/>
      <c r="E76" s="2495"/>
      <c r="F76" s="2526"/>
    </row>
    <row r="77" spans="1:6" x14ac:dyDescent="0.25">
      <c r="A77" s="635" t="s">
        <v>1249</v>
      </c>
      <c r="B77" s="2496" t="s">
        <v>1250</v>
      </c>
      <c r="C77" s="2493">
        <f t="shared" ref="C77" si="62">D77/1.05</f>
        <v>54092.380952380947</v>
      </c>
      <c r="D77" s="2495">
        <v>56797</v>
      </c>
      <c r="E77" s="2495">
        <f t="shared" ref="E77" si="63">D77*1.5</f>
        <v>85195.5</v>
      </c>
      <c r="F77" s="2525"/>
    </row>
    <row r="78" spans="1:6" ht="155.1" customHeight="1" x14ac:dyDescent="0.25">
      <c r="A78" s="636"/>
      <c r="B78" s="2496"/>
      <c r="C78" s="2494"/>
      <c r="D78" s="2495"/>
      <c r="E78" s="2495"/>
      <c r="F78" s="2526"/>
    </row>
    <row r="79" spans="1:6" x14ac:dyDescent="0.25">
      <c r="A79" s="631" t="s">
        <v>1251</v>
      </c>
      <c r="B79" s="2496" t="s">
        <v>1252</v>
      </c>
      <c r="C79" s="2493">
        <f t="shared" ref="C79" si="64">D79/1.05</f>
        <v>53335.238095238092</v>
      </c>
      <c r="D79" s="2495">
        <v>56002</v>
      </c>
      <c r="E79" s="2495">
        <f t="shared" ref="E79" si="65">D79*1.5</f>
        <v>84003</v>
      </c>
      <c r="F79" s="2525"/>
    </row>
    <row r="80" spans="1:6" ht="155.1" customHeight="1" x14ac:dyDescent="0.25">
      <c r="A80" s="636"/>
      <c r="B80" s="2496"/>
      <c r="C80" s="2494"/>
      <c r="D80" s="2495"/>
      <c r="E80" s="2495"/>
      <c r="F80" s="2526"/>
    </row>
    <row r="81" spans="1:6" x14ac:dyDescent="0.25">
      <c r="A81" s="644" t="s">
        <v>1253</v>
      </c>
      <c r="B81" s="2496" t="s">
        <v>1254</v>
      </c>
      <c r="C81" s="2493">
        <f t="shared" ref="C81" si="66">D81/1.05</f>
        <v>52813.333333333328</v>
      </c>
      <c r="D81" s="2495">
        <v>55454</v>
      </c>
      <c r="E81" s="2495">
        <f t="shared" ref="E81" si="67">D81*1.5</f>
        <v>83181</v>
      </c>
      <c r="F81" s="2525"/>
    </row>
    <row r="82" spans="1:6" ht="155.1" customHeight="1" x14ac:dyDescent="0.25">
      <c r="A82" s="630"/>
      <c r="B82" s="2496"/>
      <c r="C82" s="2494"/>
      <c r="D82" s="2495"/>
      <c r="E82" s="2495"/>
      <c r="F82" s="2526"/>
    </row>
    <row r="83" spans="1:6" x14ac:dyDescent="0.25">
      <c r="A83" s="644" t="s">
        <v>1255</v>
      </c>
      <c r="B83" s="2496" t="s">
        <v>1256</v>
      </c>
      <c r="C83" s="2493">
        <f t="shared" ref="C83" si="68">D83/1.05</f>
        <v>54280.952380952382</v>
      </c>
      <c r="D83" s="2495">
        <v>56995</v>
      </c>
      <c r="E83" s="2495">
        <f t="shared" ref="E83" si="69">D83*1.5</f>
        <v>85492.5</v>
      </c>
      <c r="F83" s="2525"/>
    </row>
    <row r="84" spans="1:6" ht="155.1" customHeight="1" x14ac:dyDescent="0.25">
      <c r="A84" s="630"/>
      <c r="B84" s="2496"/>
      <c r="C84" s="2494"/>
      <c r="D84" s="2495"/>
      <c r="E84" s="2495"/>
      <c r="F84" s="2526"/>
    </row>
    <row r="85" spans="1:6" x14ac:dyDescent="0.25">
      <c r="A85" s="644" t="s">
        <v>1257</v>
      </c>
      <c r="B85" s="2496" t="s">
        <v>1258</v>
      </c>
      <c r="C85" s="2493">
        <f t="shared" ref="C85" si="70">D85/1.05</f>
        <v>53759.047619047618</v>
      </c>
      <c r="D85" s="2495">
        <v>56447</v>
      </c>
      <c r="E85" s="2495">
        <f t="shared" ref="E85" si="71">D85*1.5</f>
        <v>84670.5</v>
      </c>
      <c r="F85" s="2525"/>
    </row>
    <row r="86" spans="1:6" ht="155.1" customHeight="1" x14ac:dyDescent="0.25">
      <c r="A86" s="630"/>
      <c r="B86" s="2496"/>
      <c r="C86" s="2494"/>
      <c r="D86" s="2495"/>
      <c r="E86" s="2495"/>
      <c r="F86" s="2526"/>
    </row>
    <row r="87" spans="1:6" x14ac:dyDescent="0.25">
      <c r="A87" s="644" t="s">
        <v>1259</v>
      </c>
      <c r="B87" s="2496" t="s">
        <v>1260</v>
      </c>
      <c r="C87" s="2493">
        <f t="shared" ref="C87" si="72">D87/1.05</f>
        <v>57839.047619047618</v>
      </c>
      <c r="D87" s="2495">
        <v>60731</v>
      </c>
      <c r="E87" s="2495">
        <f t="shared" ref="E87" si="73">D87*1.5</f>
        <v>91096.5</v>
      </c>
      <c r="F87" s="2525"/>
    </row>
    <row r="88" spans="1:6" ht="155.1" customHeight="1" x14ac:dyDescent="0.25">
      <c r="A88" s="630"/>
      <c r="B88" s="2496"/>
      <c r="C88" s="2494"/>
      <c r="D88" s="2495"/>
      <c r="E88" s="2495"/>
      <c r="F88" s="2526"/>
    </row>
    <row r="89" spans="1:6" x14ac:dyDescent="0.25">
      <c r="A89" s="644" t="s">
        <v>1261</v>
      </c>
      <c r="B89" s="2496" t="s">
        <v>1262</v>
      </c>
      <c r="C89" s="2493">
        <f t="shared" ref="C89" si="74">D89/1.05</f>
        <v>56696.190476190473</v>
      </c>
      <c r="D89" s="2495">
        <v>59531</v>
      </c>
      <c r="E89" s="2495">
        <f t="shared" ref="E89" si="75">D89*1.5</f>
        <v>89296.5</v>
      </c>
      <c r="F89" s="2525"/>
    </row>
    <row r="90" spans="1:6" ht="155.1" customHeight="1" x14ac:dyDescent="0.25">
      <c r="A90" s="630"/>
      <c r="B90" s="2496"/>
      <c r="C90" s="2494"/>
      <c r="D90" s="2495"/>
      <c r="E90" s="2495"/>
      <c r="F90" s="2526"/>
    </row>
    <row r="91" spans="1:6" x14ac:dyDescent="0.25">
      <c r="A91" s="644" t="s">
        <v>1263</v>
      </c>
      <c r="B91" s="2491" t="s">
        <v>1264</v>
      </c>
      <c r="C91" s="2493">
        <f t="shared" ref="C91" si="76">D91/1.05</f>
        <v>53126.666666666664</v>
      </c>
      <c r="D91" s="2495">
        <v>55783</v>
      </c>
      <c r="E91" s="2495">
        <f t="shared" ref="E91" si="77">D91*1.5</f>
        <v>83674.5</v>
      </c>
      <c r="F91" s="2525"/>
    </row>
    <row r="92" spans="1:6" ht="155.1" customHeight="1" x14ac:dyDescent="0.25">
      <c r="A92" s="630"/>
      <c r="B92" s="2492"/>
      <c r="C92" s="2494"/>
      <c r="D92" s="2495"/>
      <c r="E92" s="2495"/>
      <c r="F92" s="2526"/>
    </row>
  </sheetData>
  <mergeCells count="214">
    <mergeCell ref="F29:F30"/>
    <mergeCell ref="F21:F22"/>
    <mergeCell ref="F23:F24"/>
    <mergeCell ref="F25:F26"/>
    <mergeCell ref="F47:F48"/>
    <mergeCell ref="F45:F46"/>
    <mergeCell ref="F43:F44"/>
    <mergeCell ref="F41:F42"/>
    <mergeCell ref="F39:F40"/>
    <mergeCell ref="F37:F38"/>
    <mergeCell ref="F35:F36"/>
    <mergeCell ref="F33:F34"/>
    <mergeCell ref="F31:F32"/>
    <mergeCell ref="F27:F28"/>
    <mergeCell ref="F91:F92"/>
    <mergeCell ref="F89:F90"/>
    <mergeCell ref="F87:F88"/>
    <mergeCell ref="F85:F86"/>
    <mergeCell ref="F83:F84"/>
    <mergeCell ref="F81:F82"/>
    <mergeCell ref="F79:F80"/>
    <mergeCell ref="F77:F78"/>
    <mergeCell ref="F75:F76"/>
    <mergeCell ref="F73:F74"/>
    <mergeCell ref="F71:F72"/>
    <mergeCell ref="F69:F70"/>
    <mergeCell ref="F67:F68"/>
    <mergeCell ref="F65:F66"/>
    <mergeCell ref="F63:F64"/>
    <mergeCell ref="F61:F62"/>
    <mergeCell ref="F59:F60"/>
    <mergeCell ref="F57:F58"/>
    <mergeCell ref="F55:F56"/>
    <mergeCell ref="F53:F54"/>
    <mergeCell ref="F51:F52"/>
    <mergeCell ref="F49:F50"/>
    <mergeCell ref="B8:B9"/>
    <mergeCell ref="C8:C9"/>
    <mergeCell ref="D8:D9"/>
    <mergeCell ref="E8:E9"/>
    <mergeCell ref="B10:B11"/>
    <mergeCell ref="C10:C11"/>
    <mergeCell ref="D10:D11"/>
    <mergeCell ref="E10:E11"/>
    <mergeCell ref="B16:B17"/>
    <mergeCell ref="C16:C17"/>
    <mergeCell ref="D16:D17"/>
    <mergeCell ref="E16:E17"/>
    <mergeCell ref="B18:B19"/>
    <mergeCell ref="C18:C19"/>
    <mergeCell ref="D18:D19"/>
    <mergeCell ref="E18:E19"/>
    <mergeCell ref="B12:B13"/>
    <mergeCell ref="C12:C13"/>
    <mergeCell ref="D12:D13"/>
    <mergeCell ref="E12:E13"/>
    <mergeCell ref="A1:E1"/>
    <mergeCell ref="A5:B5"/>
    <mergeCell ref="B6:B7"/>
    <mergeCell ref="C6:C7"/>
    <mergeCell ref="D6:D7"/>
    <mergeCell ref="E6:E7"/>
    <mergeCell ref="A2:E2"/>
    <mergeCell ref="A3:E3"/>
    <mergeCell ref="A4:E4"/>
    <mergeCell ref="B14:B15"/>
    <mergeCell ref="C14:C15"/>
    <mergeCell ref="D14:D15"/>
    <mergeCell ref="E14:E15"/>
    <mergeCell ref="B23:B24"/>
    <mergeCell ref="C23:C24"/>
    <mergeCell ref="D23:D24"/>
    <mergeCell ref="E23:E24"/>
    <mergeCell ref="B25:B26"/>
    <mergeCell ref="C25:C26"/>
    <mergeCell ref="D25:D26"/>
    <mergeCell ref="E25:E26"/>
    <mergeCell ref="A20:E20"/>
    <mergeCell ref="B21:B22"/>
    <mergeCell ref="C21:C22"/>
    <mergeCell ref="D21:D22"/>
    <mergeCell ref="E21:E22"/>
    <mergeCell ref="B29:B30"/>
    <mergeCell ref="C29:C30"/>
    <mergeCell ref="D29:D30"/>
    <mergeCell ref="E29:E30"/>
    <mergeCell ref="B31:B32"/>
    <mergeCell ref="C31:C32"/>
    <mergeCell ref="D31:D32"/>
    <mergeCell ref="E31:E32"/>
    <mergeCell ref="B27:B28"/>
    <mergeCell ref="C27:C28"/>
    <mergeCell ref="D27:D28"/>
    <mergeCell ref="E27:E28"/>
    <mergeCell ref="B37:B38"/>
    <mergeCell ref="C37:C38"/>
    <mergeCell ref="D37:D38"/>
    <mergeCell ref="E37:E38"/>
    <mergeCell ref="B39:B40"/>
    <mergeCell ref="C39:C40"/>
    <mergeCell ref="D39:D40"/>
    <mergeCell ref="E39:E40"/>
    <mergeCell ref="B33:B34"/>
    <mergeCell ref="C33:C34"/>
    <mergeCell ref="D33:D34"/>
    <mergeCell ref="E33:E34"/>
    <mergeCell ref="B35:B36"/>
    <mergeCell ref="C35:C36"/>
    <mergeCell ref="D35:D36"/>
    <mergeCell ref="E35:E36"/>
    <mergeCell ref="B45:B46"/>
    <mergeCell ref="C45:C46"/>
    <mergeCell ref="D45:D46"/>
    <mergeCell ref="E45:E46"/>
    <mergeCell ref="B47:B48"/>
    <mergeCell ref="C47:C48"/>
    <mergeCell ref="D47:D48"/>
    <mergeCell ref="E47:E48"/>
    <mergeCell ref="B41:B42"/>
    <mergeCell ref="C41:C42"/>
    <mergeCell ref="D41:D42"/>
    <mergeCell ref="E41:E42"/>
    <mergeCell ref="B43:B44"/>
    <mergeCell ref="C43:C44"/>
    <mergeCell ref="D43:D44"/>
    <mergeCell ref="E43:E44"/>
    <mergeCell ref="B53:B54"/>
    <mergeCell ref="C53:C54"/>
    <mergeCell ref="D53:D54"/>
    <mergeCell ref="E53:E54"/>
    <mergeCell ref="B49:B50"/>
    <mergeCell ref="C49:C50"/>
    <mergeCell ref="D49:D50"/>
    <mergeCell ref="E49:E50"/>
    <mergeCell ref="B51:B52"/>
    <mergeCell ref="C51:C52"/>
    <mergeCell ref="D51:D52"/>
    <mergeCell ref="E51:E52"/>
    <mergeCell ref="B59:B60"/>
    <mergeCell ref="C59:C60"/>
    <mergeCell ref="D59:D60"/>
    <mergeCell ref="E59:E60"/>
    <mergeCell ref="B61:B62"/>
    <mergeCell ref="C61:C62"/>
    <mergeCell ref="D61:D62"/>
    <mergeCell ref="E61:E62"/>
    <mergeCell ref="B55:B56"/>
    <mergeCell ref="C55:C56"/>
    <mergeCell ref="D55:D56"/>
    <mergeCell ref="E55:E56"/>
    <mergeCell ref="B57:B58"/>
    <mergeCell ref="C57:C58"/>
    <mergeCell ref="D57:D58"/>
    <mergeCell ref="E57:E58"/>
    <mergeCell ref="B67:B68"/>
    <mergeCell ref="C67:C68"/>
    <mergeCell ref="D67:D68"/>
    <mergeCell ref="E67:E68"/>
    <mergeCell ref="B69:B70"/>
    <mergeCell ref="C69:C70"/>
    <mergeCell ref="D69:D70"/>
    <mergeCell ref="E69:E70"/>
    <mergeCell ref="B63:B64"/>
    <mergeCell ref="C63:C64"/>
    <mergeCell ref="D63:D64"/>
    <mergeCell ref="E63:E64"/>
    <mergeCell ref="B65:B66"/>
    <mergeCell ref="C65:C66"/>
    <mergeCell ref="D65:D66"/>
    <mergeCell ref="E65:E66"/>
    <mergeCell ref="B75:B76"/>
    <mergeCell ref="C75:C76"/>
    <mergeCell ref="D75:D76"/>
    <mergeCell ref="E75:E76"/>
    <mergeCell ref="B77:B78"/>
    <mergeCell ref="C77:C78"/>
    <mergeCell ref="D77:D78"/>
    <mergeCell ref="E77:E78"/>
    <mergeCell ref="B71:B72"/>
    <mergeCell ref="C71:C72"/>
    <mergeCell ref="D71:D72"/>
    <mergeCell ref="E71:E72"/>
    <mergeCell ref="B73:B74"/>
    <mergeCell ref="C73:C74"/>
    <mergeCell ref="D73:D74"/>
    <mergeCell ref="E73:E74"/>
    <mergeCell ref="B83:B84"/>
    <mergeCell ref="C83:C84"/>
    <mergeCell ref="D83:D84"/>
    <mergeCell ref="E83:E84"/>
    <mergeCell ref="B85:B86"/>
    <mergeCell ref="C85:C86"/>
    <mergeCell ref="D85:D86"/>
    <mergeCell ref="E85:E86"/>
    <mergeCell ref="B79:B80"/>
    <mergeCell ref="C79:C80"/>
    <mergeCell ref="D79:D80"/>
    <mergeCell ref="E79:E80"/>
    <mergeCell ref="B81:B82"/>
    <mergeCell ref="C81:C82"/>
    <mergeCell ref="D81:D82"/>
    <mergeCell ref="E81:E82"/>
    <mergeCell ref="B91:B92"/>
    <mergeCell ref="C91:C92"/>
    <mergeCell ref="D91:D92"/>
    <mergeCell ref="E91:E92"/>
    <mergeCell ref="B87:B88"/>
    <mergeCell ref="C87:C88"/>
    <mergeCell ref="D87:D88"/>
    <mergeCell ref="E87:E88"/>
    <mergeCell ref="B89:B90"/>
    <mergeCell ref="C89:C90"/>
    <mergeCell ref="D89:D90"/>
    <mergeCell ref="E89:E90"/>
  </mergeCells>
  <hyperlinks>
    <hyperlink ref="A2:E2" location="СОДЕРЖАНИЕ!A1" display="ВЕРНУТЬСЯ В СОДЕРЖАНИЕ" xr:uid="{61AE8B28-3023-45CB-BD1E-A49DBEB19AF2}"/>
  </hyperlinks>
  <pageMargins left="0" right="0" top="0" bottom="0" header="0.31496062992125984" footer="0.31496062992125984"/>
  <pageSetup paperSize="9" scale="46" fitToHeight="8" orientation="portrait" r:id="rId1"/>
  <headerFooter differentFirst="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8576FB-F1DD-4568-920A-34090B11299B}">
  <sheetPr>
    <tabColor theme="0"/>
  </sheetPr>
  <dimension ref="A1:N25"/>
  <sheetViews>
    <sheetView view="pageBreakPreview" zoomScale="115" workbookViewId="0">
      <selection activeCell="F24" sqref="F24"/>
    </sheetView>
  </sheetViews>
  <sheetFormatPr defaultColWidth="9.140625" defaultRowHeight="15" x14ac:dyDescent="0.25"/>
  <cols>
    <col min="1" max="1" width="25.140625" style="656" bestFit="1" customWidth="1"/>
    <col min="2" max="2" width="82" style="657" customWidth="1"/>
    <col min="3" max="4" width="8.7109375" style="658" customWidth="1"/>
    <col min="5" max="5" width="9.7109375" style="645" customWidth="1"/>
    <col min="6" max="16384" width="9.140625" style="645"/>
  </cols>
  <sheetData>
    <row r="1" spans="1:14" ht="81" customHeight="1" x14ac:dyDescent="0.25">
      <c r="A1" s="2541" t="s">
        <v>1326</v>
      </c>
      <c r="B1" s="2541"/>
      <c r="C1" s="2541"/>
      <c r="D1" s="2541"/>
      <c r="E1" s="2541"/>
    </row>
    <row r="2" spans="1:14" x14ac:dyDescent="0.25">
      <c r="A2" s="2547" t="s">
        <v>427</v>
      </c>
      <c r="B2" s="2547"/>
      <c r="C2" s="2547"/>
      <c r="D2" s="2547"/>
      <c r="E2" s="2547"/>
    </row>
    <row r="3" spans="1:14" ht="15" customHeight="1" x14ac:dyDescent="0.25">
      <c r="A3" s="2548" t="s">
        <v>1327</v>
      </c>
      <c r="B3" s="2549"/>
      <c r="C3" s="2549"/>
      <c r="D3" s="2549"/>
      <c r="E3" s="2550"/>
    </row>
    <row r="4" spans="1:14" ht="15" customHeight="1" x14ac:dyDescent="0.25">
      <c r="A4" s="2542" t="s">
        <v>105</v>
      </c>
      <c r="B4" s="2543"/>
      <c r="C4" s="2543"/>
      <c r="D4" s="2543"/>
      <c r="E4" s="2544"/>
    </row>
    <row r="5" spans="1:14" ht="22.5" x14ac:dyDescent="0.25">
      <c r="A5" s="2545" t="s">
        <v>33</v>
      </c>
      <c r="B5" s="2546"/>
      <c r="C5" s="659" t="s">
        <v>541</v>
      </c>
      <c r="D5" s="660" t="s">
        <v>559</v>
      </c>
      <c r="E5" s="660" t="s">
        <v>659</v>
      </c>
    </row>
    <row r="6" spans="1:14" x14ac:dyDescent="0.25">
      <c r="A6" s="650" t="s">
        <v>1328</v>
      </c>
      <c r="B6" s="2531" t="s">
        <v>1329</v>
      </c>
      <c r="C6" s="2539">
        <f>D6/1.05</f>
        <v>68868.57142857142</v>
      </c>
      <c r="D6" s="2539">
        <v>72312</v>
      </c>
      <c r="E6" s="2539">
        <f>D6*1.5</f>
        <v>108468</v>
      </c>
    </row>
    <row r="7" spans="1:14" ht="137.25" customHeight="1" x14ac:dyDescent="0.25">
      <c r="A7" s="651"/>
      <c r="B7" s="2531"/>
      <c r="C7" s="2539"/>
      <c r="D7" s="2539"/>
      <c r="E7" s="2539"/>
    </row>
    <row r="8" spans="1:14" x14ac:dyDescent="0.25">
      <c r="A8" s="661" t="s">
        <v>1330</v>
      </c>
      <c r="B8" s="2537" t="s">
        <v>1331</v>
      </c>
      <c r="C8" s="2539">
        <f t="shared" ref="C8" si="0">D8/1.05</f>
        <v>62137.142857142855</v>
      </c>
      <c r="D8" s="2539">
        <v>65244</v>
      </c>
      <c r="E8" s="2539">
        <f t="shared" ref="E8" si="1">D8*1.5</f>
        <v>97866</v>
      </c>
    </row>
    <row r="9" spans="1:14" ht="149.25" customHeight="1" x14ac:dyDescent="0.25">
      <c r="A9" s="652"/>
      <c r="B9" s="2538"/>
      <c r="C9" s="2539"/>
      <c r="D9" s="2539"/>
      <c r="E9" s="2539"/>
    </row>
    <row r="10" spans="1:14" x14ac:dyDescent="0.25">
      <c r="A10" s="661" t="s">
        <v>1332</v>
      </c>
      <c r="B10" s="2537" t="s">
        <v>1333</v>
      </c>
      <c r="C10" s="2539">
        <f t="shared" ref="C10" si="2">D10/1.05</f>
        <v>73799.047619047618</v>
      </c>
      <c r="D10" s="2539">
        <v>77489</v>
      </c>
      <c r="E10" s="2539">
        <f t="shared" ref="E10" si="3">D10*1.5</f>
        <v>116233.5</v>
      </c>
    </row>
    <row r="11" spans="1:14" ht="150" customHeight="1" x14ac:dyDescent="0.25">
      <c r="A11" s="662"/>
      <c r="B11" s="2538"/>
      <c r="C11" s="2539"/>
      <c r="D11" s="2539"/>
      <c r="E11" s="2539"/>
    </row>
    <row r="12" spans="1:14" x14ac:dyDescent="0.25">
      <c r="A12" s="661" t="s">
        <v>1334</v>
      </c>
      <c r="B12" s="2537" t="s">
        <v>1335</v>
      </c>
      <c r="C12" s="2539">
        <f t="shared" ref="C12" si="4">D12/1.05</f>
        <v>68125.71428571429</v>
      </c>
      <c r="D12" s="2539">
        <v>71532</v>
      </c>
      <c r="E12" s="2539">
        <f t="shared" ref="E12" si="5">D12*1.5</f>
        <v>107298</v>
      </c>
      <c r="N12" s="712"/>
    </row>
    <row r="13" spans="1:14" ht="150" customHeight="1" x14ac:dyDescent="0.25">
      <c r="A13" s="663"/>
      <c r="B13" s="2538"/>
      <c r="C13" s="2539"/>
      <c r="D13" s="2539"/>
      <c r="E13" s="2539"/>
      <c r="N13" s="712"/>
    </row>
    <row r="14" spans="1:14" ht="16.5" customHeight="1" x14ac:dyDescent="0.25">
      <c r="A14" s="661" t="s">
        <v>1336</v>
      </c>
      <c r="B14" s="2537" t="s">
        <v>1337</v>
      </c>
      <c r="C14" s="2539">
        <f t="shared" ref="C14" si="6">D14/1.05</f>
        <v>80154.28571428571</v>
      </c>
      <c r="D14" s="2539">
        <v>84162</v>
      </c>
      <c r="E14" s="2539">
        <f t="shared" ref="E14" si="7">D14*1.5</f>
        <v>126243</v>
      </c>
    </row>
    <row r="15" spans="1:14" ht="144.75" customHeight="1" x14ac:dyDescent="0.25">
      <c r="A15" s="652"/>
      <c r="B15" s="2538"/>
      <c r="C15" s="2539"/>
      <c r="D15" s="2539"/>
      <c r="E15" s="2539"/>
    </row>
    <row r="16" spans="1:14" x14ac:dyDescent="0.25">
      <c r="A16" s="664" t="s">
        <v>1338</v>
      </c>
      <c r="B16" s="2531" t="s">
        <v>1339</v>
      </c>
      <c r="C16" s="2539">
        <f t="shared" ref="C16" si="8">D16/1.05</f>
        <v>74069.523809523802</v>
      </c>
      <c r="D16" s="2539">
        <v>77773</v>
      </c>
      <c r="E16" s="2539">
        <f t="shared" ref="E16" si="9">D16*1.5</f>
        <v>116659.5</v>
      </c>
    </row>
    <row r="17" spans="1:5" ht="131.25" customHeight="1" x14ac:dyDescent="0.25">
      <c r="A17" s="665"/>
      <c r="B17" s="2531"/>
      <c r="C17" s="2539"/>
      <c r="D17" s="2539"/>
      <c r="E17" s="2539"/>
    </row>
    <row r="18" spans="1:5" x14ac:dyDescent="0.25">
      <c r="A18" s="664" t="s">
        <v>1340</v>
      </c>
      <c r="B18" s="2531" t="s">
        <v>1341</v>
      </c>
      <c r="C18" s="2539">
        <f t="shared" ref="C18" si="10">D18/1.05</f>
        <v>69688.57142857142</v>
      </c>
      <c r="D18" s="2539">
        <v>73173</v>
      </c>
      <c r="E18" s="2539">
        <f t="shared" ref="E18" si="11">D18*1.5</f>
        <v>109759.5</v>
      </c>
    </row>
    <row r="19" spans="1:5" ht="139.5" customHeight="1" x14ac:dyDescent="0.25">
      <c r="A19" s="665"/>
      <c r="B19" s="2531"/>
      <c r="C19" s="2539"/>
      <c r="D19" s="2539"/>
      <c r="E19" s="2539"/>
    </row>
    <row r="20" spans="1:5" x14ac:dyDescent="0.25">
      <c r="A20" s="664" t="s">
        <v>1342</v>
      </c>
      <c r="B20" s="2537" t="s">
        <v>1343</v>
      </c>
      <c r="C20" s="2539">
        <f t="shared" ref="C20" si="12">D20/1.05</f>
        <v>83642.857142857145</v>
      </c>
      <c r="D20" s="2539">
        <v>87825</v>
      </c>
      <c r="E20" s="2539">
        <f t="shared" ref="E20" si="13">D20*1.5</f>
        <v>131737.5</v>
      </c>
    </row>
    <row r="21" spans="1:5" ht="145.5" customHeight="1" x14ac:dyDescent="0.25">
      <c r="A21" s="665"/>
      <c r="B21" s="2538"/>
      <c r="C21" s="2539"/>
      <c r="D21" s="2539"/>
      <c r="E21" s="2539"/>
    </row>
    <row r="22" spans="1:5" x14ac:dyDescent="0.25">
      <c r="A22" s="666" t="s">
        <v>668</v>
      </c>
      <c r="B22" s="2540" t="s">
        <v>1344</v>
      </c>
      <c r="C22" s="2532">
        <f t="shared" ref="C22" si="14">D22/1.05</f>
        <v>85099.047619047618</v>
      </c>
      <c r="D22" s="2536">
        <v>89354</v>
      </c>
      <c r="E22" s="2536">
        <f t="shared" ref="E22" si="15">D22*1.5</f>
        <v>134031</v>
      </c>
    </row>
    <row r="23" spans="1:5" ht="155.25" customHeight="1" x14ac:dyDescent="0.25">
      <c r="A23" s="667"/>
      <c r="B23" s="2540"/>
      <c r="C23" s="2533"/>
      <c r="D23" s="2536"/>
      <c r="E23" s="2536"/>
    </row>
    <row r="24" spans="1:5" x14ac:dyDescent="0.25">
      <c r="A24" s="668" t="s">
        <v>1200</v>
      </c>
      <c r="B24" s="2531" t="s">
        <v>1201</v>
      </c>
      <c r="C24" s="2532">
        <f t="shared" ref="C24" si="16">D24/1.05</f>
        <v>61364.761904761901</v>
      </c>
      <c r="D24" s="2534">
        <v>64433</v>
      </c>
      <c r="E24" s="2536">
        <f t="shared" ref="E24" si="17">D24*1.5</f>
        <v>96649.5</v>
      </c>
    </row>
    <row r="25" spans="1:5" ht="155.1" customHeight="1" x14ac:dyDescent="0.25">
      <c r="A25" s="655"/>
      <c r="B25" s="2531"/>
      <c r="C25" s="2533"/>
      <c r="D25" s="2535"/>
      <c r="E25" s="2536"/>
    </row>
  </sheetData>
  <mergeCells count="45">
    <mergeCell ref="B6:B7"/>
    <mergeCell ref="C6:C7"/>
    <mergeCell ref="D6:D7"/>
    <mergeCell ref="E6:E7"/>
    <mergeCell ref="A1:E1"/>
    <mergeCell ref="A4:E4"/>
    <mergeCell ref="A5:B5"/>
    <mergeCell ref="A2:E2"/>
    <mergeCell ref="A3:E3"/>
    <mergeCell ref="B8:B9"/>
    <mergeCell ref="C8:C9"/>
    <mergeCell ref="D8:D9"/>
    <mergeCell ref="E8:E9"/>
    <mergeCell ref="B10:B11"/>
    <mergeCell ref="C10:C11"/>
    <mergeCell ref="D10:D11"/>
    <mergeCell ref="E10:E11"/>
    <mergeCell ref="B12:B13"/>
    <mergeCell ref="C12:C13"/>
    <mergeCell ref="D12:D13"/>
    <mergeCell ref="E12:E13"/>
    <mergeCell ref="B14:B15"/>
    <mergeCell ref="C14:C15"/>
    <mergeCell ref="D14:D15"/>
    <mergeCell ref="E14:E15"/>
    <mergeCell ref="B16:B17"/>
    <mergeCell ref="C16:C17"/>
    <mergeCell ref="D16:D17"/>
    <mergeCell ref="E16:E17"/>
    <mergeCell ref="B18:B19"/>
    <mergeCell ref="C18:C19"/>
    <mergeCell ref="D18:D19"/>
    <mergeCell ref="E18:E19"/>
    <mergeCell ref="B24:B25"/>
    <mergeCell ref="C24:C25"/>
    <mergeCell ref="D24:D25"/>
    <mergeCell ref="E24:E25"/>
    <mergeCell ref="B20:B21"/>
    <mergeCell ref="C20:C21"/>
    <mergeCell ref="D20:D21"/>
    <mergeCell ref="E20:E21"/>
    <mergeCell ref="B22:B23"/>
    <mergeCell ref="C22:C23"/>
    <mergeCell ref="D22:D23"/>
    <mergeCell ref="E22:E23"/>
  </mergeCells>
  <hyperlinks>
    <hyperlink ref="A2:E2" location="СОДЕРЖАНИЕ!A1" display="ВЕРНУТЬСЯ В СОДЕРЖАНИЕ" xr:uid="{B681C499-729F-4F58-8616-4D621B7168C6}"/>
  </hyperlinks>
  <pageMargins left="0" right="0" top="0" bottom="0" header="0.31496062992125984" footer="0.31496062992125984"/>
  <pageSetup paperSize="9" scale="52" fitToHeight="8" orientation="portrait" r:id="rId1"/>
  <headerFooter differentFirst="1"/>
  <drawing r:id="rId2"/>
  <legacyDrawing r:id="rId3"/>
  <oleObjects>
    <mc:AlternateContent xmlns:mc="http://schemas.openxmlformats.org/markup-compatibility/2006">
      <mc:Choice Requires="x14">
        <oleObject progId="PBrush" shapeId="35841" r:id="rId4">
          <objectPr defaultSize="0" autoPict="0" r:id="rId5">
            <anchor>
              <from>
                <xdr:col>0</xdr:col>
                <xdr:colOff>9525</xdr:colOff>
                <xdr:row>12</xdr:row>
                <xdr:rowOff>133350</xdr:rowOff>
              </from>
              <to>
                <xdr:col>0</xdr:col>
                <xdr:colOff>781050</xdr:colOff>
                <xdr:row>12</xdr:row>
                <xdr:rowOff>1771650</xdr:rowOff>
              </to>
            </anchor>
          </objectPr>
        </oleObject>
      </mc:Choice>
      <mc:Fallback>
        <oleObject progId="PBrush" shapeId="35841" r:id="rId4"/>
      </mc:Fallback>
    </mc:AlternateContent>
    <mc:AlternateContent xmlns:mc="http://schemas.openxmlformats.org/markup-compatibility/2006">
      <mc:Choice Requires="x14">
        <oleObject progId="PBrush" shapeId="35842" r:id="rId6">
          <objectPr defaultSize="0" autoPict="0" r:id="rId7">
            <anchor>
              <from>
                <xdr:col>0</xdr:col>
                <xdr:colOff>0</xdr:colOff>
                <xdr:row>10</xdr:row>
                <xdr:rowOff>152400</xdr:rowOff>
              </from>
              <to>
                <xdr:col>0</xdr:col>
                <xdr:colOff>752475</xdr:colOff>
                <xdr:row>10</xdr:row>
                <xdr:rowOff>1657350</xdr:rowOff>
              </to>
            </anchor>
          </objectPr>
        </oleObject>
      </mc:Choice>
      <mc:Fallback>
        <oleObject progId="PBrush" shapeId="35842" r:id="rId6"/>
      </mc:Fallback>
    </mc:AlternateContent>
  </oleObjects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84AE14-A93E-4C1E-916C-5A8C1BFD0C30}">
  <sheetPr>
    <tabColor theme="0"/>
  </sheetPr>
  <dimension ref="A1:E26"/>
  <sheetViews>
    <sheetView view="pageBreakPreview" topLeftCell="A16" zoomScaleSheetLayoutView="100" workbookViewId="0">
      <selection activeCell="B20" sqref="B20:B21"/>
    </sheetView>
  </sheetViews>
  <sheetFormatPr defaultColWidth="9.140625" defaultRowHeight="15" x14ac:dyDescent="0.25"/>
  <cols>
    <col min="1" max="1" width="25.140625" style="656" bestFit="1" customWidth="1"/>
    <col min="2" max="2" width="68.7109375" style="657" customWidth="1"/>
    <col min="3" max="3" width="9" style="658" customWidth="1"/>
    <col min="4" max="4" width="8.7109375" style="658" customWidth="1"/>
    <col min="5" max="5" width="8.7109375" style="645" customWidth="1"/>
    <col min="6" max="16384" width="9.140625" style="645"/>
  </cols>
  <sheetData>
    <row r="1" spans="1:5" ht="91.5" customHeight="1" x14ac:dyDescent="0.25">
      <c r="A1" s="2551" t="s">
        <v>1326</v>
      </c>
      <c r="B1" s="2551"/>
      <c r="C1" s="2551"/>
      <c r="D1" s="2551"/>
      <c r="E1" s="2551"/>
    </row>
    <row r="2" spans="1:5" x14ac:dyDescent="0.25">
      <c r="A2" s="2547" t="s">
        <v>427</v>
      </c>
      <c r="B2" s="2547"/>
      <c r="C2" s="2547"/>
      <c r="D2" s="2547"/>
      <c r="E2" s="2547"/>
    </row>
    <row r="3" spans="1:5" ht="15" customHeight="1" x14ac:dyDescent="0.25">
      <c r="A3" s="2552" t="s">
        <v>658</v>
      </c>
      <c r="B3" s="2552"/>
      <c r="C3" s="2552"/>
      <c r="D3" s="2552"/>
      <c r="E3" s="2552"/>
    </row>
    <row r="4" spans="1:5" ht="15" customHeight="1" x14ac:dyDescent="0.25">
      <c r="A4" s="2542" t="s">
        <v>105</v>
      </c>
      <c r="B4" s="2543"/>
      <c r="C4" s="2543"/>
      <c r="D4" s="2543"/>
      <c r="E4" s="2544"/>
    </row>
    <row r="5" spans="1:5" ht="22.5" x14ac:dyDescent="0.25">
      <c r="A5" s="2545" t="s">
        <v>33</v>
      </c>
      <c r="B5" s="2546"/>
      <c r="C5" s="659" t="s">
        <v>302</v>
      </c>
      <c r="D5" s="660" t="s">
        <v>559</v>
      </c>
      <c r="E5" s="660" t="s">
        <v>659</v>
      </c>
    </row>
    <row r="6" spans="1:5" ht="15" customHeight="1" x14ac:dyDescent="0.25">
      <c r="A6" s="669" t="s">
        <v>1345</v>
      </c>
      <c r="B6" s="2537" t="s">
        <v>1346</v>
      </c>
      <c r="C6" s="2539">
        <f>D6/1.05</f>
        <v>88398.095238095237</v>
      </c>
      <c r="D6" s="2539">
        <v>92818</v>
      </c>
      <c r="E6" s="2539">
        <f>D6*1.5</f>
        <v>139227</v>
      </c>
    </row>
    <row r="7" spans="1:5" ht="149.25" customHeight="1" x14ac:dyDescent="0.25">
      <c r="A7" s="669"/>
      <c r="B7" s="2538"/>
      <c r="C7" s="2539"/>
      <c r="D7" s="2539"/>
      <c r="E7" s="2539"/>
    </row>
    <row r="8" spans="1:5" x14ac:dyDescent="0.25">
      <c r="A8" s="669" t="s">
        <v>1347</v>
      </c>
      <c r="B8" s="2537" t="s">
        <v>1348</v>
      </c>
      <c r="C8" s="2539">
        <f t="shared" ref="C8" si="0">D8/1.05</f>
        <v>58557.142857142855</v>
      </c>
      <c r="D8" s="2539">
        <v>61485</v>
      </c>
      <c r="E8" s="2539">
        <f t="shared" ref="E8" si="1">D8*1.5</f>
        <v>92227.5</v>
      </c>
    </row>
    <row r="9" spans="1:5" ht="144.75" customHeight="1" x14ac:dyDescent="0.25">
      <c r="A9" s="669"/>
      <c r="B9" s="2538"/>
      <c r="C9" s="2539"/>
      <c r="D9" s="2539"/>
      <c r="E9" s="2539"/>
    </row>
    <row r="10" spans="1:5" x14ac:dyDescent="0.25">
      <c r="A10" s="669" t="s">
        <v>1349</v>
      </c>
      <c r="B10" s="2537" t="s">
        <v>1350</v>
      </c>
      <c r="C10" s="2539">
        <f t="shared" ref="C10" si="2">D10/1.05</f>
        <v>57207.619047619046</v>
      </c>
      <c r="D10" s="2539">
        <v>60068</v>
      </c>
      <c r="E10" s="2539">
        <f t="shared" ref="E10" si="3">D10*1.5</f>
        <v>90102</v>
      </c>
    </row>
    <row r="11" spans="1:5" ht="158.25" customHeight="1" x14ac:dyDescent="0.25">
      <c r="A11" s="669"/>
      <c r="B11" s="2538"/>
      <c r="C11" s="2539"/>
      <c r="D11" s="2539"/>
      <c r="E11" s="2539"/>
    </row>
    <row r="12" spans="1:5" x14ac:dyDescent="0.25">
      <c r="A12" s="669" t="s">
        <v>1351</v>
      </c>
      <c r="B12" s="2537" t="s">
        <v>1352</v>
      </c>
      <c r="C12" s="2539">
        <f t="shared" ref="C12" si="4">D12/1.05</f>
        <v>71301.904761904763</v>
      </c>
      <c r="D12" s="2539">
        <v>74867</v>
      </c>
      <c r="E12" s="2539">
        <f t="shared" ref="E12" si="5">D12*1.5</f>
        <v>112300.5</v>
      </c>
    </row>
    <row r="13" spans="1:5" ht="140.25" customHeight="1" x14ac:dyDescent="0.25">
      <c r="A13" s="669"/>
      <c r="B13" s="2538"/>
      <c r="C13" s="2539"/>
      <c r="D13" s="2539"/>
      <c r="E13" s="2539"/>
    </row>
    <row r="14" spans="1:5" x14ac:dyDescent="0.25">
      <c r="A14" s="669" t="s">
        <v>1353</v>
      </c>
      <c r="B14" s="2537" t="s">
        <v>1354</v>
      </c>
      <c r="C14" s="2539">
        <f t="shared" ref="C14" si="6">D14/1.05</f>
        <v>59955.238095238092</v>
      </c>
      <c r="D14" s="2539">
        <v>62953</v>
      </c>
      <c r="E14" s="2539">
        <f t="shared" ref="E14" si="7">D14*1.5</f>
        <v>94429.5</v>
      </c>
    </row>
    <row r="15" spans="1:5" ht="140.25" customHeight="1" x14ac:dyDescent="0.25">
      <c r="A15" s="669"/>
      <c r="B15" s="2538"/>
      <c r="C15" s="2539"/>
      <c r="D15" s="2539"/>
      <c r="E15" s="2539"/>
    </row>
    <row r="16" spans="1:5" x14ac:dyDescent="0.25">
      <c r="A16" s="669" t="s">
        <v>1355</v>
      </c>
      <c r="B16" s="2537" t="s">
        <v>1356</v>
      </c>
      <c r="C16" s="2539">
        <f t="shared" ref="C16" si="8">D16/1.05</f>
        <v>56797.142857142855</v>
      </c>
      <c r="D16" s="2539">
        <v>59637</v>
      </c>
      <c r="E16" s="2539">
        <f t="shared" ref="E16" si="9">D16*1.5</f>
        <v>89455.5</v>
      </c>
    </row>
    <row r="17" spans="1:5" ht="153" customHeight="1" x14ac:dyDescent="0.25">
      <c r="A17" s="669"/>
      <c r="B17" s="2538"/>
      <c r="C17" s="2539"/>
      <c r="D17" s="2539"/>
      <c r="E17" s="2539"/>
    </row>
    <row r="18" spans="1:5" x14ac:dyDescent="0.25">
      <c r="A18" s="669" t="s">
        <v>1357</v>
      </c>
      <c r="B18" s="2537" t="s">
        <v>1358</v>
      </c>
      <c r="C18" s="2539">
        <f t="shared" ref="C18" si="10">D18/1.05</f>
        <v>115134.28571428571</v>
      </c>
      <c r="D18" s="2539">
        <v>120891</v>
      </c>
      <c r="E18" s="2539">
        <f t="shared" ref="E18" si="11">D18*1.5</f>
        <v>181336.5</v>
      </c>
    </row>
    <row r="19" spans="1:5" ht="147.75" customHeight="1" x14ac:dyDescent="0.25">
      <c r="A19" s="669"/>
      <c r="B19" s="2538"/>
      <c r="C19" s="2539"/>
      <c r="D19" s="2539"/>
      <c r="E19" s="2539"/>
    </row>
    <row r="20" spans="1:5" x14ac:dyDescent="0.25">
      <c r="A20" s="669" t="s">
        <v>1359</v>
      </c>
      <c r="B20" s="2537" t="s">
        <v>2103</v>
      </c>
      <c r="C20" s="2539">
        <f t="shared" ref="C20" si="12">D20/1.05</f>
        <v>57925.714285714283</v>
      </c>
      <c r="D20" s="2539">
        <v>60822</v>
      </c>
      <c r="E20" s="2539">
        <f t="shared" ref="E20" si="13">D20*1.5</f>
        <v>91233</v>
      </c>
    </row>
    <row r="21" spans="1:5" ht="139.5" customHeight="1" x14ac:dyDescent="0.25">
      <c r="A21" s="669"/>
      <c r="B21" s="2538"/>
      <c r="C21" s="2539"/>
      <c r="D21" s="2539"/>
      <c r="E21" s="2539"/>
    </row>
    <row r="22" spans="1:5" x14ac:dyDescent="0.25">
      <c r="A22" s="669" t="s">
        <v>1360</v>
      </c>
      <c r="B22" s="2537" t="s">
        <v>1361</v>
      </c>
      <c r="C22" s="2539">
        <f t="shared" ref="C22" si="14">D22/1.05</f>
        <v>56019.047619047618</v>
      </c>
      <c r="D22" s="2539">
        <v>58820</v>
      </c>
      <c r="E22" s="2539">
        <f t="shared" ref="E22" si="15">D22*1.5</f>
        <v>88230</v>
      </c>
    </row>
    <row r="23" spans="1:5" ht="142.5" customHeight="1" x14ac:dyDescent="0.25">
      <c r="A23" s="669"/>
      <c r="B23" s="2538"/>
      <c r="C23" s="2539"/>
      <c r="D23" s="2539"/>
      <c r="E23" s="2539"/>
    </row>
    <row r="24" spans="1:5" x14ac:dyDescent="0.25">
      <c r="A24" s="669" t="s">
        <v>1362</v>
      </c>
      <c r="B24" s="2537" t="s">
        <v>1363</v>
      </c>
      <c r="C24" s="2539">
        <f t="shared" ref="C24" si="16">D24/1.05</f>
        <v>74832.380952380947</v>
      </c>
      <c r="D24" s="2539">
        <v>78574</v>
      </c>
      <c r="E24" s="2539">
        <f t="shared" ref="E24" si="17">D24*1.5</f>
        <v>117861</v>
      </c>
    </row>
    <row r="25" spans="1:5" ht="142.5" customHeight="1" x14ac:dyDescent="0.25">
      <c r="A25" s="669"/>
      <c r="B25" s="2538"/>
      <c r="C25" s="2539"/>
      <c r="D25" s="2539"/>
      <c r="E25" s="2539"/>
    </row>
    <row r="26" spans="1:5" ht="120.75" customHeight="1" x14ac:dyDescent="0.25"/>
  </sheetData>
  <mergeCells count="45">
    <mergeCell ref="B6:B7"/>
    <mergeCell ref="C6:C7"/>
    <mergeCell ref="D6:D7"/>
    <mergeCell ref="E6:E7"/>
    <mergeCell ref="A1:E1"/>
    <mergeCell ref="A4:E4"/>
    <mergeCell ref="A5:B5"/>
    <mergeCell ref="A2:E2"/>
    <mergeCell ref="A3:E3"/>
    <mergeCell ref="B8:B9"/>
    <mergeCell ref="C8:C9"/>
    <mergeCell ref="D8:D9"/>
    <mergeCell ref="E8:E9"/>
    <mergeCell ref="B10:B11"/>
    <mergeCell ref="C10:C11"/>
    <mergeCell ref="D10:D11"/>
    <mergeCell ref="E10:E11"/>
    <mergeCell ref="B12:B13"/>
    <mergeCell ref="C12:C13"/>
    <mergeCell ref="D12:D13"/>
    <mergeCell ref="E12:E13"/>
    <mergeCell ref="B14:B15"/>
    <mergeCell ref="C14:C15"/>
    <mergeCell ref="D14:D15"/>
    <mergeCell ref="E14:E15"/>
    <mergeCell ref="B16:B17"/>
    <mergeCell ref="C16:C17"/>
    <mergeCell ref="D16:D17"/>
    <mergeCell ref="E16:E17"/>
    <mergeCell ref="B18:B19"/>
    <mergeCell ref="C18:C19"/>
    <mergeCell ref="D18:D19"/>
    <mergeCell ref="E18:E19"/>
    <mergeCell ref="B24:B25"/>
    <mergeCell ref="C24:C25"/>
    <mergeCell ref="D24:D25"/>
    <mergeCell ref="E24:E25"/>
    <mergeCell ref="B20:B21"/>
    <mergeCell ref="C20:C21"/>
    <mergeCell ref="D20:D21"/>
    <mergeCell ref="E20:E21"/>
    <mergeCell ref="B22:B23"/>
    <mergeCell ref="C22:C23"/>
    <mergeCell ref="D22:D23"/>
    <mergeCell ref="E22:E23"/>
  </mergeCells>
  <hyperlinks>
    <hyperlink ref="A2:E2" location="СОДЕРЖАНИЕ!A1" display="СОДЕРЖАНИЕ!A1" xr:uid="{4C697724-D5AC-42D9-9A4C-4A5CB39B08F4}"/>
  </hyperlinks>
  <pageMargins left="0" right="0" top="0" bottom="0" header="0.31496062992125984" footer="0.31496062992125984"/>
  <pageSetup paperSize="9" scale="56" fitToHeight="8" orientation="portrait" r:id="rId1"/>
  <headerFooter differentFirst="1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F2173-2D9B-418F-A3F8-2ACF5B10F022}">
  <sheetPr>
    <tabColor theme="0"/>
  </sheetPr>
  <dimension ref="A1:E31"/>
  <sheetViews>
    <sheetView view="pageBreakPreview" topLeftCell="A2" zoomScale="115" workbookViewId="0">
      <selection activeCell="D5" sqref="D5"/>
    </sheetView>
  </sheetViews>
  <sheetFormatPr defaultColWidth="9.140625" defaultRowHeight="15" x14ac:dyDescent="0.25"/>
  <cols>
    <col min="1" max="1" width="25.140625" style="656" bestFit="1" customWidth="1"/>
    <col min="2" max="2" width="74" style="657" customWidth="1"/>
    <col min="3" max="3" width="8.7109375" style="658" customWidth="1"/>
    <col min="4" max="4" width="9" style="658" customWidth="1"/>
    <col min="5" max="16384" width="9.140625" style="645"/>
  </cols>
  <sheetData>
    <row r="1" spans="1:5" ht="81.75" customHeight="1" x14ac:dyDescent="0.25">
      <c r="A1" s="2541" t="s">
        <v>1326</v>
      </c>
      <c r="B1" s="2541"/>
      <c r="C1" s="2541"/>
      <c r="D1" s="2541"/>
      <c r="E1" s="2541"/>
    </row>
    <row r="2" spans="1:5" x14ac:dyDescent="0.25">
      <c r="A2" s="2547" t="s">
        <v>427</v>
      </c>
      <c r="B2" s="2547"/>
      <c r="C2" s="2547"/>
      <c r="D2" s="2547"/>
      <c r="E2" s="2547"/>
    </row>
    <row r="3" spans="1:5" x14ac:dyDescent="0.25">
      <c r="A3" s="2557" t="s">
        <v>1684</v>
      </c>
      <c r="B3" s="2557"/>
      <c r="C3" s="2557"/>
      <c r="D3" s="2557"/>
      <c r="E3" s="2557"/>
    </row>
    <row r="4" spans="1:5" ht="22.5" x14ac:dyDescent="0.25">
      <c r="A4" s="2556" t="s">
        <v>33</v>
      </c>
      <c r="B4" s="2556"/>
      <c r="C4" s="670" t="s">
        <v>302</v>
      </c>
      <c r="D4" s="671" t="s">
        <v>559</v>
      </c>
      <c r="E4" s="671" t="s">
        <v>659</v>
      </c>
    </row>
    <row r="5" spans="1:5" ht="15" customHeight="1" x14ac:dyDescent="0.25">
      <c r="A5" s="2554" t="s">
        <v>1364</v>
      </c>
      <c r="B5" s="2555"/>
      <c r="C5" s="672">
        <f>D5/1.05</f>
        <v>1959.047619047619</v>
      </c>
      <c r="D5" s="672">
        <v>2057</v>
      </c>
      <c r="E5" s="673">
        <f>D5*1.5</f>
        <v>3085.5</v>
      </c>
    </row>
    <row r="6" spans="1:5" ht="15" customHeight="1" x14ac:dyDescent="0.25">
      <c r="A6" s="2554" t="s">
        <v>1365</v>
      </c>
      <c r="B6" s="2555"/>
      <c r="C6" s="672">
        <f t="shared" ref="C6:C30" si="0">D6/1.05</f>
        <v>4352.3809523809523</v>
      </c>
      <c r="D6" s="672">
        <v>4570</v>
      </c>
      <c r="E6" s="673">
        <f t="shared" ref="E6:E30" si="1">D6*1.5</f>
        <v>6855</v>
      </c>
    </row>
    <row r="7" spans="1:5" ht="15" customHeight="1" x14ac:dyDescent="0.25">
      <c r="A7" s="2554" t="s">
        <v>1366</v>
      </c>
      <c r="B7" s="2555"/>
      <c r="C7" s="672">
        <f t="shared" si="0"/>
        <v>1088.5714285714284</v>
      </c>
      <c r="D7" s="672">
        <v>1143</v>
      </c>
      <c r="E7" s="673">
        <f t="shared" si="1"/>
        <v>1714.5</v>
      </c>
    </row>
    <row r="8" spans="1:5" ht="15" customHeight="1" x14ac:dyDescent="0.25">
      <c r="A8" s="2554" t="s">
        <v>1367</v>
      </c>
      <c r="B8" s="2555"/>
      <c r="C8" s="672">
        <f t="shared" si="0"/>
        <v>1959.047619047619</v>
      </c>
      <c r="D8" s="672">
        <v>2057</v>
      </c>
      <c r="E8" s="673">
        <f t="shared" si="1"/>
        <v>3085.5</v>
      </c>
    </row>
    <row r="9" spans="1:5" ht="15" customHeight="1" x14ac:dyDescent="0.25">
      <c r="A9" s="2554" t="s">
        <v>1368</v>
      </c>
      <c r="B9" s="2555"/>
      <c r="C9" s="672">
        <f t="shared" si="0"/>
        <v>1740.952380952381</v>
      </c>
      <c r="D9" s="672">
        <v>1828</v>
      </c>
      <c r="E9" s="673">
        <f t="shared" si="1"/>
        <v>2742</v>
      </c>
    </row>
    <row r="10" spans="1:5" x14ac:dyDescent="0.25">
      <c r="A10" s="2554" t="s">
        <v>1369</v>
      </c>
      <c r="B10" s="2555"/>
      <c r="C10" s="672">
        <f t="shared" si="0"/>
        <v>2829.5238095238092</v>
      </c>
      <c r="D10" s="672">
        <v>2971</v>
      </c>
      <c r="E10" s="673">
        <f t="shared" si="1"/>
        <v>4456.5</v>
      </c>
    </row>
    <row r="11" spans="1:5" ht="15" customHeight="1" x14ac:dyDescent="0.25">
      <c r="A11" s="2554" t="s">
        <v>1370</v>
      </c>
      <c r="B11" s="2555"/>
      <c r="C11" s="672">
        <f t="shared" si="0"/>
        <v>652.38095238095241</v>
      </c>
      <c r="D11" s="672">
        <v>685</v>
      </c>
      <c r="E11" s="673">
        <f t="shared" si="1"/>
        <v>1027.5</v>
      </c>
    </row>
    <row r="12" spans="1:5" x14ac:dyDescent="0.25">
      <c r="A12" s="2554" t="s">
        <v>1371</v>
      </c>
      <c r="B12" s="2555"/>
      <c r="C12" s="672">
        <f t="shared" si="0"/>
        <v>218.09523809523807</v>
      </c>
      <c r="D12" s="672">
        <v>229</v>
      </c>
      <c r="E12" s="673">
        <f t="shared" si="1"/>
        <v>343.5</v>
      </c>
    </row>
    <row r="13" spans="1:5" ht="15" customHeight="1" x14ac:dyDescent="0.25">
      <c r="A13" s="2554" t="s">
        <v>1372</v>
      </c>
      <c r="B13" s="2555"/>
      <c r="C13" s="672">
        <f t="shared" si="0"/>
        <v>2829.5238095238092</v>
      </c>
      <c r="D13" s="672">
        <v>2971</v>
      </c>
      <c r="E13" s="673">
        <f t="shared" si="1"/>
        <v>4456.5</v>
      </c>
    </row>
    <row r="14" spans="1:5" ht="15" customHeight="1" x14ac:dyDescent="0.25">
      <c r="A14" s="2554" t="s">
        <v>1373</v>
      </c>
      <c r="B14" s="2555"/>
      <c r="C14" s="672">
        <f t="shared" si="0"/>
        <v>1959.047619047619</v>
      </c>
      <c r="D14" s="672">
        <v>2057</v>
      </c>
      <c r="E14" s="673">
        <f t="shared" si="1"/>
        <v>3085.5</v>
      </c>
    </row>
    <row r="15" spans="1:5" ht="15" customHeight="1" x14ac:dyDescent="0.25">
      <c r="A15" s="2554" t="s">
        <v>1374</v>
      </c>
      <c r="B15" s="2555"/>
      <c r="C15" s="672">
        <f t="shared" si="0"/>
        <v>870.47619047619048</v>
      </c>
      <c r="D15" s="672">
        <v>914</v>
      </c>
      <c r="E15" s="673">
        <f t="shared" si="1"/>
        <v>1371</v>
      </c>
    </row>
    <row r="16" spans="1:5" ht="15" customHeight="1" x14ac:dyDescent="0.25">
      <c r="A16" s="2554" t="s">
        <v>1375</v>
      </c>
      <c r="B16" s="2555"/>
      <c r="C16" s="672">
        <f t="shared" si="0"/>
        <v>2829.5238095238092</v>
      </c>
      <c r="D16" s="672">
        <v>2971</v>
      </c>
      <c r="E16" s="673">
        <f t="shared" si="1"/>
        <v>4456.5</v>
      </c>
    </row>
    <row r="17" spans="1:5" ht="15" customHeight="1" x14ac:dyDescent="0.25">
      <c r="A17" s="2554" t="s">
        <v>1376</v>
      </c>
      <c r="B17" s="2555"/>
      <c r="C17" s="672">
        <f t="shared" si="0"/>
        <v>1088.5714285714284</v>
      </c>
      <c r="D17" s="672">
        <v>1143</v>
      </c>
      <c r="E17" s="673">
        <f t="shared" si="1"/>
        <v>1714.5</v>
      </c>
    </row>
    <row r="18" spans="1:5" ht="15" customHeight="1" x14ac:dyDescent="0.25">
      <c r="A18" s="2554" t="s">
        <v>1377</v>
      </c>
      <c r="B18" s="2555"/>
      <c r="C18" s="672">
        <f t="shared" si="0"/>
        <v>652.38095238095241</v>
      </c>
      <c r="D18" s="672">
        <v>685</v>
      </c>
      <c r="E18" s="673">
        <f t="shared" si="1"/>
        <v>1027.5</v>
      </c>
    </row>
    <row r="19" spans="1:5" ht="15" customHeight="1" x14ac:dyDescent="0.25">
      <c r="A19" s="2554" t="s">
        <v>1378</v>
      </c>
      <c r="B19" s="2555"/>
      <c r="C19" s="672">
        <f t="shared" si="0"/>
        <v>436.19047619047615</v>
      </c>
      <c r="D19" s="672">
        <v>458</v>
      </c>
      <c r="E19" s="673">
        <f t="shared" si="1"/>
        <v>687</v>
      </c>
    </row>
    <row r="20" spans="1:5" ht="15" customHeight="1" x14ac:dyDescent="0.25">
      <c r="A20" s="2554" t="s">
        <v>1379</v>
      </c>
      <c r="B20" s="2555"/>
      <c r="C20" s="672">
        <f t="shared" si="0"/>
        <v>7834.2857142857138</v>
      </c>
      <c r="D20" s="672">
        <v>8226</v>
      </c>
      <c r="E20" s="673">
        <f t="shared" si="1"/>
        <v>12339</v>
      </c>
    </row>
    <row r="21" spans="1:5" ht="15" customHeight="1" x14ac:dyDescent="0.25">
      <c r="A21" s="2554" t="s">
        <v>1380</v>
      </c>
      <c r="B21" s="2555"/>
      <c r="C21" s="672">
        <f t="shared" si="0"/>
        <v>870.47619047619048</v>
      </c>
      <c r="D21" s="672">
        <v>914</v>
      </c>
      <c r="E21" s="673">
        <f t="shared" si="1"/>
        <v>1371</v>
      </c>
    </row>
    <row r="22" spans="1:5" x14ac:dyDescent="0.25">
      <c r="A22" s="2554" t="s">
        <v>1381</v>
      </c>
      <c r="B22" s="2555"/>
      <c r="C22" s="672">
        <f t="shared" si="0"/>
        <v>2611.4285714285711</v>
      </c>
      <c r="D22" s="672">
        <v>2742</v>
      </c>
      <c r="E22" s="673">
        <f t="shared" si="1"/>
        <v>4113</v>
      </c>
    </row>
    <row r="23" spans="1:5" x14ac:dyDescent="0.25">
      <c r="A23" s="2554" t="s">
        <v>1382</v>
      </c>
      <c r="B23" s="2555"/>
      <c r="C23" s="672">
        <f t="shared" si="0"/>
        <v>1522.8571428571429</v>
      </c>
      <c r="D23" s="672">
        <v>1599</v>
      </c>
      <c r="E23" s="673">
        <f t="shared" si="1"/>
        <v>2398.5</v>
      </c>
    </row>
    <row r="24" spans="1:5" x14ac:dyDescent="0.25">
      <c r="A24" s="2554" t="s">
        <v>1383</v>
      </c>
      <c r="B24" s="2555"/>
      <c r="C24" s="672">
        <f t="shared" si="0"/>
        <v>4134.2857142857138</v>
      </c>
      <c r="D24" s="672">
        <v>4341</v>
      </c>
      <c r="E24" s="673">
        <f t="shared" si="1"/>
        <v>6511.5</v>
      </c>
    </row>
    <row r="25" spans="1:5" x14ac:dyDescent="0.25">
      <c r="A25" s="2554" t="s">
        <v>1384</v>
      </c>
      <c r="B25" s="2555"/>
      <c r="C25" s="672">
        <f t="shared" si="0"/>
        <v>436.19047619047615</v>
      </c>
      <c r="D25" s="672">
        <v>458</v>
      </c>
      <c r="E25" s="673">
        <f t="shared" si="1"/>
        <v>687</v>
      </c>
    </row>
    <row r="26" spans="1:5" x14ac:dyDescent="0.25">
      <c r="A26" s="2554" t="s">
        <v>1385</v>
      </c>
      <c r="B26" s="2555"/>
      <c r="C26" s="672">
        <f t="shared" si="0"/>
        <v>521.90476190476193</v>
      </c>
      <c r="D26" s="672">
        <v>548</v>
      </c>
      <c r="E26" s="673">
        <f t="shared" si="1"/>
        <v>822</v>
      </c>
    </row>
    <row r="27" spans="1:5" x14ac:dyDescent="0.25">
      <c r="A27" s="2554" t="s">
        <v>1386</v>
      </c>
      <c r="B27" s="2555"/>
      <c r="C27" s="672">
        <f t="shared" si="0"/>
        <v>2611.4285714285711</v>
      </c>
      <c r="D27" s="672">
        <v>2742</v>
      </c>
      <c r="E27" s="673">
        <f t="shared" si="1"/>
        <v>4113</v>
      </c>
    </row>
    <row r="28" spans="1:5" x14ac:dyDescent="0.25">
      <c r="A28" s="2554" t="s">
        <v>1387</v>
      </c>
      <c r="B28" s="2555"/>
      <c r="C28" s="672">
        <f t="shared" si="0"/>
        <v>4788.5714285714284</v>
      </c>
      <c r="D28" s="672">
        <v>5028</v>
      </c>
      <c r="E28" s="673">
        <f t="shared" si="1"/>
        <v>7542</v>
      </c>
    </row>
    <row r="29" spans="1:5" x14ac:dyDescent="0.25">
      <c r="A29" s="2554" t="s">
        <v>1388</v>
      </c>
      <c r="B29" s="2555"/>
      <c r="C29" s="672">
        <f t="shared" si="0"/>
        <v>521.90476190476193</v>
      </c>
      <c r="D29" s="672">
        <v>548</v>
      </c>
      <c r="E29" s="673">
        <f t="shared" si="1"/>
        <v>822</v>
      </c>
    </row>
    <row r="30" spans="1:5" x14ac:dyDescent="0.25">
      <c r="A30" s="2554" t="s">
        <v>1389</v>
      </c>
      <c r="B30" s="2555"/>
      <c r="C30" s="672">
        <f t="shared" si="0"/>
        <v>1740.952380952381</v>
      </c>
      <c r="D30" s="672">
        <v>1828</v>
      </c>
      <c r="E30" s="673">
        <f t="shared" si="1"/>
        <v>2742</v>
      </c>
    </row>
    <row r="31" spans="1:5" ht="6.75" customHeight="1" x14ac:dyDescent="0.25">
      <c r="A31" s="2553"/>
      <c r="B31" s="2553"/>
      <c r="C31" s="2553"/>
      <c r="D31" s="2553"/>
    </row>
  </sheetData>
  <mergeCells count="31">
    <mergeCell ref="A12:B12"/>
    <mergeCell ref="A1:E1"/>
    <mergeCell ref="A4:B4"/>
    <mergeCell ref="A5:B5"/>
    <mergeCell ref="A6:B6"/>
    <mergeCell ref="A7:B7"/>
    <mergeCell ref="A8:B8"/>
    <mergeCell ref="A9:B9"/>
    <mergeCell ref="A10:B10"/>
    <mergeCell ref="A11:B11"/>
    <mergeCell ref="A2:E2"/>
    <mergeCell ref="A3:E3"/>
    <mergeCell ref="A24:B24"/>
    <mergeCell ref="A13:B13"/>
    <mergeCell ref="A14:B14"/>
    <mergeCell ref="A15:B15"/>
    <mergeCell ref="A16:B16"/>
    <mergeCell ref="A17:B17"/>
    <mergeCell ref="A18:B18"/>
    <mergeCell ref="A19:B19"/>
    <mergeCell ref="A20:B20"/>
    <mergeCell ref="A21:B21"/>
    <mergeCell ref="A22:B22"/>
    <mergeCell ref="A23:B23"/>
    <mergeCell ref="A31:D31"/>
    <mergeCell ref="A25:B25"/>
    <mergeCell ref="A26:B26"/>
    <mergeCell ref="A27:B27"/>
    <mergeCell ref="A28:B28"/>
    <mergeCell ref="A29:B29"/>
    <mergeCell ref="A30:B30"/>
  </mergeCells>
  <hyperlinks>
    <hyperlink ref="A2:E2" location="СОДЕРЖАНИЕ!A1" display="СОДЕРЖАНИЕ!A1" xr:uid="{E6316203-AF1F-4056-AF6E-DEF8386D7E68}"/>
  </hyperlinks>
  <pageMargins left="0" right="0" top="0" bottom="0" header="0.31496062992125984" footer="0.31496062992125984"/>
  <pageSetup paperSize="9" scale="63" fitToHeight="8" orientation="portrait" r:id="rId1"/>
  <headerFooter differentFirst="1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F3E0D5-8260-4F21-B21C-64847AF235C3}">
  <sheetPr>
    <tabColor theme="0"/>
  </sheetPr>
  <dimension ref="A1:E63"/>
  <sheetViews>
    <sheetView view="pageBreakPreview" topLeftCell="A60" zoomScale="115" workbookViewId="0">
      <selection activeCell="D64" sqref="D64"/>
    </sheetView>
  </sheetViews>
  <sheetFormatPr defaultColWidth="9.140625" defaultRowHeight="15" x14ac:dyDescent="0.25"/>
  <cols>
    <col min="1" max="1" width="25.140625" style="656" bestFit="1" customWidth="1"/>
    <col min="2" max="2" width="61.28515625" style="657" customWidth="1"/>
    <col min="3" max="4" width="8.7109375" style="658" customWidth="1"/>
    <col min="5" max="5" width="8.7109375" style="645" customWidth="1"/>
    <col min="6" max="16384" width="9.140625" style="645"/>
  </cols>
  <sheetData>
    <row r="1" spans="1:5" ht="81.75" customHeight="1" x14ac:dyDescent="0.25">
      <c r="A1" s="2541"/>
      <c r="B1" s="2541"/>
      <c r="C1" s="2541"/>
      <c r="D1" s="2541"/>
      <c r="E1" s="2541"/>
    </row>
    <row r="2" spans="1:5" x14ac:dyDescent="0.25">
      <c r="A2" s="1048" t="s">
        <v>427</v>
      </c>
      <c r="B2" s="1048"/>
      <c r="C2" s="1048"/>
      <c r="D2" s="1048"/>
      <c r="E2" s="1048"/>
    </row>
    <row r="3" spans="1:5" ht="15" customHeight="1" x14ac:dyDescent="0.25">
      <c r="A3" s="2567" t="s">
        <v>1265</v>
      </c>
      <c r="B3" s="2567"/>
      <c r="C3" s="2567"/>
      <c r="D3" s="2567"/>
      <c r="E3" s="2567"/>
    </row>
    <row r="4" spans="1:5" x14ac:dyDescent="0.25">
      <c r="A4" s="2512" t="s">
        <v>105</v>
      </c>
      <c r="B4" s="2513"/>
      <c r="C4" s="2513"/>
      <c r="D4" s="2513"/>
      <c r="E4" s="2514"/>
    </row>
    <row r="5" spans="1:5" ht="22.5" x14ac:dyDescent="0.25">
      <c r="A5" s="646" t="s">
        <v>12</v>
      </c>
      <c r="B5" s="647" t="s">
        <v>1266</v>
      </c>
      <c r="C5" s="648" t="s">
        <v>1267</v>
      </c>
      <c r="D5" s="649" t="s">
        <v>559</v>
      </c>
      <c r="E5" s="649" t="s">
        <v>659</v>
      </c>
    </row>
    <row r="6" spans="1:5" x14ac:dyDescent="0.25">
      <c r="A6" s="650" t="s">
        <v>1268</v>
      </c>
      <c r="B6" s="2561" t="s">
        <v>1269</v>
      </c>
      <c r="C6" s="2560">
        <f>D6/1.05</f>
        <v>32400</v>
      </c>
      <c r="D6" s="2560">
        <v>34020</v>
      </c>
      <c r="E6" s="2560">
        <f>D6*1.5</f>
        <v>51030</v>
      </c>
    </row>
    <row r="7" spans="1:5" ht="139.5" customHeight="1" x14ac:dyDescent="0.25">
      <c r="A7" s="651"/>
      <c r="B7" s="2562"/>
      <c r="C7" s="2560"/>
      <c r="D7" s="2560"/>
      <c r="E7" s="2560"/>
    </row>
    <row r="8" spans="1:5" x14ac:dyDescent="0.25">
      <c r="A8" s="650" t="s">
        <v>1270</v>
      </c>
      <c r="B8" s="2561" t="s">
        <v>1271</v>
      </c>
      <c r="C8" s="2560">
        <f t="shared" ref="C8" si="0">D8/1.05</f>
        <v>34645.714285714283</v>
      </c>
      <c r="D8" s="2560">
        <v>36378</v>
      </c>
      <c r="E8" s="2560">
        <f t="shared" ref="E8" si="1">D8*1.5</f>
        <v>54567</v>
      </c>
    </row>
    <row r="9" spans="1:5" ht="140.25" customHeight="1" x14ac:dyDescent="0.25">
      <c r="A9" s="651"/>
      <c r="B9" s="2562"/>
      <c r="C9" s="2560"/>
      <c r="D9" s="2560"/>
      <c r="E9" s="2560"/>
    </row>
    <row r="10" spans="1:5" x14ac:dyDescent="0.25">
      <c r="A10" s="650" t="s">
        <v>1272</v>
      </c>
      <c r="B10" s="2561" t="s">
        <v>1273</v>
      </c>
      <c r="C10" s="2560">
        <f t="shared" ref="C10" si="2">D10/1.05</f>
        <v>32400</v>
      </c>
      <c r="D10" s="2560">
        <v>34020</v>
      </c>
      <c r="E10" s="2560">
        <f t="shared" ref="E10" si="3">D10*1.5</f>
        <v>51030</v>
      </c>
    </row>
    <row r="11" spans="1:5" ht="144" customHeight="1" x14ac:dyDescent="0.25">
      <c r="A11" s="651"/>
      <c r="B11" s="2562"/>
      <c r="C11" s="2560"/>
      <c r="D11" s="2560"/>
      <c r="E11" s="2560"/>
    </row>
    <row r="12" spans="1:5" x14ac:dyDescent="0.25">
      <c r="A12" s="650" t="s">
        <v>1274</v>
      </c>
      <c r="B12" s="2561" t="s">
        <v>1275</v>
      </c>
      <c r="C12" s="2560">
        <f t="shared" ref="C12" si="4">D12/1.05</f>
        <v>32400</v>
      </c>
      <c r="D12" s="2565">
        <v>34020</v>
      </c>
      <c r="E12" s="2560">
        <f t="shared" ref="E12" si="5">D12*1.5</f>
        <v>51030</v>
      </c>
    </row>
    <row r="13" spans="1:5" ht="143.25" customHeight="1" x14ac:dyDescent="0.25">
      <c r="A13" s="651"/>
      <c r="B13" s="2562"/>
      <c r="C13" s="2560"/>
      <c r="D13" s="2566"/>
      <c r="E13" s="2560"/>
    </row>
    <row r="14" spans="1:5" x14ac:dyDescent="0.25">
      <c r="A14" s="650" t="s">
        <v>1276</v>
      </c>
      <c r="B14" s="2561" t="s">
        <v>1277</v>
      </c>
      <c r="C14" s="2560">
        <f t="shared" ref="C14" si="6">D14/1.05</f>
        <v>32400</v>
      </c>
      <c r="D14" s="2565">
        <v>34020</v>
      </c>
      <c r="E14" s="2560">
        <f t="shared" ref="E14" si="7">D14*1.5</f>
        <v>51030</v>
      </c>
    </row>
    <row r="15" spans="1:5" ht="143.25" customHeight="1" x14ac:dyDescent="0.25">
      <c r="A15" s="652"/>
      <c r="B15" s="2562"/>
      <c r="C15" s="2560"/>
      <c r="D15" s="2566"/>
      <c r="E15" s="2560"/>
    </row>
    <row r="16" spans="1:5" x14ac:dyDescent="0.25">
      <c r="A16" s="650" t="s">
        <v>1278</v>
      </c>
      <c r="B16" s="2561" t="s">
        <v>1279</v>
      </c>
      <c r="C16" s="2560">
        <f t="shared" ref="C16" si="8">D16/1.05</f>
        <v>32400</v>
      </c>
      <c r="D16" s="2565">
        <v>34020</v>
      </c>
      <c r="E16" s="2560">
        <f t="shared" ref="E16" si="9">D16*1.5</f>
        <v>51030</v>
      </c>
    </row>
    <row r="17" spans="1:5" ht="143.25" customHeight="1" x14ac:dyDescent="0.25">
      <c r="A17" s="651"/>
      <c r="B17" s="2562"/>
      <c r="C17" s="2560"/>
      <c r="D17" s="2566"/>
      <c r="E17" s="2560"/>
    </row>
    <row r="18" spans="1:5" x14ac:dyDescent="0.25">
      <c r="A18" s="650" t="s">
        <v>1280</v>
      </c>
      <c r="B18" s="2561" t="s">
        <v>1281</v>
      </c>
      <c r="C18" s="2560">
        <f t="shared" ref="C18" si="10">D18/1.05</f>
        <v>32400</v>
      </c>
      <c r="D18" s="2565">
        <v>34020</v>
      </c>
      <c r="E18" s="2560">
        <f t="shared" ref="E18" si="11">D18*1.5</f>
        <v>51030</v>
      </c>
    </row>
    <row r="19" spans="1:5" ht="143.25" customHeight="1" x14ac:dyDescent="0.25">
      <c r="A19" s="651"/>
      <c r="B19" s="2562"/>
      <c r="C19" s="2560"/>
      <c r="D19" s="2566"/>
      <c r="E19" s="2560"/>
    </row>
    <row r="20" spans="1:5" x14ac:dyDescent="0.25">
      <c r="A20" s="653" t="s">
        <v>1282</v>
      </c>
      <c r="B20" s="2563" t="s">
        <v>1283</v>
      </c>
      <c r="C20" s="2560">
        <f t="shared" ref="C20" si="12">D20/1.05</f>
        <v>32400</v>
      </c>
      <c r="D20" s="2565">
        <v>34020</v>
      </c>
      <c r="E20" s="2560">
        <f t="shared" ref="E20" si="13">D20*1.5</f>
        <v>51030</v>
      </c>
    </row>
    <row r="21" spans="1:5" ht="143.25" customHeight="1" x14ac:dyDescent="0.25">
      <c r="A21" s="652"/>
      <c r="B21" s="2564"/>
      <c r="C21" s="2560"/>
      <c r="D21" s="2566"/>
      <c r="E21" s="2560"/>
    </row>
    <row r="22" spans="1:5" x14ac:dyDescent="0.25">
      <c r="A22" s="650" t="s">
        <v>1284</v>
      </c>
      <c r="B22" s="2561" t="s">
        <v>1285</v>
      </c>
      <c r="C22" s="2559">
        <f>D22/1.05</f>
        <v>32400</v>
      </c>
      <c r="D22" s="2559">
        <v>34020</v>
      </c>
      <c r="E22" s="2560">
        <f t="shared" ref="E22" si="14">D22*1.5</f>
        <v>51030</v>
      </c>
    </row>
    <row r="23" spans="1:5" ht="155.1" customHeight="1" x14ac:dyDescent="0.25">
      <c r="A23" s="651"/>
      <c r="B23" s="2562"/>
      <c r="C23" s="2559"/>
      <c r="D23" s="2559"/>
      <c r="E23" s="2560"/>
    </row>
    <row r="24" spans="1:5" x14ac:dyDescent="0.25">
      <c r="A24" s="650" t="s">
        <v>1286</v>
      </c>
      <c r="B24" s="2561" t="s">
        <v>1287</v>
      </c>
      <c r="C24" s="2559">
        <f t="shared" ref="C24" si="15">D24/1.05</f>
        <v>32400</v>
      </c>
      <c r="D24" s="2559">
        <v>34020</v>
      </c>
      <c r="E24" s="2560">
        <f t="shared" ref="E24" si="16">D24*1.5</f>
        <v>51030</v>
      </c>
    </row>
    <row r="25" spans="1:5" ht="155.1" customHeight="1" x14ac:dyDescent="0.25">
      <c r="A25" s="651"/>
      <c r="B25" s="2562"/>
      <c r="C25" s="2559"/>
      <c r="D25" s="2559"/>
      <c r="E25" s="2560"/>
    </row>
    <row r="26" spans="1:5" x14ac:dyDescent="0.25">
      <c r="A26" s="650" t="s">
        <v>1288</v>
      </c>
      <c r="B26" s="2561" t="s">
        <v>1289</v>
      </c>
      <c r="C26" s="2559">
        <f t="shared" ref="C26" si="17">D26/1.05</f>
        <v>34645.714285714283</v>
      </c>
      <c r="D26" s="2559">
        <v>36378</v>
      </c>
      <c r="E26" s="2560">
        <f t="shared" ref="E26" si="18">D26*1.5</f>
        <v>54567</v>
      </c>
    </row>
    <row r="27" spans="1:5" ht="155.1" customHeight="1" x14ac:dyDescent="0.25">
      <c r="A27" s="654"/>
      <c r="B27" s="2562"/>
      <c r="C27" s="2559"/>
      <c r="D27" s="2559"/>
      <c r="E27" s="2560"/>
    </row>
    <row r="28" spans="1:5" x14ac:dyDescent="0.25">
      <c r="A28" s="650" t="s">
        <v>1290</v>
      </c>
      <c r="B28" s="2561" t="s">
        <v>1291</v>
      </c>
      <c r="C28" s="2559">
        <f t="shared" ref="C28" si="19">D28/1.05</f>
        <v>34645.714285714283</v>
      </c>
      <c r="D28" s="2559">
        <v>36378</v>
      </c>
      <c r="E28" s="2560">
        <f t="shared" ref="E28" si="20">D28*1.5</f>
        <v>54567</v>
      </c>
    </row>
    <row r="29" spans="1:5" ht="155.1" customHeight="1" x14ac:dyDescent="0.25">
      <c r="A29" s="654"/>
      <c r="B29" s="2562"/>
      <c r="C29" s="2559"/>
      <c r="D29" s="2559"/>
      <c r="E29" s="2560"/>
    </row>
    <row r="30" spans="1:5" x14ac:dyDescent="0.25">
      <c r="A30" s="650" t="s">
        <v>1292</v>
      </c>
      <c r="B30" s="2561" t="s">
        <v>1293</v>
      </c>
      <c r="C30" s="2559">
        <f t="shared" ref="C30" si="21">D30/1.05</f>
        <v>32400</v>
      </c>
      <c r="D30" s="2559">
        <v>34020</v>
      </c>
      <c r="E30" s="2560">
        <f t="shared" ref="E30" si="22">D30*1.5</f>
        <v>51030</v>
      </c>
    </row>
    <row r="31" spans="1:5" ht="155.1" customHeight="1" x14ac:dyDescent="0.25">
      <c r="A31" s="654"/>
      <c r="B31" s="2562"/>
      <c r="C31" s="2559"/>
      <c r="D31" s="2559"/>
      <c r="E31" s="2560"/>
    </row>
    <row r="32" spans="1:5" x14ac:dyDescent="0.25">
      <c r="A32" s="650" t="s">
        <v>1294</v>
      </c>
      <c r="B32" s="2561" t="s">
        <v>1295</v>
      </c>
      <c r="C32" s="2559">
        <f t="shared" ref="C32" si="23">D32/1.05</f>
        <v>32400</v>
      </c>
      <c r="D32" s="2559">
        <v>34020</v>
      </c>
      <c r="E32" s="2560">
        <f t="shared" ref="E32" si="24">D32*1.5</f>
        <v>51030</v>
      </c>
    </row>
    <row r="33" spans="1:5" ht="155.1" customHeight="1" x14ac:dyDescent="0.25">
      <c r="A33" s="654"/>
      <c r="B33" s="2562"/>
      <c r="C33" s="2559"/>
      <c r="D33" s="2559"/>
      <c r="E33" s="2560"/>
    </row>
    <row r="34" spans="1:5" x14ac:dyDescent="0.25">
      <c r="A34" s="650" t="s">
        <v>1296</v>
      </c>
      <c r="B34" s="2561" t="s">
        <v>1297</v>
      </c>
      <c r="C34" s="2559">
        <f t="shared" ref="C34" si="25">D34/1.05</f>
        <v>32400</v>
      </c>
      <c r="D34" s="2559">
        <v>34020</v>
      </c>
      <c r="E34" s="2560">
        <f t="shared" ref="E34" si="26">D34*1.5</f>
        <v>51030</v>
      </c>
    </row>
    <row r="35" spans="1:5" ht="155.1" customHeight="1" x14ac:dyDescent="0.25">
      <c r="A35" s="654"/>
      <c r="B35" s="2562"/>
      <c r="C35" s="2559"/>
      <c r="D35" s="2559"/>
      <c r="E35" s="2560"/>
    </row>
    <row r="36" spans="1:5" x14ac:dyDescent="0.25">
      <c r="A36" s="650" t="s">
        <v>1298</v>
      </c>
      <c r="B36" s="2561" t="s">
        <v>1299</v>
      </c>
      <c r="C36" s="2559">
        <f t="shared" ref="C36" si="27">D36/1.05</f>
        <v>34645.714285714283</v>
      </c>
      <c r="D36" s="2559">
        <v>36378</v>
      </c>
      <c r="E36" s="2560">
        <f t="shared" ref="E36" si="28">D36*1.5</f>
        <v>54567</v>
      </c>
    </row>
    <row r="37" spans="1:5" ht="155.1" customHeight="1" x14ac:dyDescent="0.25">
      <c r="A37" s="654"/>
      <c r="B37" s="2562"/>
      <c r="C37" s="2559"/>
      <c r="D37" s="2559"/>
      <c r="E37" s="2560"/>
    </row>
    <row r="38" spans="1:5" x14ac:dyDescent="0.25">
      <c r="A38" s="650" t="s">
        <v>1300</v>
      </c>
      <c r="B38" s="2561" t="s">
        <v>1301</v>
      </c>
      <c r="C38" s="2559">
        <f t="shared" ref="C38" si="29">D38/1.05</f>
        <v>32400</v>
      </c>
      <c r="D38" s="2559">
        <v>34020</v>
      </c>
      <c r="E38" s="2560">
        <f t="shared" ref="E38" si="30">D38*1.5</f>
        <v>51030</v>
      </c>
    </row>
    <row r="39" spans="1:5" ht="155.1" customHeight="1" x14ac:dyDescent="0.25">
      <c r="A39" s="654"/>
      <c r="B39" s="2562"/>
      <c r="C39" s="2559"/>
      <c r="D39" s="2559"/>
      <c r="E39" s="2560"/>
    </row>
    <row r="40" spans="1:5" x14ac:dyDescent="0.25">
      <c r="A40" s="650" t="s">
        <v>1302</v>
      </c>
      <c r="B40" s="2561" t="s">
        <v>1303</v>
      </c>
      <c r="C40" s="2559">
        <f t="shared" ref="C40" si="31">D40/1.05</f>
        <v>32400</v>
      </c>
      <c r="D40" s="2559">
        <v>34020</v>
      </c>
      <c r="E40" s="2560">
        <f t="shared" ref="E40" si="32">D40*1.5</f>
        <v>51030</v>
      </c>
    </row>
    <row r="41" spans="1:5" ht="155.1" customHeight="1" x14ac:dyDescent="0.25">
      <c r="A41" s="655"/>
      <c r="B41" s="2562"/>
      <c r="C41" s="2559"/>
      <c r="D41" s="2559"/>
      <c r="E41" s="2560"/>
    </row>
    <row r="42" spans="1:5" x14ac:dyDescent="0.25">
      <c r="A42" s="651" t="s">
        <v>1304</v>
      </c>
      <c r="B42" s="2561" t="s">
        <v>1305</v>
      </c>
      <c r="C42" s="2559">
        <f t="shared" ref="C42" si="33">D42/1.05</f>
        <v>32400</v>
      </c>
      <c r="D42" s="2559">
        <v>34020</v>
      </c>
      <c r="E42" s="2560">
        <f t="shared" ref="E42" si="34">D42*1.5</f>
        <v>51030</v>
      </c>
    </row>
    <row r="43" spans="1:5" ht="155.1" customHeight="1" x14ac:dyDescent="0.25">
      <c r="A43" s="651"/>
      <c r="B43" s="2562"/>
      <c r="C43" s="2559"/>
      <c r="D43" s="2559"/>
      <c r="E43" s="2560"/>
    </row>
    <row r="44" spans="1:5" x14ac:dyDescent="0.25">
      <c r="A44" s="651" t="s">
        <v>1306</v>
      </c>
      <c r="B44" s="2561" t="s">
        <v>1307</v>
      </c>
      <c r="C44" s="2559">
        <f t="shared" ref="C44" si="35">D44/1.05</f>
        <v>32400</v>
      </c>
      <c r="D44" s="2559">
        <v>34020</v>
      </c>
      <c r="E44" s="2560">
        <f t="shared" ref="E44" si="36">D44*1.5</f>
        <v>51030</v>
      </c>
    </row>
    <row r="45" spans="1:5" ht="155.1" customHeight="1" x14ac:dyDescent="0.25">
      <c r="A45" s="651"/>
      <c r="B45" s="2562"/>
      <c r="C45" s="2559"/>
      <c r="D45" s="2559"/>
      <c r="E45" s="2560"/>
    </row>
    <row r="46" spans="1:5" x14ac:dyDescent="0.25">
      <c r="A46" s="651" t="s">
        <v>1308</v>
      </c>
      <c r="B46" s="2561" t="s">
        <v>1309</v>
      </c>
      <c r="C46" s="2559">
        <f t="shared" ref="C46" si="37">D46/1.05</f>
        <v>32400</v>
      </c>
      <c r="D46" s="2559">
        <v>34020</v>
      </c>
      <c r="E46" s="2560">
        <f t="shared" ref="E46" si="38">D46*1.5</f>
        <v>51030</v>
      </c>
    </row>
    <row r="47" spans="1:5" ht="155.1" customHeight="1" x14ac:dyDescent="0.25">
      <c r="A47" s="651"/>
      <c r="B47" s="2562"/>
      <c r="C47" s="2559"/>
      <c r="D47" s="2559"/>
      <c r="E47" s="2560"/>
    </row>
    <row r="48" spans="1:5" x14ac:dyDescent="0.25">
      <c r="A48" s="650" t="s">
        <v>1310</v>
      </c>
      <c r="B48" s="2561" t="s">
        <v>1311</v>
      </c>
      <c r="C48" s="2559">
        <f t="shared" ref="C48" si="39">D48/1.05</f>
        <v>32400</v>
      </c>
      <c r="D48" s="2559">
        <v>34020</v>
      </c>
      <c r="E48" s="2560">
        <f t="shared" ref="E48" si="40">D48*1.5</f>
        <v>51030</v>
      </c>
    </row>
    <row r="49" spans="1:5" ht="155.1" customHeight="1" x14ac:dyDescent="0.25">
      <c r="A49" s="654"/>
      <c r="B49" s="2562"/>
      <c r="C49" s="2559"/>
      <c r="D49" s="2559"/>
      <c r="E49" s="2560"/>
    </row>
    <row r="50" spans="1:5" x14ac:dyDescent="0.25">
      <c r="A50" s="650" t="s">
        <v>1312</v>
      </c>
      <c r="B50" s="2558" t="s">
        <v>1313</v>
      </c>
      <c r="C50" s="2559">
        <f t="shared" ref="C50" si="41">D50/1.05</f>
        <v>32400</v>
      </c>
      <c r="D50" s="2559">
        <v>34020</v>
      </c>
      <c r="E50" s="2560">
        <f t="shared" ref="E50" si="42">D50*1.5</f>
        <v>51030</v>
      </c>
    </row>
    <row r="51" spans="1:5" ht="155.1" customHeight="1" x14ac:dyDescent="0.25">
      <c r="A51" s="654"/>
      <c r="B51" s="2558"/>
      <c r="C51" s="2559"/>
      <c r="D51" s="2559"/>
      <c r="E51" s="2560"/>
    </row>
    <row r="52" spans="1:5" x14ac:dyDescent="0.25">
      <c r="A52" s="650" t="s">
        <v>1314</v>
      </c>
      <c r="B52" s="2558" t="s">
        <v>1315</v>
      </c>
      <c r="C52" s="2559">
        <f t="shared" ref="C52" si="43">D52/1.05</f>
        <v>32400</v>
      </c>
      <c r="D52" s="2559">
        <v>34020</v>
      </c>
      <c r="E52" s="2560">
        <f t="shared" ref="E52" si="44">D52*1.5</f>
        <v>51030</v>
      </c>
    </row>
    <row r="53" spans="1:5" ht="155.1" customHeight="1" x14ac:dyDescent="0.25">
      <c r="A53" s="654"/>
      <c r="B53" s="2558"/>
      <c r="C53" s="2559"/>
      <c r="D53" s="2559"/>
      <c r="E53" s="2560"/>
    </row>
    <row r="54" spans="1:5" x14ac:dyDescent="0.25">
      <c r="A54" s="650" t="s">
        <v>1316</v>
      </c>
      <c r="B54" s="2561" t="s">
        <v>1317</v>
      </c>
      <c r="C54" s="2559">
        <f t="shared" ref="C54" si="45">D54/1.05</f>
        <v>36866.666666666664</v>
      </c>
      <c r="D54" s="2559">
        <v>38710</v>
      </c>
      <c r="E54" s="2560">
        <f t="shared" ref="E54" si="46">D54*1.5</f>
        <v>58065</v>
      </c>
    </row>
    <row r="55" spans="1:5" ht="155.1" customHeight="1" x14ac:dyDescent="0.25">
      <c r="A55" s="654"/>
      <c r="B55" s="2562"/>
      <c r="C55" s="2559"/>
      <c r="D55" s="2559"/>
      <c r="E55" s="2560"/>
    </row>
    <row r="56" spans="1:5" x14ac:dyDescent="0.25">
      <c r="A56" s="650" t="s">
        <v>1318</v>
      </c>
      <c r="B56" s="2561" t="s">
        <v>1319</v>
      </c>
      <c r="C56" s="2559">
        <f t="shared" ref="C56" si="47">D56/1.05</f>
        <v>32030.476190476191</v>
      </c>
      <c r="D56" s="2559">
        <v>33632</v>
      </c>
      <c r="E56" s="2560">
        <f t="shared" ref="E56" si="48">D56*1.5</f>
        <v>50448</v>
      </c>
    </row>
    <row r="57" spans="1:5" ht="155.1" customHeight="1" x14ac:dyDescent="0.25">
      <c r="A57" s="655"/>
      <c r="B57" s="2562"/>
      <c r="C57" s="2559"/>
      <c r="D57" s="2559"/>
      <c r="E57" s="2560"/>
    </row>
    <row r="58" spans="1:5" x14ac:dyDescent="0.25">
      <c r="A58" s="651" t="s">
        <v>1320</v>
      </c>
      <c r="B58" s="2561" t="s">
        <v>1321</v>
      </c>
      <c r="C58" s="2559">
        <f t="shared" ref="C58" si="49">D58/1.05</f>
        <v>32030.476190476191</v>
      </c>
      <c r="D58" s="2559">
        <v>33632</v>
      </c>
      <c r="E58" s="2560">
        <f t="shared" ref="E58" si="50">D58*1.5</f>
        <v>50448</v>
      </c>
    </row>
    <row r="59" spans="1:5" ht="155.1" customHeight="1" x14ac:dyDescent="0.25">
      <c r="A59" s="651"/>
      <c r="B59" s="2562"/>
      <c r="C59" s="2559"/>
      <c r="D59" s="2559"/>
      <c r="E59" s="2560"/>
    </row>
    <row r="60" spans="1:5" x14ac:dyDescent="0.25">
      <c r="A60" s="650" t="s">
        <v>1322</v>
      </c>
      <c r="B60" s="2558" t="s">
        <v>1323</v>
      </c>
      <c r="C60" s="2559">
        <f t="shared" ref="C60" si="51">D60/1.05</f>
        <v>32030.476190476191</v>
      </c>
      <c r="D60" s="2559">
        <v>33632</v>
      </c>
      <c r="E60" s="2560">
        <f t="shared" ref="E60" si="52">D60*1.5</f>
        <v>50448</v>
      </c>
    </row>
    <row r="61" spans="1:5" ht="155.1" customHeight="1" x14ac:dyDescent="0.25">
      <c r="A61" s="654"/>
      <c r="B61" s="2558"/>
      <c r="C61" s="2559"/>
      <c r="D61" s="2559"/>
      <c r="E61" s="2560"/>
    </row>
    <row r="62" spans="1:5" x14ac:dyDescent="0.25">
      <c r="A62" s="650" t="s">
        <v>1324</v>
      </c>
      <c r="B62" s="2558" t="s">
        <v>1325</v>
      </c>
      <c r="C62" s="2559">
        <f t="shared" ref="C62" si="53">D62/1.05</f>
        <v>32030.476190476191</v>
      </c>
      <c r="D62" s="2559">
        <v>33632</v>
      </c>
      <c r="E62" s="2560">
        <f t="shared" ref="E62" si="54">D62*1.5</f>
        <v>50448</v>
      </c>
    </row>
    <row r="63" spans="1:5" ht="155.1" customHeight="1" x14ac:dyDescent="0.25">
      <c r="A63" s="655"/>
      <c r="B63" s="2558"/>
      <c r="C63" s="2559"/>
      <c r="D63" s="2559"/>
      <c r="E63" s="2560"/>
    </row>
  </sheetData>
  <mergeCells count="120">
    <mergeCell ref="A1:E1"/>
    <mergeCell ref="B6:B7"/>
    <mergeCell ref="C6:C7"/>
    <mergeCell ref="D6:D7"/>
    <mergeCell ref="E6:E7"/>
    <mergeCell ref="A4:E4"/>
    <mergeCell ref="B12:B13"/>
    <mergeCell ref="C12:C13"/>
    <mergeCell ref="D12:D13"/>
    <mergeCell ref="E12:E13"/>
    <mergeCell ref="A2:E2"/>
    <mergeCell ref="A3:E3"/>
    <mergeCell ref="B14:B15"/>
    <mergeCell ref="C14:C15"/>
    <mergeCell ref="D14:D15"/>
    <mergeCell ref="E14:E15"/>
    <mergeCell ref="B8:B9"/>
    <mergeCell ref="C8:C9"/>
    <mergeCell ref="D8:D9"/>
    <mergeCell ref="E8:E9"/>
    <mergeCell ref="B10:B11"/>
    <mergeCell ref="C10:C11"/>
    <mergeCell ref="D10:D11"/>
    <mergeCell ref="E10:E11"/>
    <mergeCell ref="B20:B21"/>
    <mergeCell ref="C20:C21"/>
    <mergeCell ref="D20:D21"/>
    <mergeCell ref="E20:E21"/>
    <mergeCell ref="B22:B23"/>
    <mergeCell ref="C22:C23"/>
    <mergeCell ref="D22:D23"/>
    <mergeCell ref="E22:E23"/>
    <mergeCell ref="B16:B17"/>
    <mergeCell ref="C16:C17"/>
    <mergeCell ref="D16:D17"/>
    <mergeCell ref="E16:E17"/>
    <mergeCell ref="B18:B19"/>
    <mergeCell ref="C18:C19"/>
    <mergeCell ref="D18:D19"/>
    <mergeCell ref="E18:E19"/>
    <mergeCell ref="B28:B29"/>
    <mergeCell ref="C28:C29"/>
    <mergeCell ref="D28:D29"/>
    <mergeCell ref="E28:E29"/>
    <mergeCell ref="B30:B31"/>
    <mergeCell ref="C30:C31"/>
    <mergeCell ref="D30:D31"/>
    <mergeCell ref="E30:E31"/>
    <mergeCell ref="B24:B25"/>
    <mergeCell ref="C24:C25"/>
    <mergeCell ref="D24:D25"/>
    <mergeCell ref="E24:E25"/>
    <mergeCell ref="B26:B27"/>
    <mergeCell ref="C26:C27"/>
    <mergeCell ref="D26:D27"/>
    <mergeCell ref="E26:E27"/>
    <mergeCell ref="B36:B37"/>
    <mergeCell ref="C36:C37"/>
    <mergeCell ref="D36:D37"/>
    <mergeCell ref="E36:E37"/>
    <mergeCell ref="B38:B39"/>
    <mergeCell ref="C38:C39"/>
    <mergeCell ref="D38:D39"/>
    <mergeCell ref="E38:E39"/>
    <mergeCell ref="B32:B33"/>
    <mergeCell ref="C32:C33"/>
    <mergeCell ref="D32:D33"/>
    <mergeCell ref="E32:E33"/>
    <mergeCell ref="B34:B35"/>
    <mergeCell ref="C34:C35"/>
    <mergeCell ref="D34:D35"/>
    <mergeCell ref="E34:E35"/>
    <mergeCell ref="B44:B45"/>
    <mergeCell ref="C44:C45"/>
    <mergeCell ref="D44:D45"/>
    <mergeCell ref="E44:E45"/>
    <mergeCell ref="B46:B47"/>
    <mergeCell ref="C46:C47"/>
    <mergeCell ref="D46:D47"/>
    <mergeCell ref="E46:E47"/>
    <mergeCell ref="B40:B41"/>
    <mergeCell ref="C40:C41"/>
    <mergeCell ref="D40:D41"/>
    <mergeCell ref="E40:E41"/>
    <mergeCell ref="B42:B43"/>
    <mergeCell ref="C42:C43"/>
    <mergeCell ref="D42:D43"/>
    <mergeCell ref="E42:E43"/>
    <mergeCell ref="B52:B53"/>
    <mergeCell ref="C52:C53"/>
    <mergeCell ref="D52:D53"/>
    <mergeCell ref="E52:E53"/>
    <mergeCell ref="B54:B55"/>
    <mergeCell ref="C54:C55"/>
    <mergeCell ref="D54:D55"/>
    <mergeCell ref="E54:E55"/>
    <mergeCell ref="B48:B49"/>
    <mergeCell ref="C48:C49"/>
    <mergeCell ref="D48:D49"/>
    <mergeCell ref="E48:E49"/>
    <mergeCell ref="B50:B51"/>
    <mergeCell ref="C50:C51"/>
    <mergeCell ref="D50:D51"/>
    <mergeCell ref="E50:E51"/>
    <mergeCell ref="B60:B61"/>
    <mergeCell ref="C60:C61"/>
    <mergeCell ref="D60:D61"/>
    <mergeCell ref="E60:E61"/>
    <mergeCell ref="B62:B63"/>
    <mergeCell ref="C62:C63"/>
    <mergeCell ref="D62:D63"/>
    <mergeCell ref="E62:E63"/>
    <mergeCell ref="B56:B57"/>
    <mergeCell ref="C56:C57"/>
    <mergeCell ref="D56:D57"/>
    <mergeCell ref="E56:E57"/>
    <mergeCell ref="B58:B59"/>
    <mergeCell ref="C58:C59"/>
    <mergeCell ref="D58:D59"/>
    <mergeCell ref="E58:E59"/>
  </mergeCells>
  <hyperlinks>
    <hyperlink ref="A2:E2" location="СОДЕРЖАНИЕ!A1" display="СОДЕРЖАНИЕ!A1" xr:uid="{00939758-3E1E-4295-9729-70957D048504}"/>
  </hyperlinks>
  <pageMargins left="0.70866141732283472" right="0.70866141732283472" top="0.55118110236220474" bottom="0.55118110236220474" header="0.31496062992125984" footer="0.31496062992125984"/>
  <pageSetup paperSize="9" scale="55" orientation="portrait" r:id="rId1"/>
  <headerFooter differentFirst="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963E6A-53D4-44EF-BA12-7A58BC351EA6}">
  <sheetPr>
    <pageSetUpPr fitToPage="1"/>
  </sheetPr>
  <dimension ref="A1:AH347"/>
  <sheetViews>
    <sheetView zoomScale="90" zoomScaleNormal="90" workbookViewId="0">
      <selection activeCell="A2" sqref="A2:N2"/>
    </sheetView>
  </sheetViews>
  <sheetFormatPr defaultColWidth="9.140625" defaultRowHeight="23.25" x14ac:dyDescent="0.25"/>
  <cols>
    <col min="1" max="1" width="23.140625" style="850" customWidth="1"/>
    <col min="2" max="2" width="9.140625" style="850"/>
    <col min="3" max="3" width="17" style="850" customWidth="1"/>
    <col min="4" max="4" width="14.42578125" style="850" customWidth="1"/>
    <col min="5" max="5" width="35.85546875" style="850" customWidth="1"/>
    <col min="6" max="6" width="14.5703125" style="850" customWidth="1"/>
    <col min="7" max="7" width="12.140625" style="851" hidden="1" customWidth="1"/>
    <col min="8" max="8" width="7.85546875" style="850" customWidth="1"/>
    <col min="9" max="9" width="5.5703125" style="850" customWidth="1"/>
    <col min="10" max="10" width="9.140625" style="850"/>
    <col min="11" max="11" width="3.42578125" style="850" customWidth="1"/>
    <col min="12" max="12" width="19.28515625" style="849" customWidth="1"/>
    <col min="13" max="13" width="19" style="850" customWidth="1"/>
    <col min="14" max="14" width="32.5703125" style="850" customWidth="1"/>
    <col min="15" max="15" width="12.7109375" style="850" bestFit="1" customWidth="1"/>
    <col min="16" max="17" width="9.140625" style="850"/>
    <col min="18" max="18" width="13.5703125" style="850" customWidth="1"/>
    <col min="19" max="19" width="13.5703125" style="851" bestFit="1" customWidth="1"/>
    <col min="20" max="21" width="9.140625" style="850" customWidth="1"/>
    <col min="22" max="22" width="15.5703125" style="850" customWidth="1"/>
    <col min="23" max="23" width="9.140625" style="850" customWidth="1"/>
    <col min="24" max="24" width="9.140625" style="850"/>
    <col min="25" max="25" width="15.85546875" style="850" customWidth="1"/>
    <col min="26" max="26" width="14.5703125" style="850" bestFit="1" customWidth="1"/>
    <col min="27" max="27" width="49.7109375" style="850" customWidth="1"/>
    <col min="28" max="16384" width="9.140625" style="850"/>
  </cols>
  <sheetData>
    <row r="1" spans="1:19" ht="129.75" customHeight="1" thickBot="1" x14ac:dyDescent="0.3">
      <c r="A1" s="2792" t="s">
        <v>1326</v>
      </c>
      <c r="B1" s="2792"/>
      <c r="C1" s="2792"/>
      <c r="D1" s="2792"/>
      <c r="E1" s="2792"/>
      <c r="F1" s="2792"/>
      <c r="G1" s="2792"/>
      <c r="H1" s="2792"/>
      <c r="I1" s="2792"/>
      <c r="J1" s="2792"/>
      <c r="K1" s="2792"/>
      <c r="L1" s="2792"/>
      <c r="M1" s="2792"/>
      <c r="N1" s="2792"/>
    </row>
    <row r="2" spans="1:19" ht="19.5" thickBot="1" x14ac:dyDescent="0.3">
      <c r="A2" s="2793" t="s">
        <v>427</v>
      </c>
      <c r="B2" s="2794"/>
      <c r="C2" s="2794"/>
      <c r="D2" s="2794"/>
      <c r="E2" s="2794"/>
      <c r="F2" s="2794"/>
      <c r="G2" s="2794"/>
      <c r="H2" s="2794"/>
      <c r="I2" s="2794"/>
      <c r="J2" s="2794"/>
      <c r="K2" s="2794"/>
      <c r="L2" s="2794"/>
      <c r="M2" s="2794"/>
      <c r="N2" s="2795"/>
    </row>
    <row r="3" spans="1:19" ht="24" customHeight="1" thickBot="1" x14ac:dyDescent="0.3">
      <c r="A3" s="2568" t="s">
        <v>2017</v>
      </c>
      <c r="B3" s="2569"/>
      <c r="C3" s="2569"/>
      <c r="D3" s="2569"/>
      <c r="E3" s="2569"/>
      <c r="F3" s="2569"/>
      <c r="G3" s="2569"/>
      <c r="H3" s="2569"/>
      <c r="I3" s="2569"/>
      <c r="J3" s="2569"/>
      <c r="K3" s="2570"/>
      <c r="M3" s="935" t="s">
        <v>1410</v>
      </c>
      <c r="N3" s="936"/>
    </row>
    <row r="4" spans="1:19" ht="18.75" customHeight="1" thickBot="1" x14ac:dyDescent="0.3">
      <c r="A4" s="2571" t="s">
        <v>2018</v>
      </c>
      <c r="B4" s="2572"/>
      <c r="C4" s="2572"/>
      <c r="D4" s="2572"/>
      <c r="E4" s="2572"/>
      <c r="F4" s="2572"/>
      <c r="G4" s="2572"/>
      <c r="H4" s="2572"/>
      <c r="I4" s="2572"/>
      <c r="J4" s="2572"/>
      <c r="K4" s="2573"/>
      <c r="N4" s="936"/>
    </row>
    <row r="5" spans="1:19" ht="22.5" customHeight="1" thickBot="1" x14ac:dyDescent="0.3">
      <c r="A5" s="2574" t="s">
        <v>2019</v>
      </c>
      <c r="B5" s="2575"/>
      <c r="C5" s="2575"/>
      <c r="D5" s="2575"/>
      <c r="E5" s="2575"/>
      <c r="F5" s="2575"/>
      <c r="G5" s="2575"/>
      <c r="H5" s="2575"/>
      <c r="I5" s="2575"/>
      <c r="J5" s="2575"/>
      <c r="K5" s="2576"/>
      <c r="N5" s="936"/>
    </row>
    <row r="6" spans="1:19" ht="21" customHeight="1" thickBot="1" x14ac:dyDescent="0.3">
      <c r="A6" s="2574" t="s">
        <v>2020</v>
      </c>
      <c r="B6" s="2575"/>
      <c r="C6" s="2575"/>
      <c r="D6" s="2575"/>
      <c r="E6" s="2575"/>
      <c r="F6" s="2575"/>
      <c r="G6" s="2575"/>
      <c r="H6" s="2575"/>
      <c r="I6" s="2575"/>
      <c r="J6" s="2575"/>
      <c r="K6" s="2576"/>
      <c r="N6" s="936"/>
    </row>
    <row r="7" spans="1:19" ht="24" thickBot="1" x14ac:dyDescent="0.3">
      <c r="A7" s="2574" t="s">
        <v>2021</v>
      </c>
      <c r="B7" s="2575"/>
      <c r="C7" s="2575"/>
      <c r="D7" s="2575"/>
      <c r="E7" s="2575"/>
      <c r="F7" s="2575"/>
      <c r="G7" s="2575"/>
      <c r="H7" s="2575"/>
      <c r="I7" s="2575"/>
      <c r="J7" s="2575"/>
      <c r="K7" s="2576"/>
      <c r="M7" s="937" t="s">
        <v>2022</v>
      </c>
      <c r="N7" s="936"/>
    </row>
    <row r="8" spans="1:19" ht="24" thickBot="1" x14ac:dyDescent="0.3">
      <c r="A8" s="2577" t="s">
        <v>2023</v>
      </c>
      <c r="B8" s="2578"/>
      <c r="C8" s="2578"/>
      <c r="D8" s="2578"/>
      <c r="E8" s="2578"/>
      <c r="F8" s="2578"/>
      <c r="G8" s="2578"/>
      <c r="H8" s="2578"/>
      <c r="I8" s="2578"/>
      <c r="J8" s="2578"/>
      <c r="K8" s="2579"/>
      <c r="L8" s="938"/>
      <c r="M8" s="939" t="s">
        <v>2024</v>
      </c>
      <c r="N8" s="936"/>
    </row>
    <row r="9" spans="1:19" ht="24" thickBot="1" x14ac:dyDescent="0.3">
      <c r="A9" s="940">
        <v>1</v>
      </c>
      <c r="M9" s="941" t="s">
        <v>2025</v>
      </c>
      <c r="N9" s="936"/>
    </row>
    <row r="10" spans="1:19" ht="39.950000000000003" customHeight="1" thickBot="1" x14ac:dyDescent="0.3">
      <c r="A10" s="942"/>
      <c r="H10" s="2588">
        <v>29477</v>
      </c>
      <c r="I10" s="2589"/>
      <c r="J10" s="2589"/>
      <c r="K10" s="2590"/>
      <c r="M10" s="937" t="s">
        <v>1411</v>
      </c>
      <c r="N10" s="943" t="s">
        <v>2026</v>
      </c>
      <c r="O10" s="852"/>
      <c r="P10" s="853"/>
      <c r="Q10" s="853"/>
      <c r="R10" s="854"/>
      <c r="S10" s="855"/>
    </row>
    <row r="11" spans="1:19" ht="38.25" customHeight="1" thickBot="1" x14ac:dyDescent="0.3">
      <c r="A11" s="2591" t="s">
        <v>1412</v>
      </c>
      <c r="B11" s="2592"/>
      <c r="C11" s="2592"/>
      <c r="D11" s="2592"/>
      <c r="E11" s="2592"/>
      <c r="F11" s="2592"/>
      <c r="G11" s="2592"/>
      <c r="H11" s="2592"/>
      <c r="I11" s="2592"/>
      <c r="J11" s="2592"/>
      <c r="K11" s="2592"/>
      <c r="L11" s="2593"/>
      <c r="N11" s="936"/>
      <c r="S11" s="856"/>
    </row>
    <row r="12" spans="1:19" ht="30" customHeight="1" x14ac:dyDescent="0.25">
      <c r="A12" s="2594"/>
      <c r="B12" s="2597" t="s">
        <v>1413</v>
      </c>
      <c r="C12" s="2598"/>
      <c r="D12" s="2598"/>
      <c r="E12" s="2599"/>
      <c r="F12" s="857">
        <v>0</v>
      </c>
      <c r="G12" s="858">
        <f t="shared" ref="G12:G43" si="0">IF($L$8="обнулить",0,L12)</f>
        <v>0</v>
      </c>
      <c r="H12" s="2600">
        <f>F12*G12</f>
        <v>0</v>
      </c>
      <c r="I12" s="2600"/>
      <c r="J12" s="2601"/>
      <c r="K12" s="2601"/>
      <c r="L12" s="859"/>
      <c r="M12" s="944"/>
      <c r="N12" s="936"/>
    </row>
    <row r="13" spans="1:19" ht="30" customHeight="1" x14ac:dyDescent="0.25">
      <c r="A13" s="2595"/>
      <c r="B13" s="2582" t="s">
        <v>1414</v>
      </c>
      <c r="C13" s="2583"/>
      <c r="D13" s="2583"/>
      <c r="E13" s="2584"/>
      <c r="F13" s="860">
        <v>719.78279373000009</v>
      </c>
      <c r="G13" s="861">
        <f t="shared" si="0"/>
        <v>0</v>
      </c>
      <c r="H13" s="2580">
        <f>F13*G13</f>
        <v>0</v>
      </c>
      <c r="I13" s="2581"/>
      <c r="J13" s="2581"/>
      <c r="K13" s="2581"/>
      <c r="L13" s="862"/>
      <c r="M13" s="944"/>
      <c r="N13" s="936"/>
    </row>
    <row r="14" spans="1:19" ht="30" customHeight="1" x14ac:dyDescent="0.25">
      <c r="A14" s="2595"/>
      <c r="B14" s="2582" t="s">
        <v>1415</v>
      </c>
      <c r="C14" s="2583"/>
      <c r="D14" s="2583"/>
      <c r="E14" s="2584"/>
      <c r="F14" s="860">
        <v>3318.6831043406041</v>
      </c>
      <c r="G14" s="861">
        <f t="shared" si="0"/>
        <v>0</v>
      </c>
      <c r="H14" s="2580">
        <f t="shared" ref="H14:H43" si="1">F14*G14</f>
        <v>0</v>
      </c>
      <c r="I14" s="2581"/>
      <c r="J14" s="2581"/>
      <c r="K14" s="2581"/>
      <c r="L14" s="862"/>
      <c r="M14" s="944"/>
      <c r="N14" s="936"/>
    </row>
    <row r="15" spans="1:19" ht="33.75" customHeight="1" x14ac:dyDescent="0.25">
      <c r="A15" s="2595"/>
      <c r="B15" s="2602" t="s">
        <v>2027</v>
      </c>
      <c r="C15" s="2603"/>
      <c r="D15" s="2603"/>
      <c r="E15" s="2604"/>
      <c r="F15" s="863">
        <v>2655.7334459936287</v>
      </c>
      <c r="G15" s="861">
        <f t="shared" si="0"/>
        <v>0</v>
      </c>
      <c r="H15" s="2580">
        <f t="shared" si="1"/>
        <v>0</v>
      </c>
      <c r="I15" s="2581"/>
      <c r="J15" s="2581"/>
      <c r="K15" s="2581"/>
      <c r="L15" s="862"/>
      <c r="M15" s="945"/>
      <c r="N15" s="936"/>
    </row>
    <row r="16" spans="1:19" ht="29.45" customHeight="1" x14ac:dyDescent="0.25">
      <c r="A16" s="2595"/>
      <c r="B16" s="2582" t="s">
        <v>1416</v>
      </c>
      <c r="C16" s="2583"/>
      <c r="D16" s="2583"/>
      <c r="E16" s="2584"/>
      <c r="F16" s="860">
        <v>1696.6080206875802</v>
      </c>
      <c r="G16" s="861">
        <f t="shared" si="0"/>
        <v>0</v>
      </c>
      <c r="H16" s="2580">
        <f t="shared" si="1"/>
        <v>0</v>
      </c>
      <c r="I16" s="2581"/>
      <c r="J16" s="2581"/>
      <c r="K16" s="2581"/>
      <c r="L16" s="862"/>
      <c r="M16" s="944"/>
      <c r="N16" s="936"/>
    </row>
    <row r="17" spans="1:14" ht="30" customHeight="1" x14ac:dyDescent="0.25">
      <c r="A17" s="2595"/>
      <c r="B17" s="2582" t="s">
        <v>1417</v>
      </c>
      <c r="C17" s="2583"/>
      <c r="D17" s="2583"/>
      <c r="E17" s="2584"/>
      <c r="F17" s="860">
        <v>2404.6732075406044</v>
      </c>
      <c r="G17" s="864">
        <f t="shared" si="0"/>
        <v>0</v>
      </c>
      <c r="H17" s="2580">
        <f t="shared" si="1"/>
        <v>0</v>
      </c>
      <c r="I17" s="2581"/>
      <c r="J17" s="2581"/>
      <c r="K17" s="2581"/>
      <c r="L17" s="865"/>
      <c r="M17" s="944"/>
      <c r="N17" s="936"/>
    </row>
    <row r="18" spans="1:14" ht="30" customHeight="1" x14ac:dyDescent="0.25">
      <c r="A18" s="2595"/>
      <c r="B18" s="2585" t="s">
        <v>1418</v>
      </c>
      <c r="C18" s="2586"/>
      <c r="D18" s="2586"/>
      <c r="E18" s="2587"/>
      <c r="F18" s="863">
        <v>1770.6519624273483</v>
      </c>
      <c r="G18" s="864">
        <f t="shared" si="0"/>
        <v>0</v>
      </c>
      <c r="H18" s="2580">
        <f t="shared" si="1"/>
        <v>0</v>
      </c>
      <c r="I18" s="2581"/>
      <c r="J18" s="2581"/>
      <c r="K18" s="2581"/>
      <c r="L18" s="865"/>
      <c r="M18" s="944"/>
      <c r="N18" s="936"/>
    </row>
    <row r="19" spans="1:14" ht="30" customHeight="1" x14ac:dyDescent="0.25">
      <c r="A19" s="2595"/>
      <c r="B19" s="2585" t="s">
        <v>1419</v>
      </c>
      <c r="C19" s="2586"/>
      <c r="D19" s="2586"/>
      <c r="E19" s="2587"/>
      <c r="F19" s="863">
        <v>1062.5867755743241</v>
      </c>
      <c r="G19" s="864">
        <f t="shared" si="0"/>
        <v>0</v>
      </c>
      <c r="H19" s="2580">
        <f t="shared" si="1"/>
        <v>0</v>
      </c>
      <c r="I19" s="2581"/>
      <c r="J19" s="2581"/>
      <c r="K19" s="2581"/>
      <c r="L19" s="865"/>
      <c r="M19" s="944"/>
      <c r="N19" s="936"/>
    </row>
    <row r="20" spans="1:14" ht="30" customHeight="1" x14ac:dyDescent="0.25">
      <c r="A20" s="2595"/>
      <c r="B20" s="2585" t="s">
        <v>1420</v>
      </c>
      <c r="C20" s="2586"/>
      <c r="D20" s="2586"/>
      <c r="E20" s="2587"/>
      <c r="F20" s="863">
        <v>1416.6193690008363</v>
      </c>
      <c r="G20" s="864">
        <f t="shared" si="0"/>
        <v>0</v>
      </c>
      <c r="H20" s="2580">
        <f t="shared" si="1"/>
        <v>0</v>
      </c>
      <c r="I20" s="2581"/>
      <c r="J20" s="2581"/>
      <c r="K20" s="2581"/>
      <c r="L20" s="865"/>
      <c r="M20" s="944"/>
      <c r="N20" s="936"/>
    </row>
    <row r="21" spans="1:14" ht="30" customHeight="1" x14ac:dyDescent="0.25">
      <c r="A21" s="2595"/>
      <c r="B21" s="2585" t="s">
        <v>1421</v>
      </c>
      <c r="C21" s="2586"/>
      <c r="D21" s="2586"/>
      <c r="E21" s="2587"/>
      <c r="F21" s="863">
        <v>5311.9558872820444</v>
      </c>
      <c r="G21" s="864">
        <f t="shared" si="0"/>
        <v>0</v>
      </c>
      <c r="H21" s="2580">
        <f t="shared" si="1"/>
        <v>0</v>
      </c>
      <c r="I21" s="2581"/>
      <c r="J21" s="2581"/>
      <c r="K21" s="2581"/>
      <c r="L21" s="865"/>
      <c r="M21" s="944"/>
      <c r="N21" s="936"/>
    </row>
    <row r="22" spans="1:14" ht="30" customHeight="1" x14ac:dyDescent="0.25">
      <c r="A22" s="2595"/>
      <c r="B22" s="2585" t="s">
        <v>1422</v>
      </c>
      <c r="C22" s="2586"/>
      <c r="D22" s="2586"/>
      <c r="E22" s="2587"/>
      <c r="F22" s="866">
        <v>1770.6519624273483</v>
      </c>
      <c r="G22" s="864">
        <f t="shared" si="0"/>
        <v>0</v>
      </c>
      <c r="H22" s="2580">
        <f t="shared" si="1"/>
        <v>0</v>
      </c>
      <c r="I22" s="2581"/>
      <c r="J22" s="2581"/>
      <c r="K22" s="2581"/>
      <c r="L22" s="865"/>
      <c r="M22" s="944"/>
      <c r="N22" s="936"/>
    </row>
    <row r="23" spans="1:14" ht="30" customHeight="1" x14ac:dyDescent="0.25">
      <c r="A23" s="2595"/>
      <c r="B23" s="2585" t="s">
        <v>2028</v>
      </c>
      <c r="C23" s="2586"/>
      <c r="D23" s="2586"/>
      <c r="E23" s="2587"/>
      <c r="F23" s="863">
        <v>3718.3202215679526</v>
      </c>
      <c r="G23" s="864">
        <f t="shared" si="0"/>
        <v>0</v>
      </c>
      <c r="H23" s="2580">
        <f t="shared" si="1"/>
        <v>0</v>
      </c>
      <c r="I23" s="2581"/>
      <c r="J23" s="2581"/>
      <c r="K23" s="2581"/>
      <c r="L23" s="865"/>
      <c r="M23" s="944"/>
      <c r="N23" s="936"/>
    </row>
    <row r="24" spans="1:14" ht="30" customHeight="1" x14ac:dyDescent="0.25">
      <c r="A24" s="2595"/>
      <c r="B24" s="2582" t="s">
        <v>1423</v>
      </c>
      <c r="C24" s="2583"/>
      <c r="D24" s="2583"/>
      <c r="E24" s="2584"/>
      <c r="F24" s="860">
        <v>5163.3790085077208</v>
      </c>
      <c r="G24" s="864">
        <f t="shared" si="0"/>
        <v>0</v>
      </c>
      <c r="H24" s="2580">
        <f t="shared" si="1"/>
        <v>0</v>
      </c>
      <c r="I24" s="2581"/>
      <c r="J24" s="2581"/>
      <c r="K24" s="2581"/>
      <c r="L24" s="865"/>
      <c r="M24" s="944"/>
      <c r="N24" s="936"/>
    </row>
    <row r="25" spans="1:14" ht="30" customHeight="1" x14ac:dyDescent="0.25">
      <c r="A25" s="2595"/>
      <c r="B25" s="2585" t="s">
        <v>1424</v>
      </c>
      <c r="C25" s="2586"/>
      <c r="D25" s="2586"/>
      <c r="E25" s="2587"/>
      <c r="F25" s="863">
        <v>2301.7008525671163</v>
      </c>
      <c r="G25" s="864">
        <f t="shared" si="0"/>
        <v>0</v>
      </c>
      <c r="H25" s="2580">
        <f t="shared" si="1"/>
        <v>0</v>
      </c>
      <c r="I25" s="2581"/>
      <c r="J25" s="2581"/>
      <c r="K25" s="2581"/>
      <c r="L25" s="865"/>
      <c r="M25" s="944"/>
      <c r="N25" s="936"/>
    </row>
    <row r="26" spans="1:14" ht="30" customHeight="1" x14ac:dyDescent="0.25">
      <c r="A26" s="2595"/>
      <c r="B26" s="2585" t="s">
        <v>1425</v>
      </c>
      <c r="C26" s="2586"/>
      <c r="D26" s="2586"/>
      <c r="E26" s="2587"/>
      <c r="F26" s="863">
        <v>1239.6030722875803</v>
      </c>
      <c r="G26" s="864">
        <f t="shared" si="0"/>
        <v>0</v>
      </c>
      <c r="H26" s="2580">
        <f t="shared" si="1"/>
        <v>0</v>
      </c>
      <c r="I26" s="2581"/>
      <c r="J26" s="2581"/>
      <c r="K26" s="2581"/>
      <c r="L26" s="865"/>
      <c r="M26" s="944"/>
      <c r="N26" s="936"/>
    </row>
    <row r="27" spans="1:14" ht="30" customHeight="1" x14ac:dyDescent="0.25">
      <c r="A27" s="2595"/>
      <c r="B27" s="2585" t="s">
        <v>1426</v>
      </c>
      <c r="C27" s="2586"/>
      <c r="D27" s="2586"/>
      <c r="E27" s="2587"/>
      <c r="F27" s="863">
        <v>6785.6094738432002</v>
      </c>
      <c r="G27" s="864">
        <f t="shared" si="0"/>
        <v>0</v>
      </c>
      <c r="H27" s="2580">
        <f t="shared" si="1"/>
        <v>0</v>
      </c>
      <c r="I27" s="2581"/>
      <c r="J27" s="2581"/>
      <c r="K27" s="2581"/>
      <c r="L27" s="865"/>
      <c r="M27" s="944"/>
      <c r="N27" s="936"/>
    </row>
    <row r="28" spans="1:14" ht="30" customHeight="1" x14ac:dyDescent="0.25">
      <c r="A28" s="2595"/>
      <c r="B28" s="2585" t="s">
        <v>2029</v>
      </c>
      <c r="C28" s="2586"/>
      <c r="D28" s="2586"/>
      <c r="E28" s="2587"/>
      <c r="F28" s="866">
        <v>4798.5519582000006</v>
      </c>
      <c r="G28" s="864">
        <f t="shared" si="0"/>
        <v>0</v>
      </c>
      <c r="H28" s="2580">
        <f t="shared" si="1"/>
        <v>0</v>
      </c>
      <c r="I28" s="2581"/>
      <c r="J28" s="2581"/>
      <c r="K28" s="2581"/>
      <c r="L28" s="865"/>
      <c r="M28" s="944"/>
      <c r="N28" s="936"/>
    </row>
    <row r="29" spans="1:14" ht="30" customHeight="1" x14ac:dyDescent="0.25">
      <c r="A29" s="2595"/>
      <c r="B29" s="2585" t="s">
        <v>2030</v>
      </c>
      <c r="C29" s="2586"/>
      <c r="D29" s="2586"/>
      <c r="E29" s="2587"/>
      <c r="F29" s="866">
        <v>3656.0395872000004</v>
      </c>
      <c r="G29" s="864">
        <f t="shared" si="0"/>
        <v>0</v>
      </c>
      <c r="H29" s="2580">
        <f t="shared" si="1"/>
        <v>0</v>
      </c>
      <c r="I29" s="2581"/>
      <c r="J29" s="2581"/>
      <c r="K29" s="2581"/>
      <c r="L29" s="865"/>
      <c r="M29" s="944"/>
      <c r="N29" s="936"/>
    </row>
    <row r="30" spans="1:14" ht="30" customHeight="1" x14ac:dyDescent="0.25">
      <c r="A30" s="2595"/>
      <c r="B30" s="2585" t="s">
        <v>2031</v>
      </c>
      <c r="C30" s="2586"/>
      <c r="D30" s="2586"/>
      <c r="E30" s="2587"/>
      <c r="F30" s="866">
        <v>3656.0395872000004</v>
      </c>
      <c r="G30" s="864">
        <f t="shared" si="0"/>
        <v>0</v>
      </c>
      <c r="H30" s="2580">
        <f t="shared" si="1"/>
        <v>0</v>
      </c>
      <c r="I30" s="2581"/>
      <c r="J30" s="2581"/>
      <c r="K30" s="2581"/>
      <c r="L30" s="865"/>
      <c r="M30" s="944"/>
      <c r="N30" s="936"/>
    </row>
    <row r="31" spans="1:14" ht="30" customHeight="1" x14ac:dyDescent="0.25">
      <c r="A31" s="2595"/>
      <c r="B31" s="2585" t="s">
        <v>2032</v>
      </c>
      <c r="C31" s="2586"/>
      <c r="D31" s="2586"/>
      <c r="E31" s="2587"/>
      <c r="F31" s="866">
        <v>2742.0296904000002</v>
      </c>
      <c r="G31" s="864">
        <f t="shared" si="0"/>
        <v>0</v>
      </c>
      <c r="H31" s="2580">
        <f t="shared" si="1"/>
        <v>0</v>
      </c>
      <c r="I31" s="2581"/>
      <c r="J31" s="2581"/>
      <c r="K31" s="2581"/>
      <c r="L31" s="865"/>
      <c r="M31" s="944"/>
      <c r="N31" s="936"/>
    </row>
    <row r="32" spans="1:14" ht="30" customHeight="1" x14ac:dyDescent="0.25">
      <c r="A32" s="2595"/>
      <c r="B32" s="2585" t="s">
        <v>2033</v>
      </c>
      <c r="C32" s="2586"/>
      <c r="D32" s="2586"/>
      <c r="E32" s="2587"/>
      <c r="F32" s="866">
        <v>3884.5420614000004</v>
      </c>
      <c r="G32" s="864">
        <f t="shared" si="0"/>
        <v>0</v>
      </c>
      <c r="H32" s="2580">
        <f t="shared" si="1"/>
        <v>0</v>
      </c>
      <c r="I32" s="2581"/>
      <c r="J32" s="2581"/>
      <c r="K32" s="2581"/>
      <c r="L32" s="865"/>
      <c r="M32" s="944"/>
      <c r="N32" s="936"/>
    </row>
    <row r="33" spans="1:30" ht="30" customHeight="1" x14ac:dyDescent="0.25">
      <c r="A33" s="2595"/>
      <c r="B33" s="2585" t="s">
        <v>2034</v>
      </c>
      <c r="C33" s="2586"/>
      <c r="D33" s="2586"/>
      <c r="E33" s="2587"/>
      <c r="F33" s="866">
        <v>3112.2036986040002</v>
      </c>
      <c r="G33" s="864">
        <f t="shared" si="0"/>
        <v>0</v>
      </c>
      <c r="H33" s="2580">
        <f t="shared" si="1"/>
        <v>0</v>
      </c>
      <c r="I33" s="2581"/>
      <c r="J33" s="2581"/>
      <c r="K33" s="2581"/>
      <c r="L33" s="865"/>
      <c r="M33" s="944"/>
      <c r="N33" s="936"/>
    </row>
    <row r="34" spans="1:30" ht="30" customHeight="1" x14ac:dyDescent="0.25">
      <c r="A34" s="2595"/>
      <c r="B34" s="2585" t="s">
        <v>2035</v>
      </c>
      <c r="C34" s="2586"/>
      <c r="D34" s="2586"/>
      <c r="E34" s="2587"/>
      <c r="F34" s="866">
        <v>1828.0197936000002</v>
      </c>
      <c r="G34" s="864">
        <f t="shared" si="0"/>
        <v>0</v>
      </c>
      <c r="H34" s="2580">
        <f t="shared" si="1"/>
        <v>0</v>
      </c>
      <c r="I34" s="2581"/>
      <c r="J34" s="2581"/>
      <c r="K34" s="2581"/>
      <c r="L34" s="865"/>
      <c r="M34" s="944"/>
      <c r="N34" s="936"/>
    </row>
    <row r="35" spans="1:30" ht="30" customHeight="1" x14ac:dyDescent="0.25">
      <c r="A35" s="2595"/>
      <c r="B35" s="2585" t="s">
        <v>2036</v>
      </c>
      <c r="C35" s="2586"/>
      <c r="D35" s="2586"/>
      <c r="E35" s="2587"/>
      <c r="F35" s="866">
        <v>2513.5272162000001</v>
      </c>
      <c r="G35" s="864">
        <f t="shared" si="0"/>
        <v>0</v>
      </c>
      <c r="H35" s="2580">
        <f t="shared" si="1"/>
        <v>0</v>
      </c>
      <c r="I35" s="2581"/>
      <c r="J35" s="2581"/>
      <c r="K35" s="2581"/>
      <c r="L35" s="865"/>
      <c r="M35" s="944"/>
      <c r="N35" s="936"/>
    </row>
    <row r="36" spans="1:30" ht="30" customHeight="1" x14ac:dyDescent="0.25">
      <c r="A36" s="2595"/>
      <c r="B36" s="2585" t="s">
        <v>2037</v>
      </c>
      <c r="C36" s="2586"/>
      <c r="D36" s="2586"/>
      <c r="E36" s="2587"/>
      <c r="F36" s="866">
        <v>1599.5173194000001</v>
      </c>
      <c r="G36" s="864">
        <f t="shared" si="0"/>
        <v>0</v>
      </c>
      <c r="H36" s="2580">
        <f t="shared" si="1"/>
        <v>0</v>
      </c>
      <c r="I36" s="2581"/>
      <c r="J36" s="2581"/>
      <c r="K36" s="2581"/>
      <c r="L36" s="865"/>
      <c r="M36" s="944"/>
      <c r="N36" s="936"/>
    </row>
    <row r="37" spans="1:30" ht="30" customHeight="1" x14ac:dyDescent="0.25">
      <c r="A37" s="2595"/>
      <c r="B37" s="2585" t="s">
        <v>2038</v>
      </c>
      <c r="C37" s="2586"/>
      <c r="D37" s="2586"/>
      <c r="E37" s="2587"/>
      <c r="F37" s="866">
        <v>3656.0395872000004</v>
      </c>
      <c r="G37" s="864">
        <f t="shared" si="0"/>
        <v>0</v>
      </c>
      <c r="H37" s="2580">
        <f t="shared" si="1"/>
        <v>0</v>
      </c>
      <c r="I37" s="2581"/>
      <c r="J37" s="2581"/>
      <c r="K37" s="2581"/>
      <c r="L37" s="865"/>
      <c r="M37" s="944"/>
      <c r="N37" s="936"/>
    </row>
    <row r="38" spans="1:30" ht="30" customHeight="1" x14ac:dyDescent="0.25">
      <c r="A38" s="2595"/>
      <c r="B38" s="2585" t="s">
        <v>2039</v>
      </c>
      <c r="C38" s="2586"/>
      <c r="D38" s="2586"/>
      <c r="E38" s="2587"/>
      <c r="F38" s="866">
        <v>2056.5222678</v>
      </c>
      <c r="G38" s="864">
        <f t="shared" si="0"/>
        <v>0</v>
      </c>
      <c r="H38" s="2580">
        <f t="shared" si="1"/>
        <v>0</v>
      </c>
      <c r="I38" s="2581"/>
      <c r="J38" s="2581"/>
      <c r="K38" s="2581"/>
      <c r="L38" s="865"/>
      <c r="M38" s="944"/>
      <c r="N38" s="936"/>
    </row>
    <row r="39" spans="1:30" ht="30" customHeight="1" x14ac:dyDescent="0.25">
      <c r="A39" s="2595"/>
      <c r="B39" s="2585" t="s">
        <v>1427</v>
      </c>
      <c r="C39" s="2586"/>
      <c r="D39" s="2586"/>
      <c r="E39" s="2587"/>
      <c r="F39" s="863">
        <v>4957.4342985607445</v>
      </c>
      <c r="G39" s="864">
        <f t="shared" si="0"/>
        <v>0</v>
      </c>
      <c r="H39" s="2580">
        <f t="shared" si="1"/>
        <v>0</v>
      </c>
      <c r="I39" s="2581"/>
      <c r="J39" s="2581"/>
      <c r="K39" s="2581"/>
      <c r="L39" s="865"/>
      <c r="M39" s="944"/>
      <c r="N39" s="936"/>
    </row>
    <row r="40" spans="1:30" ht="39.950000000000003" customHeight="1" x14ac:dyDescent="0.25">
      <c r="A40" s="2595"/>
      <c r="B40" s="2585" t="s">
        <v>2040</v>
      </c>
      <c r="C40" s="2605"/>
      <c r="D40" s="2605"/>
      <c r="E40" s="2606"/>
      <c r="F40" s="866">
        <v>1599.5173194000001</v>
      </c>
      <c r="G40" s="864">
        <f t="shared" si="0"/>
        <v>0</v>
      </c>
      <c r="H40" s="2580">
        <f t="shared" si="1"/>
        <v>0</v>
      </c>
      <c r="I40" s="2581"/>
      <c r="J40" s="2581"/>
      <c r="K40" s="2607"/>
      <c r="L40" s="865"/>
      <c r="M40" s="944"/>
      <c r="N40" s="936"/>
      <c r="AD40" s="867"/>
    </row>
    <row r="41" spans="1:30" ht="30" customHeight="1" x14ac:dyDescent="0.25">
      <c r="A41" s="2595"/>
      <c r="B41" s="2582" t="s">
        <v>1428</v>
      </c>
      <c r="C41" s="2583"/>
      <c r="D41" s="2583"/>
      <c r="E41" s="2584"/>
      <c r="F41" s="860">
        <v>2581.6895042538604</v>
      </c>
      <c r="G41" s="864">
        <f t="shared" si="0"/>
        <v>0</v>
      </c>
      <c r="H41" s="2580">
        <f t="shared" si="1"/>
        <v>0</v>
      </c>
      <c r="I41" s="2581"/>
      <c r="J41" s="2581"/>
      <c r="K41" s="2581"/>
      <c r="L41" s="865"/>
      <c r="M41" s="944"/>
      <c r="N41" s="936"/>
    </row>
    <row r="42" spans="1:30" ht="30" customHeight="1" x14ac:dyDescent="0.25">
      <c r="A42" s="2595"/>
      <c r="B42" s="2585" t="s">
        <v>1429</v>
      </c>
      <c r="C42" s="2586"/>
      <c r="D42" s="2586"/>
      <c r="E42" s="2587"/>
      <c r="F42" s="863">
        <v>2124.6845558538607</v>
      </c>
      <c r="G42" s="861">
        <f t="shared" si="0"/>
        <v>0</v>
      </c>
      <c r="H42" s="2580">
        <f t="shared" si="1"/>
        <v>0</v>
      </c>
      <c r="I42" s="2581"/>
      <c r="J42" s="2581"/>
      <c r="K42" s="2581"/>
      <c r="L42" s="862"/>
      <c r="M42" s="944"/>
      <c r="N42" s="936"/>
    </row>
    <row r="43" spans="1:30" ht="30" customHeight="1" thickBot="1" x14ac:dyDescent="0.3">
      <c r="A43" s="2596"/>
      <c r="B43" s="2608" t="s">
        <v>1430</v>
      </c>
      <c r="C43" s="2609"/>
      <c r="D43" s="2609"/>
      <c r="E43" s="2610"/>
      <c r="F43" s="868">
        <v>2124.6845558538607</v>
      </c>
      <c r="G43" s="869">
        <f t="shared" si="0"/>
        <v>0</v>
      </c>
      <c r="H43" s="2611">
        <f t="shared" si="1"/>
        <v>0</v>
      </c>
      <c r="I43" s="2612"/>
      <c r="J43" s="2612"/>
      <c r="K43" s="2612"/>
      <c r="L43" s="870"/>
      <c r="M43" s="944"/>
      <c r="N43" s="936"/>
    </row>
    <row r="44" spans="1:30" ht="39.950000000000003" customHeight="1" thickBot="1" x14ac:dyDescent="0.3">
      <c r="A44" s="2591" t="s">
        <v>1431</v>
      </c>
      <c r="B44" s="2592"/>
      <c r="C44" s="2592"/>
      <c r="D44" s="2592"/>
      <c r="E44" s="2592"/>
      <c r="F44" s="2592"/>
      <c r="G44" s="2592"/>
      <c r="H44" s="2592"/>
      <c r="I44" s="2592"/>
      <c r="J44" s="2592"/>
      <c r="K44" s="2592"/>
      <c r="L44" s="2593"/>
      <c r="N44" s="936"/>
    </row>
    <row r="45" spans="1:30" ht="39.950000000000003" customHeight="1" x14ac:dyDescent="0.25">
      <c r="A45" s="2613"/>
      <c r="B45" s="2614" t="s">
        <v>1432</v>
      </c>
      <c r="C45" s="2615"/>
      <c r="D45" s="2615"/>
      <c r="E45" s="2616"/>
      <c r="F45" s="857">
        <v>0</v>
      </c>
      <c r="G45" s="871">
        <f t="shared" ref="G45:G61" si="2">IF($L$8="обнулить",0,L45)</f>
        <v>0</v>
      </c>
      <c r="H45" s="2617">
        <f t="shared" ref="H45:H61" si="3">F45*G45</f>
        <v>0</v>
      </c>
      <c r="I45" s="2617"/>
      <c r="J45" s="2617"/>
      <c r="K45" s="2618"/>
      <c r="L45" s="859"/>
      <c r="N45" s="936"/>
    </row>
    <row r="46" spans="1:30" ht="46.15" customHeight="1" x14ac:dyDescent="0.25">
      <c r="A46" s="2595"/>
      <c r="B46" s="2619" t="s">
        <v>1433</v>
      </c>
      <c r="C46" s="2620"/>
      <c r="D46" s="2620"/>
      <c r="E46" s="2621"/>
      <c r="F46" s="863">
        <v>354.03259342651205</v>
      </c>
      <c r="G46" s="872">
        <f t="shared" si="2"/>
        <v>0</v>
      </c>
      <c r="H46" s="2622">
        <f t="shared" si="3"/>
        <v>0</v>
      </c>
      <c r="I46" s="2622"/>
      <c r="J46" s="2622"/>
      <c r="K46" s="2623"/>
      <c r="L46" s="862"/>
      <c r="M46" s="945"/>
      <c r="N46" s="936"/>
    </row>
    <row r="47" spans="1:30" ht="46.15" customHeight="1" x14ac:dyDescent="0.25">
      <c r="A47" s="2595"/>
      <c r="B47" s="2624" t="s">
        <v>2041</v>
      </c>
      <c r="C47" s="2625"/>
      <c r="D47" s="2625"/>
      <c r="E47" s="2626"/>
      <c r="F47" s="860">
        <v>10511.113813200001</v>
      </c>
      <c r="G47" s="872">
        <f t="shared" si="2"/>
        <v>0</v>
      </c>
      <c r="H47" s="2622">
        <f t="shared" si="3"/>
        <v>0</v>
      </c>
      <c r="I47" s="2622"/>
      <c r="J47" s="2622"/>
      <c r="K47" s="2623"/>
      <c r="L47" s="862"/>
      <c r="M47" s="945"/>
      <c r="N47" s="936"/>
    </row>
    <row r="48" spans="1:30" ht="46.15" customHeight="1" x14ac:dyDescent="0.25">
      <c r="A48" s="2595"/>
      <c r="B48" s="2619" t="s">
        <v>2042</v>
      </c>
      <c r="C48" s="2620"/>
      <c r="D48" s="2620"/>
      <c r="E48" s="2621"/>
      <c r="F48" s="866">
        <v>354.03259342651205</v>
      </c>
      <c r="G48" s="872">
        <f t="shared" si="2"/>
        <v>0</v>
      </c>
      <c r="H48" s="2622">
        <f t="shared" si="3"/>
        <v>0</v>
      </c>
      <c r="I48" s="2622"/>
      <c r="J48" s="2622"/>
      <c r="K48" s="2623"/>
      <c r="L48" s="862"/>
      <c r="M48" s="945"/>
      <c r="N48" s="936"/>
    </row>
    <row r="49" spans="1:30" ht="46.15" customHeight="1" x14ac:dyDescent="0.25">
      <c r="A49" s="2595"/>
      <c r="B49" s="2619" t="s">
        <v>2043</v>
      </c>
      <c r="C49" s="2620"/>
      <c r="D49" s="2620"/>
      <c r="E49" s="2621"/>
      <c r="F49" s="866">
        <v>1599.5173194000001</v>
      </c>
      <c r="G49" s="872">
        <f t="shared" si="2"/>
        <v>0</v>
      </c>
      <c r="H49" s="2622">
        <f t="shared" si="3"/>
        <v>0</v>
      </c>
      <c r="I49" s="2622"/>
      <c r="J49" s="2622"/>
      <c r="K49" s="2623"/>
      <c r="L49" s="862"/>
      <c r="M49" s="945"/>
      <c r="N49" s="936"/>
    </row>
    <row r="50" spans="1:30" ht="39.950000000000003" customHeight="1" x14ac:dyDescent="0.25">
      <c r="A50" s="2595"/>
      <c r="B50" s="2619" t="s">
        <v>1434</v>
      </c>
      <c r="C50" s="2620"/>
      <c r="D50" s="2620"/>
      <c r="E50" s="2621"/>
      <c r="F50" s="866">
        <v>1593.6356657140921</v>
      </c>
      <c r="G50" s="872">
        <f t="shared" si="2"/>
        <v>0</v>
      </c>
      <c r="H50" s="2622">
        <f t="shared" si="3"/>
        <v>0</v>
      </c>
      <c r="I50" s="2622"/>
      <c r="J50" s="2622"/>
      <c r="K50" s="2623"/>
      <c r="L50" s="862"/>
      <c r="M50" s="944"/>
      <c r="N50" s="936"/>
    </row>
    <row r="51" spans="1:30" ht="39.950000000000003" customHeight="1" x14ac:dyDescent="0.25">
      <c r="A51" s="2595"/>
      <c r="B51" s="2619" t="s">
        <v>1435</v>
      </c>
      <c r="C51" s="2620"/>
      <c r="D51" s="2620"/>
      <c r="E51" s="2621"/>
      <c r="F51" s="863">
        <v>2301.7008525671163</v>
      </c>
      <c r="G51" s="872">
        <f t="shared" si="2"/>
        <v>0</v>
      </c>
      <c r="H51" s="2627">
        <f t="shared" si="3"/>
        <v>0</v>
      </c>
      <c r="I51" s="2627"/>
      <c r="J51" s="2627"/>
      <c r="K51" s="2628"/>
      <c r="L51" s="862"/>
      <c r="M51" s="944"/>
      <c r="N51" s="936"/>
    </row>
    <row r="52" spans="1:30" ht="39.950000000000003" customHeight="1" x14ac:dyDescent="0.25">
      <c r="A52" s="2595"/>
      <c r="B52" s="2624" t="s">
        <v>1436</v>
      </c>
      <c r="C52" s="2625"/>
      <c r="D52" s="2625"/>
      <c r="E52" s="2626"/>
      <c r="F52" s="860">
        <v>4455.3138216546968</v>
      </c>
      <c r="G52" s="872">
        <f t="shared" si="2"/>
        <v>0</v>
      </c>
      <c r="H52" s="2627">
        <f t="shared" si="3"/>
        <v>0</v>
      </c>
      <c r="I52" s="2627"/>
      <c r="J52" s="2627"/>
      <c r="K52" s="2628"/>
      <c r="L52" s="862"/>
      <c r="M52" s="944"/>
      <c r="N52" s="936"/>
    </row>
    <row r="53" spans="1:30" ht="39.950000000000003" customHeight="1" x14ac:dyDescent="0.25">
      <c r="A53" s="2595"/>
      <c r="B53" s="2629" t="s">
        <v>1437</v>
      </c>
      <c r="C53" s="2630"/>
      <c r="D53" s="2630"/>
      <c r="E53" s="2631"/>
      <c r="F53" s="863">
        <v>708.0651868530241</v>
      </c>
      <c r="G53" s="873">
        <f t="shared" si="2"/>
        <v>0</v>
      </c>
      <c r="H53" s="2627">
        <f t="shared" si="3"/>
        <v>0</v>
      </c>
      <c r="I53" s="2627"/>
      <c r="J53" s="2627"/>
      <c r="K53" s="2628"/>
      <c r="L53" s="862"/>
      <c r="M53" s="944"/>
      <c r="N53" s="936"/>
    </row>
    <row r="54" spans="1:30" ht="39.950000000000003" customHeight="1" x14ac:dyDescent="0.25">
      <c r="A54" s="2595"/>
      <c r="B54" s="2629" t="s">
        <v>1438</v>
      </c>
      <c r="C54" s="2630"/>
      <c r="D54" s="2630"/>
      <c r="E54" s="2631"/>
      <c r="F54" s="863">
        <v>2832.7497427068843</v>
      </c>
      <c r="G54" s="873">
        <f t="shared" si="2"/>
        <v>0</v>
      </c>
      <c r="H54" s="2627">
        <f t="shared" si="3"/>
        <v>0</v>
      </c>
      <c r="I54" s="2627"/>
      <c r="J54" s="2627"/>
      <c r="K54" s="2628"/>
      <c r="L54" s="862"/>
      <c r="M54" s="944"/>
      <c r="N54" s="936"/>
    </row>
    <row r="55" spans="1:30" ht="39.950000000000003" customHeight="1" x14ac:dyDescent="0.25">
      <c r="A55" s="2595"/>
      <c r="B55" s="2629" t="s">
        <v>1439</v>
      </c>
      <c r="C55" s="2630"/>
      <c r="D55" s="2630"/>
      <c r="E55" s="2631"/>
      <c r="F55" s="863">
        <v>3895.3365182812081</v>
      </c>
      <c r="G55" s="873">
        <f t="shared" si="2"/>
        <v>0</v>
      </c>
      <c r="H55" s="2627">
        <f t="shared" si="3"/>
        <v>0</v>
      </c>
      <c r="I55" s="2627"/>
      <c r="J55" s="2627"/>
      <c r="K55" s="2628"/>
      <c r="L55" s="862"/>
      <c r="M55" s="944"/>
      <c r="N55" s="936"/>
    </row>
    <row r="56" spans="1:30" ht="39.950000000000003" customHeight="1" x14ac:dyDescent="0.25">
      <c r="A56" s="2595"/>
      <c r="B56" s="2585" t="s">
        <v>1440</v>
      </c>
      <c r="C56" s="2586"/>
      <c r="D56" s="2586"/>
      <c r="E56" s="2587"/>
      <c r="F56" s="863">
        <v>708.0651868530241</v>
      </c>
      <c r="G56" s="861">
        <f t="shared" si="2"/>
        <v>0</v>
      </c>
      <c r="H56" s="2627">
        <f t="shared" si="3"/>
        <v>0</v>
      </c>
      <c r="I56" s="2627"/>
      <c r="J56" s="2627"/>
      <c r="K56" s="2628"/>
      <c r="L56" s="862"/>
      <c r="M56" s="944"/>
      <c r="N56" s="936"/>
    </row>
    <row r="57" spans="1:30" ht="39.950000000000003" customHeight="1" x14ac:dyDescent="0.25">
      <c r="A57" s="2595"/>
      <c r="B57" s="2632" t="s">
        <v>1441</v>
      </c>
      <c r="C57" s="2633"/>
      <c r="D57" s="2633"/>
      <c r="E57" s="2634"/>
      <c r="F57" s="863">
        <v>1062.5867755743241</v>
      </c>
      <c r="G57" s="861">
        <f t="shared" si="2"/>
        <v>0</v>
      </c>
      <c r="H57" s="2627">
        <f t="shared" si="3"/>
        <v>0</v>
      </c>
      <c r="I57" s="2627"/>
      <c r="J57" s="2627"/>
      <c r="K57" s="2628"/>
      <c r="L57" s="862"/>
      <c r="M57" s="944"/>
      <c r="N57" s="936"/>
    </row>
    <row r="58" spans="1:30" ht="39.950000000000003" customHeight="1" x14ac:dyDescent="0.25">
      <c r="A58" s="2595"/>
      <c r="B58" s="2632" t="s">
        <v>1442</v>
      </c>
      <c r="C58" s="2633"/>
      <c r="D58" s="2633"/>
      <c r="E58" s="2634"/>
      <c r="F58" s="863">
        <v>2124.6845558538607</v>
      </c>
      <c r="G58" s="861">
        <f t="shared" si="2"/>
        <v>0</v>
      </c>
      <c r="H58" s="2627">
        <f t="shared" si="3"/>
        <v>0</v>
      </c>
      <c r="I58" s="2627"/>
      <c r="J58" s="2627"/>
      <c r="K58" s="2628"/>
      <c r="L58" s="862"/>
      <c r="M58" s="944"/>
      <c r="N58" s="936"/>
    </row>
    <row r="59" spans="1:30" ht="39.950000000000003" customHeight="1" x14ac:dyDescent="0.25">
      <c r="A59" s="2595"/>
      <c r="B59" s="2635" t="s">
        <v>1443</v>
      </c>
      <c r="C59" s="2636"/>
      <c r="D59" s="2636"/>
      <c r="E59" s="2637"/>
      <c r="F59" s="863">
        <v>2124.6845558538607</v>
      </c>
      <c r="G59" s="861">
        <f t="shared" si="2"/>
        <v>0</v>
      </c>
      <c r="H59" s="2627">
        <f t="shared" si="3"/>
        <v>0</v>
      </c>
      <c r="I59" s="2627"/>
      <c r="J59" s="2627"/>
      <c r="K59" s="2628"/>
      <c r="L59" s="862"/>
      <c r="M59" s="944"/>
      <c r="N59" s="936"/>
    </row>
    <row r="60" spans="1:30" ht="39.950000000000003" customHeight="1" x14ac:dyDescent="0.25">
      <c r="A60" s="2595"/>
      <c r="B60" s="2632" t="s">
        <v>1444</v>
      </c>
      <c r="C60" s="2633"/>
      <c r="D60" s="2633"/>
      <c r="E60" s="2634"/>
      <c r="F60" s="863">
        <v>1770.6519624273483</v>
      </c>
      <c r="G60" s="861">
        <f t="shared" si="2"/>
        <v>0</v>
      </c>
      <c r="H60" s="2627">
        <f t="shared" si="3"/>
        <v>0</v>
      </c>
      <c r="I60" s="2627"/>
      <c r="J60" s="2627"/>
      <c r="K60" s="2628"/>
      <c r="L60" s="862"/>
      <c r="M60" s="944"/>
      <c r="N60" s="936"/>
    </row>
    <row r="61" spans="1:30" ht="39.950000000000003" customHeight="1" thickBot="1" x14ac:dyDescent="0.3">
      <c r="A61" s="2596"/>
      <c r="B61" s="2638" t="s">
        <v>1445</v>
      </c>
      <c r="C61" s="2639"/>
      <c r="D61" s="2639"/>
      <c r="E61" s="2640"/>
      <c r="F61" s="868">
        <v>1770.6519624273483</v>
      </c>
      <c r="G61" s="869">
        <f t="shared" si="2"/>
        <v>0</v>
      </c>
      <c r="H61" s="2641">
        <f t="shared" si="3"/>
        <v>0</v>
      </c>
      <c r="I61" s="2641"/>
      <c r="J61" s="2641"/>
      <c r="K61" s="2642"/>
      <c r="L61" s="870"/>
      <c r="M61" s="944"/>
      <c r="N61" s="936"/>
    </row>
    <row r="62" spans="1:30" ht="39.950000000000003" customHeight="1" thickBot="1" x14ac:dyDescent="0.3">
      <c r="A62" s="2591" t="s">
        <v>1446</v>
      </c>
      <c r="B62" s="2592"/>
      <c r="C62" s="2592"/>
      <c r="D62" s="2592"/>
      <c r="E62" s="2592"/>
      <c r="F62" s="2592"/>
      <c r="G62" s="2592"/>
      <c r="H62" s="2592"/>
      <c r="I62" s="2592"/>
      <c r="J62" s="2592"/>
      <c r="K62" s="2592"/>
      <c r="L62" s="2593"/>
      <c r="N62" s="936"/>
    </row>
    <row r="63" spans="1:30" ht="41.25" customHeight="1" x14ac:dyDescent="0.25">
      <c r="A63" s="2643" t="s">
        <v>1447</v>
      </c>
      <c r="B63" s="2644" t="s">
        <v>1448</v>
      </c>
      <c r="C63" s="2645"/>
      <c r="D63" s="2645"/>
      <c r="E63" s="2646"/>
      <c r="F63" s="874">
        <v>5277.3377624407449</v>
      </c>
      <c r="G63" s="871">
        <f t="shared" ref="G63:G66" si="4">IF($L$8="обнулить",0,L63)</f>
        <v>0</v>
      </c>
      <c r="H63" s="2647">
        <f t="shared" ref="H63:H66" si="5">F63*G63</f>
        <v>0</v>
      </c>
      <c r="I63" s="2647"/>
      <c r="J63" s="2647"/>
      <c r="K63" s="2648"/>
      <c r="L63" s="859"/>
      <c r="M63" s="944"/>
      <c r="N63" s="946"/>
      <c r="AA63" s="854"/>
      <c r="AB63" s="854"/>
      <c r="AC63" s="854"/>
      <c r="AD63" s="854"/>
    </row>
    <row r="64" spans="1:30" ht="41.25" customHeight="1" x14ac:dyDescent="0.25">
      <c r="A64" s="2595"/>
      <c r="B64" s="2582" t="s">
        <v>2044</v>
      </c>
      <c r="C64" s="2583"/>
      <c r="D64" s="2583"/>
      <c r="E64" s="2584"/>
      <c r="F64" s="860">
        <v>6808.4597212632007</v>
      </c>
      <c r="G64" s="861">
        <f t="shared" si="4"/>
        <v>0</v>
      </c>
      <c r="H64" s="2622">
        <f t="shared" si="5"/>
        <v>0</v>
      </c>
      <c r="I64" s="2622"/>
      <c r="J64" s="2622"/>
      <c r="K64" s="2623"/>
      <c r="L64" s="862"/>
      <c r="M64" s="944"/>
      <c r="N64" s="946"/>
      <c r="AA64" s="854"/>
      <c r="AB64" s="854"/>
      <c r="AC64" s="854"/>
      <c r="AD64" s="854"/>
    </row>
    <row r="65" spans="1:30" ht="41.25" customHeight="1" x14ac:dyDescent="0.25">
      <c r="A65" s="2595"/>
      <c r="B65" s="2585" t="s">
        <v>2045</v>
      </c>
      <c r="C65" s="2586"/>
      <c r="D65" s="2586"/>
      <c r="E65" s="2587"/>
      <c r="F65" s="866">
        <v>21707.735049000003</v>
      </c>
      <c r="G65" s="861">
        <f t="shared" si="4"/>
        <v>0</v>
      </c>
      <c r="H65" s="2622">
        <f t="shared" si="5"/>
        <v>0</v>
      </c>
      <c r="I65" s="2622"/>
      <c r="J65" s="2622"/>
      <c r="K65" s="2623"/>
      <c r="L65" s="862"/>
      <c r="M65" s="944"/>
      <c r="N65" s="946"/>
      <c r="AA65" s="854"/>
      <c r="AB65" s="854"/>
      <c r="AC65" s="854"/>
      <c r="AD65" s="854"/>
    </row>
    <row r="66" spans="1:30" ht="41.25" customHeight="1" thickBot="1" x14ac:dyDescent="0.3">
      <c r="A66" s="2596"/>
      <c r="B66" s="2649" t="s">
        <v>1450</v>
      </c>
      <c r="C66" s="2650"/>
      <c r="D66" s="2650"/>
      <c r="E66" s="2651"/>
      <c r="F66" s="875">
        <v>6300.009725821812</v>
      </c>
      <c r="G66" s="876">
        <f t="shared" si="4"/>
        <v>0</v>
      </c>
      <c r="H66" s="2652">
        <f t="shared" si="5"/>
        <v>0</v>
      </c>
      <c r="I66" s="2652"/>
      <c r="J66" s="2652"/>
      <c r="K66" s="2611"/>
      <c r="L66" s="870"/>
      <c r="M66" s="944"/>
      <c r="N66" s="946"/>
      <c r="AA66" s="854"/>
      <c r="AB66" s="854"/>
      <c r="AC66" s="854"/>
      <c r="AD66" s="854"/>
    </row>
    <row r="67" spans="1:30" ht="41.25" customHeight="1" thickBot="1" x14ac:dyDescent="0.3">
      <c r="A67" s="2591" t="s">
        <v>1451</v>
      </c>
      <c r="B67" s="2592"/>
      <c r="C67" s="2592"/>
      <c r="D67" s="2592"/>
      <c r="E67" s="2592"/>
      <c r="F67" s="2592"/>
      <c r="G67" s="2592"/>
      <c r="H67" s="2592"/>
      <c r="I67" s="2592"/>
      <c r="J67" s="2592"/>
      <c r="K67" s="2592"/>
      <c r="L67" s="2593"/>
      <c r="N67" s="936"/>
      <c r="AA67" s="854"/>
      <c r="AB67" s="854"/>
      <c r="AC67" s="854"/>
      <c r="AD67" s="854"/>
    </row>
    <row r="68" spans="1:30" ht="41.25" customHeight="1" x14ac:dyDescent="0.25">
      <c r="A68" s="2594"/>
      <c r="B68" s="2585" t="s">
        <v>2046</v>
      </c>
      <c r="C68" s="2586"/>
      <c r="D68" s="2586"/>
      <c r="E68" s="2587"/>
      <c r="F68" s="866">
        <v>1593.6356657140921</v>
      </c>
      <c r="G68" s="861">
        <f t="shared" ref="G68:G77" si="6">IF($L$8="обнулить",0,L68)</f>
        <v>0</v>
      </c>
      <c r="H68" s="2654">
        <f t="shared" ref="H68:H77" si="7">F68*G68</f>
        <v>0</v>
      </c>
      <c r="I68" s="2654"/>
      <c r="J68" s="2654"/>
      <c r="K68" s="2580"/>
      <c r="L68" s="862"/>
      <c r="M68" s="944"/>
      <c r="N68" s="936"/>
      <c r="X68" s="877"/>
    </row>
    <row r="69" spans="1:30" ht="41.25" customHeight="1" x14ac:dyDescent="0.25">
      <c r="A69" s="2594"/>
      <c r="B69" s="2585" t="s">
        <v>2047</v>
      </c>
      <c r="C69" s="2586"/>
      <c r="D69" s="2586"/>
      <c r="E69" s="2587"/>
      <c r="F69" s="866">
        <v>2301.7008525671163</v>
      </c>
      <c r="G69" s="861">
        <f t="shared" si="6"/>
        <v>0</v>
      </c>
      <c r="H69" s="2654">
        <f t="shared" si="7"/>
        <v>0</v>
      </c>
      <c r="I69" s="2654"/>
      <c r="J69" s="2654"/>
      <c r="K69" s="2580"/>
      <c r="L69" s="862"/>
      <c r="M69" s="944"/>
      <c r="N69" s="936"/>
      <c r="X69" s="877"/>
    </row>
    <row r="70" spans="1:30" ht="41.25" customHeight="1" x14ac:dyDescent="0.25">
      <c r="A70" s="2594"/>
      <c r="B70" s="2585" t="s">
        <v>2048</v>
      </c>
      <c r="C70" s="2586"/>
      <c r="D70" s="2586"/>
      <c r="E70" s="2587"/>
      <c r="F70" s="866">
        <v>1828.0197936000002</v>
      </c>
      <c r="G70" s="861">
        <f t="shared" si="6"/>
        <v>0</v>
      </c>
      <c r="H70" s="2654">
        <f t="shared" si="7"/>
        <v>0</v>
      </c>
      <c r="I70" s="2654"/>
      <c r="J70" s="2654"/>
      <c r="K70" s="2580"/>
      <c r="L70" s="862"/>
      <c r="M70" s="944"/>
      <c r="N70" s="936"/>
      <c r="X70" s="877"/>
    </row>
    <row r="71" spans="1:30" ht="41.25" customHeight="1" x14ac:dyDescent="0.25">
      <c r="A71" s="2594"/>
      <c r="B71" s="2585" t="s">
        <v>2049</v>
      </c>
      <c r="C71" s="2586"/>
      <c r="D71" s="2586"/>
      <c r="E71" s="2587"/>
      <c r="F71" s="866">
        <v>6398.0692776000005</v>
      </c>
      <c r="G71" s="861">
        <f t="shared" si="6"/>
        <v>0</v>
      </c>
      <c r="H71" s="2654">
        <f t="shared" si="7"/>
        <v>0</v>
      </c>
      <c r="I71" s="2654"/>
      <c r="J71" s="2654"/>
      <c r="K71" s="2580"/>
      <c r="L71" s="862"/>
      <c r="M71" s="944"/>
      <c r="N71" s="936"/>
      <c r="X71" s="877"/>
    </row>
    <row r="72" spans="1:30" ht="41.25" customHeight="1" x14ac:dyDescent="0.25">
      <c r="A72" s="2594"/>
      <c r="B72" s="2585" t="s">
        <v>1452</v>
      </c>
      <c r="C72" s="2586"/>
      <c r="D72" s="2586"/>
      <c r="E72" s="2587"/>
      <c r="F72" s="863">
        <v>1416.6193690008363</v>
      </c>
      <c r="G72" s="861">
        <f t="shared" si="6"/>
        <v>0</v>
      </c>
      <c r="H72" s="2654">
        <f t="shared" si="7"/>
        <v>0</v>
      </c>
      <c r="I72" s="2654"/>
      <c r="J72" s="2654"/>
      <c r="K72" s="2580"/>
      <c r="L72" s="862"/>
      <c r="M72" s="944"/>
      <c r="N72" s="936"/>
      <c r="X72" s="877"/>
    </row>
    <row r="73" spans="1:30" ht="41.25" customHeight="1" x14ac:dyDescent="0.25">
      <c r="A73" s="2594"/>
      <c r="B73" s="2585" t="s">
        <v>1453</v>
      </c>
      <c r="C73" s="2586"/>
      <c r="D73" s="2586"/>
      <c r="E73" s="2587"/>
      <c r="F73" s="863">
        <v>3541.3039248546966</v>
      </c>
      <c r="G73" s="861">
        <f t="shared" si="6"/>
        <v>0</v>
      </c>
      <c r="H73" s="2654">
        <f t="shared" si="7"/>
        <v>0</v>
      </c>
      <c r="I73" s="2654"/>
      <c r="J73" s="2654"/>
      <c r="K73" s="2580"/>
      <c r="L73" s="862"/>
      <c r="M73" s="944"/>
      <c r="N73" s="936"/>
      <c r="X73" s="877"/>
    </row>
    <row r="74" spans="1:30" ht="45.75" customHeight="1" x14ac:dyDescent="0.25">
      <c r="A74" s="2594"/>
      <c r="B74" s="2585" t="s">
        <v>1454</v>
      </c>
      <c r="C74" s="2586"/>
      <c r="D74" s="2586"/>
      <c r="E74" s="2587"/>
      <c r="F74" s="863">
        <v>4603.4017051342325</v>
      </c>
      <c r="G74" s="861">
        <f t="shared" si="6"/>
        <v>0</v>
      </c>
      <c r="H74" s="2654">
        <f t="shared" si="7"/>
        <v>0</v>
      </c>
      <c r="I74" s="2654"/>
      <c r="J74" s="2654"/>
      <c r="K74" s="2580"/>
      <c r="L74" s="862"/>
      <c r="M74" s="944"/>
      <c r="N74" s="936"/>
      <c r="X74" s="877"/>
    </row>
    <row r="75" spans="1:30" ht="41.25" customHeight="1" x14ac:dyDescent="0.25">
      <c r="A75" s="2594"/>
      <c r="B75" s="2585" t="s">
        <v>1455</v>
      </c>
      <c r="C75" s="2586"/>
      <c r="D75" s="2586"/>
      <c r="E75" s="2587"/>
      <c r="F75" s="863">
        <v>5311.9558872820444</v>
      </c>
      <c r="G75" s="861">
        <f t="shared" si="6"/>
        <v>0</v>
      </c>
      <c r="H75" s="2654">
        <f t="shared" si="7"/>
        <v>0</v>
      </c>
      <c r="I75" s="2654"/>
      <c r="J75" s="2654"/>
      <c r="K75" s="2580"/>
      <c r="L75" s="862"/>
      <c r="M75" s="944"/>
      <c r="N75" s="936"/>
      <c r="X75" s="877"/>
    </row>
    <row r="76" spans="1:30" ht="41.25" customHeight="1" x14ac:dyDescent="0.25">
      <c r="A76" s="2594"/>
      <c r="B76" s="2582" t="s">
        <v>1456</v>
      </c>
      <c r="C76" s="2583"/>
      <c r="D76" s="2583"/>
      <c r="E76" s="2584"/>
      <c r="F76" s="860">
        <v>2404.6732075406044</v>
      </c>
      <c r="G76" s="861">
        <f t="shared" si="6"/>
        <v>0</v>
      </c>
      <c r="H76" s="2654">
        <f t="shared" si="7"/>
        <v>0</v>
      </c>
      <c r="I76" s="2654"/>
      <c r="J76" s="2654"/>
      <c r="K76" s="2580"/>
      <c r="L76" s="862"/>
      <c r="M76" s="944"/>
      <c r="N76" s="936"/>
      <c r="X76" s="877"/>
      <c r="Y76" s="878"/>
      <c r="Z76" s="878"/>
      <c r="AA76" s="878"/>
    </row>
    <row r="77" spans="1:30" ht="41.25" customHeight="1" thickBot="1" x14ac:dyDescent="0.3">
      <c r="A77" s="2653"/>
      <c r="B77" s="2649" t="s">
        <v>1457</v>
      </c>
      <c r="C77" s="2650"/>
      <c r="D77" s="2650"/>
      <c r="E77" s="2651"/>
      <c r="F77" s="875">
        <v>2581.6895042538604</v>
      </c>
      <c r="G77" s="869">
        <f t="shared" si="6"/>
        <v>0</v>
      </c>
      <c r="H77" s="2652">
        <f t="shared" si="7"/>
        <v>0</v>
      </c>
      <c r="I77" s="2652"/>
      <c r="J77" s="2652"/>
      <c r="K77" s="2611"/>
      <c r="L77" s="870"/>
      <c r="M77" s="944"/>
      <c r="N77" s="936"/>
      <c r="X77" s="877"/>
      <c r="Y77" s="878"/>
      <c r="Z77" s="878"/>
      <c r="AA77" s="878"/>
    </row>
    <row r="78" spans="1:30" ht="39.950000000000003" customHeight="1" thickBot="1" x14ac:dyDescent="0.3">
      <c r="A78" s="2655" t="s">
        <v>1458</v>
      </c>
      <c r="B78" s="2656"/>
      <c r="C78" s="2656"/>
      <c r="D78" s="2656"/>
      <c r="E78" s="2656"/>
      <c r="F78" s="2656"/>
      <c r="G78" s="2656"/>
      <c r="H78" s="2656"/>
      <c r="I78" s="2656"/>
      <c r="J78" s="2656"/>
      <c r="K78" s="2656"/>
      <c r="L78" s="2657"/>
      <c r="N78" s="936"/>
    </row>
    <row r="79" spans="1:30" ht="39.950000000000003" customHeight="1" x14ac:dyDescent="0.25">
      <c r="A79" s="2658"/>
      <c r="B79" s="2597" t="s">
        <v>1459</v>
      </c>
      <c r="C79" s="2598"/>
      <c r="D79" s="2598"/>
      <c r="E79" s="2599"/>
      <c r="F79" s="857">
        <v>0</v>
      </c>
      <c r="G79" s="858">
        <f t="shared" ref="G79:G111" si="8">IF($L$8="обнулить",0,L79)</f>
        <v>0</v>
      </c>
      <c r="H79" s="2600">
        <f t="shared" ref="H79:H111" si="9">F79*G79</f>
        <v>0</v>
      </c>
      <c r="I79" s="2600"/>
      <c r="J79" s="2601"/>
      <c r="K79" s="2601"/>
      <c r="L79" s="859"/>
      <c r="N79" s="936"/>
      <c r="AD79" s="867"/>
    </row>
    <row r="80" spans="1:30" ht="54.75" customHeight="1" x14ac:dyDescent="0.25">
      <c r="A80" s="2659"/>
      <c r="B80" s="2582" t="s">
        <v>1460</v>
      </c>
      <c r="C80" s="2583"/>
      <c r="D80" s="2583"/>
      <c r="E80" s="2584"/>
      <c r="F80" s="860">
        <v>719.63655214651214</v>
      </c>
      <c r="G80" s="861">
        <f t="shared" si="8"/>
        <v>0</v>
      </c>
      <c r="H80" s="2654">
        <f t="shared" si="9"/>
        <v>0</v>
      </c>
      <c r="I80" s="2654"/>
      <c r="J80" s="2580"/>
      <c r="K80" s="2580"/>
      <c r="L80" s="862"/>
      <c r="M80" s="944"/>
      <c r="N80" s="936"/>
      <c r="AD80" s="867"/>
    </row>
    <row r="81" spans="1:30" ht="39.950000000000003" customHeight="1" x14ac:dyDescent="0.25">
      <c r="A81" s="2659"/>
      <c r="B81" s="2585" t="s">
        <v>1461</v>
      </c>
      <c r="C81" s="2586"/>
      <c r="D81" s="2586"/>
      <c r="E81" s="2587"/>
      <c r="F81" s="863">
        <v>1416.6193690008363</v>
      </c>
      <c r="G81" s="861">
        <f t="shared" si="8"/>
        <v>0</v>
      </c>
      <c r="H81" s="2654">
        <f t="shared" si="9"/>
        <v>0</v>
      </c>
      <c r="I81" s="2654"/>
      <c r="J81" s="2580"/>
      <c r="K81" s="2580"/>
      <c r="L81" s="862"/>
      <c r="M81" s="944"/>
      <c r="N81" s="936"/>
      <c r="AD81" s="867"/>
    </row>
    <row r="82" spans="1:30" ht="39.950000000000003" customHeight="1" x14ac:dyDescent="0.25">
      <c r="A82" s="2659"/>
      <c r="B82" s="2582" t="s">
        <v>1462</v>
      </c>
      <c r="C82" s="2583"/>
      <c r="D82" s="2583"/>
      <c r="E82" s="2584"/>
      <c r="F82" s="860">
        <v>1696.6080206875802</v>
      </c>
      <c r="G82" s="861">
        <f t="shared" si="8"/>
        <v>0</v>
      </c>
      <c r="H82" s="2580">
        <f t="shared" si="9"/>
        <v>0</v>
      </c>
      <c r="I82" s="2581"/>
      <c r="J82" s="2581"/>
      <c r="K82" s="2581"/>
      <c r="L82" s="862"/>
      <c r="M82" s="944"/>
      <c r="N82" s="936"/>
      <c r="AD82" s="867"/>
    </row>
    <row r="83" spans="1:30" ht="39.950000000000003" customHeight="1" x14ac:dyDescent="0.25">
      <c r="A83" s="2659"/>
      <c r="B83" s="2585" t="s">
        <v>1463</v>
      </c>
      <c r="C83" s="2586"/>
      <c r="D83" s="2586"/>
      <c r="E83" s="2587"/>
      <c r="F83" s="863">
        <v>2124.6845558538607</v>
      </c>
      <c r="G83" s="861">
        <f t="shared" si="8"/>
        <v>0</v>
      </c>
      <c r="H83" s="2580">
        <f t="shared" si="9"/>
        <v>0</v>
      </c>
      <c r="I83" s="2581"/>
      <c r="J83" s="2581"/>
      <c r="K83" s="2581"/>
      <c r="L83" s="862"/>
      <c r="M83" s="944"/>
      <c r="N83" s="936"/>
      <c r="AD83" s="867"/>
    </row>
    <row r="84" spans="1:30" ht="39.950000000000003" customHeight="1" x14ac:dyDescent="0.25">
      <c r="A84" s="2659"/>
      <c r="B84" s="2585" t="s">
        <v>1464</v>
      </c>
      <c r="C84" s="2586"/>
      <c r="D84" s="2586"/>
      <c r="E84" s="2587"/>
      <c r="F84" s="863">
        <v>708.0651868530241</v>
      </c>
      <c r="G84" s="861">
        <f t="shared" si="8"/>
        <v>0</v>
      </c>
      <c r="H84" s="2654">
        <f t="shared" si="9"/>
        <v>0</v>
      </c>
      <c r="I84" s="2654"/>
      <c r="J84" s="2654"/>
      <c r="K84" s="2580"/>
      <c r="L84" s="879"/>
      <c r="M84" s="944"/>
      <c r="N84" s="936"/>
      <c r="AD84" s="867"/>
    </row>
    <row r="85" spans="1:30" ht="39.950000000000003" customHeight="1" x14ac:dyDescent="0.25">
      <c r="A85" s="2659"/>
      <c r="B85" s="2585" t="s">
        <v>2050</v>
      </c>
      <c r="C85" s="2586"/>
      <c r="D85" s="2586"/>
      <c r="E85" s="2587"/>
      <c r="F85" s="863">
        <v>2655.7334459936287</v>
      </c>
      <c r="G85" s="861">
        <f t="shared" si="8"/>
        <v>0</v>
      </c>
      <c r="H85" s="2654">
        <f t="shared" si="9"/>
        <v>0</v>
      </c>
      <c r="I85" s="2654"/>
      <c r="J85" s="2654"/>
      <c r="K85" s="2580"/>
      <c r="L85" s="879"/>
      <c r="M85" s="945"/>
      <c r="N85" s="936"/>
      <c r="AD85" s="867"/>
    </row>
    <row r="86" spans="1:30" ht="39.950000000000003" customHeight="1" x14ac:dyDescent="0.25">
      <c r="A86" s="2659"/>
      <c r="B86" s="2585" t="s">
        <v>1418</v>
      </c>
      <c r="C86" s="2586"/>
      <c r="D86" s="2586"/>
      <c r="E86" s="2587"/>
      <c r="F86" s="863">
        <v>1770.6519624273483</v>
      </c>
      <c r="G86" s="864">
        <f t="shared" si="8"/>
        <v>0</v>
      </c>
      <c r="H86" s="2580">
        <f t="shared" si="9"/>
        <v>0</v>
      </c>
      <c r="I86" s="2581"/>
      <c r="J86" s="2581"/>
      <c r="K86" s="2581"/>
      <c r="L86" s="862"/>
      <c r="M86" s="944"/>
      <c r="N86" s="936"/>
      <c r="AD86" s="867"/>
    </row>
    <row r="87" spans="1:30" ht="39.950000000000003" customHeight="1" x14ac:dyDescent="0.25">
      <c r="A87" s="2659"/>
      <c r="B87" s="2585" t="s">
        <v>1419</v>
      </c>
      <c r="C87" s="2586"/>
      <c r="D87" s="2586"/>
      <c r="E87" s="2587"/>
      <c r="F87" s="863">
        <v>1770.6519624273483</v>
      </c>
      <c r="G87" s="864">
        <f t="shared" si="8"/>
        <v>0</v>
      </c>
      <c r="H87" s="2580">
        <f t="shared" si="9"/>
        <v>0</v>
      </c>
      <c r="I87" s="2581"/>
      <c r="J87" s="2581"/>
      <c r="K87" s="2581"/>
      <c r="L87" s="862"/>
      <c r="M87" s="944"/>
      <c r="N87" s="936"/>
      <c r="AD87" s="867"/>
    </row>
    <row r="88" spans="1:30" ht="39.950000000000003" customHeight="1" x14ac:dyDescent="0.25">
      <c r="A88" s="2659"/>
      <c r="B88" s="2585" t="s">
        <v>1420</v>
      </c>
      <c r="C88" s="2586"/>
      <c r="D88" s="2586"/>
      <c r="E88" s="2587"/>
      <c r="F88" s="863">
        <v>1416.6193690008363</v>
      </c>
      <c r="G88" s="864">
        <f t="shared" si="8"/>
        <v>0</v>
      </c>
      <c r="H88" s="2580">
        <f t="shared" si="9"/>
        <v>0</v>
      </c>
      <c r="I88" s="2581"/>
      <c r="J88" s="2581"/>
      <c r="K88" s="2581"/>
      <c r="L88" s="862"/>
      <c r="M88" s="944"/>
      <c r="N88" s="936"/>
      <c r="AD88" s="867"/>
    </row>
    <row r="89" spans="1:30" ht="39.950000000000003" customHeight="1" x14ac:dyDescent="0.25">
      <c r="A89" s="2659"/>
      <c r="B89" s="2585" t="s">
        <v>1465</v>
      </c>
      <c r="C89" s="2586"/>
      <c r="D89" s="2586"/>
      <c r="E89" s="2587"/>
      <c r="F89" s="863">
        <v>5311.9558872820444</v>
      </c>
      <c r="G89" s="864">
        <f t="shared" si="8"/>
        <v>0</v>
      </c>
      <c r="H89" s="2580">
        <f t="shared" si="9"/>
        <v>0</v>
      </c>
      <c r="I89" s="2581"/>
      <c r="J89" s="2581"/>
      <c r="K89" s="2581"/>
      <c r="L89" s="862"/>
      <c r="M89" s="944"/>
      <c r="N89" s="936"/>
      <c r="AD89" s="867"/>
    </row>
    <row r="90" spans="1:30" ht="39.950000000000003" customHeight="1" x14ac:dyDescent="0.25">
      <c r="A90" s="2659"/>
      <c r="B90" s="2585" t="s">
        <v>1422</v>
      </c>
      <c r="C90" s="2586"/>
      <c r="D90" s="2586"/>
      <c r="E90" s="2587"/>
      <c r="F90" s="866">
        <v>1770.6519624273483</v>
      </c>
      <c r="G90" s="864">
        <f t="shared" si="8"/>
        <v>0</v>
      </c>
      <c r="H90" s="2580">
        <f t="shared" si="9"/>
        <v>0</v>
      </c>
      <c r="I90" s="2581"/>
      <c r="J90" s="2581"/>
      <c r="K90" s="2581"/>
      <c r="L90" s="862"/>
      <c r="M90" s="944"/>
      <c r="N90" s="936"/>
      <c r="AD90" s="867"/>
    </row>
    <row r="91" spans="1:30" ht="39.950000000000003" customHeight="1" x14ac:dyDescent="0.25">
      <c r="A91" s="2659"/>
      <c r="B91" s="2585" t="s">
        <v>2028</v>
      </c>
      <c r="C91" s="2586"/>
      <c r="D91" s="2586"/>
      <c r="E91" s="2587"/>
      <c r="F91" s="863">
        <v>3718.3202215679526</v>
      </c>
      <c r="G91" s="864">
        <f t="shared" si="8"/>
        <v>0</v>
      </c>
      <c r="H91" s="2580">
        <f t="shared" si="9"/>
        <v>0</v>
      </c>
      <c r="I91" s="2581"/>
      <c r="J91" s="2581"/>
      <c r="K91" s="2581"/>
      <c r="L91" s="865"/>
      <c r="M91" s="944"/>
      <c r="N91" s="936"/>
      <c r="AD91" s="867"/>
    </row>
    <row r="92" spans="1:30" ht="39.950000000000003" customHeight="1" x14ac:dyDescent="0.25">
      <c r="A92" s="2659"/>
      <c r="B92" s="2582" t="s">
        <v>1417</v>
      </c>
      <c r="C92" s="2583"/>
      <c r="D92" s="2583"/>
      <c r="E92" s="2584"/>
      <c r="F92" s="860">
        <v>2404.6732075406044</v>
      </c>
      <c r="G92" s="864">
        <f t="shared" si="8"/>
        <v>0</v>
      </c>
      <c r="H92" s="2580">
        <f t="shared" si="9"/>
        <v>0</v>
      </c>
      <c r="I92" s="2581"/>
      <c r="J92" s="2581"/>
      <c r="K92" s="2581"/>
      <c r="L92" s="865"/>
      <c r="M92" s="944"/>
      <c r="N92" s="936"/>
      <c r="AD92" s="867"/>
    </row>
    <row r="93" spans="1:30" ht="39.950000000000003" customHeight="1" x14ac:dyDescent="0.25">
      <c r="A93" s="2659"/>
      <c r="B93" s="2582" t="s">
        <v>1423</v>
      </c>
      <c r="C93" s="2583"/>
      <c r="D93" s="2583"/>
      <c r="E93" s="2584"/>
      <c r="F93" s="860">
        <v>5163.3790085077208</v>
      </c>
      <c r="G93" s="864">
        <f t="shared" si="8"/>
        <v>0</v>
      </c>
      <c r="H93" s="2580">
        <f t="shared" si="9"/>
        <v>0</v>
      </c>
      <c r="I93" s="2581"/>
      <c r="J93" s="2581"/>
      <c r="K93" s="2581"/>
      <c r="L93" s="865"/>
      <c r="M93" s="944"/>
      <c r="N93" s="936"/>
      <c r="AD93" s="867"/>
    </row>
    <row r="94" spans="1:30" ht="39.950000000000003" customHeight="1" x14ac:dyDescent="0.25">
      <c r="A94" s="2659"/>
      <c r="B94" s="2585" t="s">
        <v>1466</v>
      </c>
      <c r="C94" s="2586"/>
      <c r="D94" s="2586"/>
      <c r="E94" s="2587"/>
      <c r="F94" s="863">
        <v>1062.5867755743241</v>
      </c>
      <c r="G94" s="864">
        <f t="shared" si="8"/>
        <v>0</v>
      </c>
      <c r="H94" s="2580">
        <f>F94*G94</f>
        <v>0</v>
      </c>
      <c r="I94" s="2581"/>
      <c r="J94" s="2581"/>
      <c r="K94" s="2581"/>
      <c r="L94" s="865"/>
      <c r="M94" s="944"/>
      <c r="N94" s="936"/>
      <c r="AD94" s="867"/>
    </row>
    <row r="95" spans="1:30" ht="39.950000000000003" customHeight="1" x14ac:dyDescent="0.25">
      <c r="A95" s="2659"/>
      <c r="B95" s="2585" t="s">
        <v>1426</v>
      </c>
      <c r="C95" s="2605"/>
      <c r="D95" s="2605"/>
      <c r="E95" s="2606"/>
      <c r="F95" s="863">
        <v>6785.6094738432002</v>
      </c>
      <c r="G95" s="864">
        <f t="shared" si="8"/>
        <v>0</v>
      </c>
      <c r="H95" s="2580">
        <f t="shared" ref="H95:H107" si="10">F95*G95</f>
        <v>0</v>
      </c>
      <c r="I95" s="2581"/>
      <c r="J95" s="2581"/>
      <c r="K95" s="2607"/>
      <c r="L95" s="865"/>
      <c r="M95" s="944"/>
      <c r="N95" s="936"/>
      <c r="AD95" s="867"/>
    </row>
    <row r="96" spans="1:30" ht="39.950000000000003" customHeight="1" x14ac:dyDescent="0.25">
      <c r="A96" s="2659"/>
      <c r="B96" s="2585" t="s">
        <v>2029</v>
      </c>
      <c r="C96" s="2605"/>
      <c r="D96" s="2605"/>
      <c r="E96" s="2606"/>
      <c r="F96" s="866">
        <v>4798.5519582000006</v>
      </c>
      <c r="G96" s="864">
        <f t="shared" si="8"/>
        <v>0</v>
      </c>
      <c r="H96" s="2580">
        <f t="shared" si="10"/>
        <v>0</v>
      </c>
      <c r="I96" s="2581"/>
      <c r="J96" s="2581"/>
      <c r="K96" s="2607"/>
      <c r="L96" s="865"/>
      <c r="M96" s="944"/>
      <c r="N96" s="936"/>
      <c r="AD96" s="867"/>
    </row>
    <row r="97" spans="1:30" ht="39.950000000000003" customHeight="1" x14ac:dyDescent="0.25">
      <c r="A97" s="2659"/>
      <c r="B97" s="2585" t="s">
        <v>2030</v>
      </c>
      <c r="C97" s="2605"/>
      <c r="D97" s="2605"/>
      <c r="E97" s="2606"/>
      <c r="F97" s="866">
        <v>3656.0395872000004</v>
      </c>
      <c r="G97" s="864">
        <f t="shared" si="8"/>
        <v>0</v>
      </c>
      <c r="H97" s="2580">
        <f t="shared" si="10"/>
        <v>0</v>
      </c>
      <c r="I97" s="2581"/>
      <c r="J97" s="2581"/>
      <c r="K97" s="2607"/>
      <c r="L97" s="865"/>
      <c r="M97" s="944"/>
      <c r="N97" s="936"/>
      <c r="AD97" s="867"/>
    </row>
    <row r="98" spans="1:30" ht="39.950000000000003" customHeight="1" x14ac:dyDescent="0.25">
      <c r="A98" s="2659"/>
      <c r="B98" s="2585" t="s">
        <v>2031</v>
      </c>
      <c r="C98" s="2605"/>
      <c r="D98" s="2605"/>
      <c r="E98" s="2606"/>
      <c r="F98" s="866">
        <v>3656.0395872000004</v>
      </c>
      <c r="G98" s="864">
        <f t="shared" si="8"/>
        <v>0</v>
      </c>
      <c r="H98" s="2580">
        <f t="shared" si="10"/>
        <v>0</v>
      </c>
      <c r="I98" s="2581"/>
      <c r="J98" s="2581"/>
      <c r="K98" s="2607"/>
      <c r="L98" s="865"/>
      <c r="M98" s="944"/>
      <c r="N98" s="936"/>
      <c r="AD98" s="867"/>
    </row>
    <row r="99" spans="1:30" ht="39.950000000000003" customHeight="1" x14ac:dyDescent="0.25">
      <c r="A99" s="2659"/>
      <c r="B99" s="2585" t="s">
        <v>2032</v>
      </c>
      <c r="C99" s="2605"/>
      <c r="D99" s="2605"/>
      <c r="E99" s="2606"/>
      <c r="F99" s="866">
        <v>2742.0296904000002</v>
      </c>
      <c r="G99" s="864">
        <f t="shared" si="8"/>
        <v>0</v>
      </c>
      <c r="H99" s="2580">
        <f t="shared" si="10"/>
        <v>0</v>
      </c>
      <c r="I99" s="2581"/>
      <c r="J99" s="2581"/>
      <c r="K99" s="2607"/>
      <c r="L99" s="865"/>
      <c r="M99" s="944"/>
      <c r="N99" s="936"/>
      <c r="AD99" s="867"/>
    </row>
    <row r="100" spans="1:30" ht="39.950000000000003" customHeight="1" x14ac:dyDescent="0.25">
      <c r="A100" s="2659"/>
      <c r="B100" s="2585" t="s">
        <v>2033</v>
      </c>
      <c r="C100" s="2605"/>
      <c r="D100" s="2605"/>
      <c r="E100" s="2606"/>
      <c r="F100" s="866">
        <v>3884.5420614000004</v>
      </c>
      <c r="G100" s="864">
        <f t="shared" si="8"/>
        <v>0</v>
      </c>
      <c r="H100" s="2580">
        <f t="shared" si="10"/>
        <v>0</v>
      </c>
      <c r="I100" s="2581"/>
      <c r="J100" s="2581"/>
      <c r="K100" s="2607"/>
      <c r="L100" s="865"/>
      <c r="M100" s="944"/>
      <c r="N100" s="936"/>
      <c r="AD100" s="867"/>
    </row>
    <row r="101" spans="1:30" ht="39.950000000000003" customHeight="1" x14ac:dyDescent="0.25">
      <c r="A101" s="2659"/>
      <c r="B101" s="2585" t="s">
        <v>2034</v>
      </c>
      <c r="C101" s="2605"/>
      <c r="D101" s="2605"/>
      <c r="E101" s="2606"/>
      <c r="F101" s="866">
        <v>2655.1987502040001</v>
      </c>
      <c r="G101" s="864">
        <f t="shared" si="8"/>
        <v>0</v>
      </c>
      <c r="H101" s="2580">
        <f t="shared" si="10"/>
        <v>0</v>
      </c>
      <c r="I101" s="2581"/>
      <c r="J101" s="2581"/>
      <c r="K101" s="2607"/>
      <c r="L101" s="865"/>
      <c r="M101" s="944"/>
      <c r="N101" s="936"/>
      <c r="AD101" s="867"/>
    </row>
    <row r="102" spans="1:30" ht="39.950000000000003" customHeight="1" x14ac:dyDescent="0.25">
      <c r="A102" s="2659"/>
      <c r="B102" s="2585" t="s">
        <v>2035</v>
      </c>
      <c r="C102" s="2605"/>
      <c r="D102" s="2605"/>
      <c r="E102" s="2606"/>
      <c r="F102" s="866">
        <v>1828.0197936000002</v>
      </c>
      <c r="G102" s="864">
        <f t="shared" si="8"/>
        <v>0</v>
      </c>
      <c r="H102" s="2580">
        <f t="shared" si="10"/>
        <v>0</v>
      </c>
      <c r="I102" s="2581"/>
      <c r="J102" s="2581"/>
      <c r="K102" s="2607"/>
      <c r="L102" s="865"/>
      <c r="M102" s="944"/>
      <c r="N102" s="936"/>
      <c r="AD102" s="867"/>
    </row>
    <row r="103" spans="1:30" ht="39.950000000000003" customHeight="1" x14ac:dyDescent="0.25">
      <c r="A103" s="2659"/>
      <c r="B103" s="2585" t="s">
        <v>2036</v>
      </c>
      <c r="C103" s="2605"/>
      <c r="D103" s="2605"/>
      <c r="E103" s="2606"/>
      <c r="F103" s="866">
        <v>2513.5272162000001</v>
      </c>
      <c r="G103" s="864">
        <f t="shared" si="8"/>
        <v>0</v>
      </c>
      <c r="H103" s="2580">
        <f t="shared" si="10"/>
        <v>0</v>
      </c>
      <c r="I103" s="2581"/>
      <c r="J103" s="2581"/>
      <c r="K103" s="2607"/>
      <c r="L103" s="865"/>
      <c r="M103" s="944"/>
      <c r="N103" s="936"/>
      <c r="AD103" s="867"/>
    </row>
    <row r="104" spans="1:30" ht="39.950000000000003" customHeight="1" x14ac:dyDescent="0.25">
      <c r="A104" s="2659"/>
      <c r="B104" s="2585" t="s">
        <v>2037</v>
      </c>
      <c r="C104" s="2605"/>
      <c r="D104" s="2605"/>
      <c r="E104" s="2606"/>
      <c r="F104" s="866">
        <v>1599.5173194000001</v>
      </c>
      <c r="G104" s="864">
        <f t="shared" si="8"/>
        <v>0</v>
      </c>
      <c r="H104" s="2580">
        <f t="shared" si="10"/>
        <v>0</v>
      </c>
      <c r="I104" s="2581"/>
      <c r="J104" s="2581"/>
      <c r="K104" s="2607"/>
      <c r="L104" s="865"/>
      <c r="M104" s="944"/>
      <c r="N104" s="936"/>
      <c r="AD104" s="867"/>
    </row>
    <row r="105" spans="1:30" ht="39.950000000000003" customHeight="1" x14ac:dyDescent="0.25">
      <c r="A105" s="2659"/>
      <c r="B105" s="2585" t="s">
        <v>2038</v>
      </c>
      <c r="C105" s="2605"/>
      <c r="D105" s="2605"/>
      <c r="E105" s="2606"/>
      <c r="F105" s="866">
        <v>3656.0395872000004</v>
      </c>
      <c r="G105" s="864">
        <f t="shared" si="8"/>
        <v>0</v>
      </c>
      <c r="H105" s="2580">
        <f t="shared" si="10"/>
        <v>0</v>
      </c>
      <c r="I105" s="2581"/>
      <c r="J105" s="2581"/>
      <c r="K105" s="2607"/>
      <c r="L105" s="865"/>
      <c r="M105" s="944"/>
      <c r="N105" s="936"/>
      <c r="AD105" s="867"/>
    </row>
    <row r="106" spans="1:30" ht="39.950000000000003" customHeight="1" x14ac:dyDescent="0.25">
      <c r="A106" s="2659"/>
      <c r="B106" s="2585" t="s">
        <v>2039</v>
      </c>
      <c r="C106" s="2605"/>
      <c r="D106" s="2605"/>
      <c r="E106" s="2606"/>
      <c r="F106" s="866">
        <v>2056.5222678</v>
      </c>
      <c r="G106" s="864">
        <f t="shared" si="8"/>
        <v>0</v>
      </c>
      <c r="H106" s="2580">
        <f t="shared" si="10"/>
        <v>0</v>
      </c>
      <c r="I106" s="2581"/>
      <c r="J106" s="2581"/>
      <c r="K106" s="2607"/>
      <c r="L106" s="865"/>
      <c r="M106" s="944"/>
      <c r="N106" s="936"/>
      <c r="AD106" s="867"/>
    </row>
    <row r="107" spans="1:30" ht="39.950000000000003" customHeight="1" x14ac:dyDescent="0.25">
      <c r="A107" s="2659"/>
      <c r="B107" s="2585" t="s">
        <v>2040</v>
      </c>
      <c r="C107" s="2605"/>
      <c r="D107" s="2605"/>
      <c r="E107" s="2606"/>
      <c r="F107" s="866">
        <v>1599.5173194000001</v>
      </c>
      <c r="G107" s="864">
        <f t="shared" si="8"/>
        <v>0</v>
      </c>
      <c r="H107" s="2580">
        <f t="shared" si="10"/>
        <v>0</v>
      </c>
      <c r="I107" s="2581"/>
      <c r="J107" s="2581"/>
      <c r="K107" s="2607"/>
      <c r="L107" s="865"/>
      <c r="M107" s="944"/>
      <c r="N107" s="936"/>
      <c r="AD107" s="867"/>
    </row>
    <row r="108" spans="1:30" ht="39.950000000000003" customHeight="1" x14ac:dyDescent="0.25">
      <c r="A108" s="2659"/>
      <c r="B108" s="2585" t="s">
        <v>1427</v>
      </c>
      <c r="C108" s="2586"/>
      <c r="D108" s="2586"/>
      <c r="E108" s="2587"/>
      <c r="F108" s="863">
        <v>4957.4342985607445</v>
      </c>
      <c r="G108" s="864">
        <f t="shared" si="8"/>
        <v>0</v>
      </c>
      <c r="H108" s="2580">
        <f t="shared" si="9"/>
        <v>0</v>
      </c>
      <c r="I108" s="2581"/>
      <c r="J108" s="2581"/>
      <c r="K108" s="2581"/>
      <c r="L108" s="862"/>
      <c r="M108" s="944"/>
      <c r="N108" s="936"/>
      <c r="AD108" s="867"/>
    </row>
    <row r="109" spans="1:30" ht="39.950000000000003" customHeight="1" x14ac:dyDescent="0.25">
      <c r="A109" s="2659"/>
      <c r="B109" s="2582" t="s">
        <v>1428</v>
      </c>
      <c r="C109" s="2583"/>
      <c r="D109" s="2583"/>
      <c r="E109" s="2584"/>
      <c r="F109" s="860">
        <v>2581.6895042538604</v>
      </c>
      <c r="G109" s="864"/>
      <c r="H109" s="2580">
        <f>F109*L109</f>
        <v>0</v>
      </c>
      <c r="I109" s="2581"/>
      <c r="J109" s="2581"/>
      <c r="K109" s="2581"/>
      <c r="L109" s="879"/>
      <c r="M109" s="944"/>
      <c r="N109" s="936"/>
      <c r="AD109" s="867"/>
    </row>
    <row r="110" spans="1:30" ht="39.950000000000003" customHeight="1" x14ac:dyDescent="0.25">
      <c r="A110" s="2659"/>
      <c r="B110" s="2585" t="s">
        <v>1467</v>
      </c>
      <c r="C110" s="2586"/>
      <c r="D110" s="2586"/>
      <c r="E110" s="2587"/>
      <c r="F110" s="863">
        <v>2124.6845558538607</v>
      </c>
      <c r="G110" s="861"/>
      <c r="H110" s="2654">
        <f>F110*L110</f>
        <v>0</v>
      </c>
      <c r="I110" s="2654"/>
      <c r="J110" s="2654"/>
      <c r="K110" s="2580"/>
      <c r="L110" s="879"/>
      <c r="M110" s="944"/>
      <c r="N110" s="936"/>
      <c r="AD110" s="867"/>
    </row>
    <row r="111" spans="1:30" ht="47.25" customHeight="1" thickBot="1" x14ac:dyDescent="0.3">
      <c r="A111" s="2660"/>
      <c r="B111" s="2649" t="s">
        <v>1468</v>
      </c>
      <c r="C111" s="2650"/>
      <c r="D111" s="2650"/>
      <c r="E111" s="2651"/>
      <c r="F111" s="880">
        <v>3318.6831043406041</v>
      </c>
      <c r="G111" s="869">
        <f t="shared" si="8"/>
        <v>0</v>
      </c>
      <c r="H111" s="2652">
        <f t="shared" si="9"/>
        <v>0</v>
      </c>
      <c r="I111" s="2652"/>
      <c r="J111" s="2611"/>
      <c r="K111" s="2611"/>
      <c r="L111" s="870"/>
      <c r="M111" s="944"/>
      <c r="N111" s="936"/>
    </row>
    <row r="112" spans="1:30" ht="39.950000000000003" customHeight="1" thickBot="1" x14ac:dyDescent="0.3">
      <c r="A112" s="2591" t="s">
        <v>1469</v>
      </c>
      <c r="B112" s="2592"/>
      <c r="C112" s="2592"/>
      <c r="D112" s="2592"/>
      <c r="E112" s="2592"/>
      <c r="F112" s="2592"/>
      <c r="G112" s="2592"/>
      <c r="H112" s="2592"/>
      <c r="I112" s="2592"/>
      <c r="J112" s="2592"/>
      <c r="K112" s="2592"/>
      <c r="L112" s="2593"/>
      <c r="N112" s="936"/>
    </row>
    <row r="113" spans="1:14" ht="39.950000000000003" customHeight="1" x14ac:dyDescent="0.25">
      <c r="A113" s="2613"/>
      <c r="B113" s="2661" t="s">
        <v>1470</v>
      </c>
      <c r="C113" s="2662"/>
      <c r="D113" s="2662"/>
      <c r="E113" s="2662"/>
      <c r="F113" s="857">
        <v>0</v>
      </c>
      <c r="G113" s="871">
        <f t="shared" ref="G113:G134" si="11">IF($L$8="обнулить",0,L113)</f>
        <v>0</v>
      </c>
      <c r="H113" s="2617">
        <f t="shared" ref="H113:H134" si="12">F113*G113</f>
        <v>0</v>
      </c>
      <c r="I113" s="2617"/>
      <c r="J113" s="2617"/>
      <c r="K113" s="2618"/>
      <c r="L113" s="859"/>
      <c r="N113" s="936"/>
    </row>
    <row r="114" spans="1:14" ht="43.15" customHeight="1" x14ac:dyDescent="0.25">
      <c r="A114" s="2595"/>
      <c r="B114" s="2585" t="s">
        <v>1471</v>
      </c>
      <c r="C114" s="2586"/>
      <c r="D114" s="2586"/>
      <c r="E114" s="2587"/>
      <c r="F114" s="863">
        <v>354.03259342651205</v>
      </c>
      <c r="G114" s="861">
        <f t="shared" si="11"/>
        <v>0</v>
      </c>
      <c r="H114" s="2622">
        <f t="shared" si="12"/>
        <v>0</v>
      </c>
      <c r="I114" s="2622"/>
      <c r="J114" s="2622"/>
      <c r="K114" s="2623"/>
      <c r="L114" s="862"/>
      <c r="M114" s="945"/>
      <c r="N114" s="936"/>
    </row>
    <row r="115" spans="1:14" ht="43.15" customHeight="1" x14ac:dyDescent="0.25">
      <c r="A115" s="2595"/>
      <c r="B115" s="2619" t="s">
        <v>2051</v>
      </c>
      <c r="C115" s="2620"/>
      <c r="D115" s="2620"/>
      <c r="E115" s="2621"/>
      <c r="F115" s="866">
        <v>354.03259342651205</v>
      </c>
      <c r="G115" s="872">
        <f t="shared" si="11"/>
        <v>0</v>
      </c>
      <c r="H115" s="2622">
        <f>F115*G115</f>
        <v>0</v>
      </c>
      <c r="I115" s="2622"/>
      <c r="J115" s="2622"/>
      <c r="K115" s="2623"/>
      <c r="L115" s="862"/>
      <c r="M115" s="945"/>
      <c r="N115" s="936"/>
    </row>
    <row r="116" spans="1:14" ht="43.15" customHeight="1" x14ac:dyDescent="0.25">
      <c r="A116" s="2595"/>
      <c r="B116" s="2619" t="s">
        <v>2052</v>
      </c>
      <c r="C116" s="2620"/>
      <c r="D116" s="2620"/>
      <c r="E116" s="2621"/>
      <c r="F116" s="866">
        <v>1599.5173194000001</v>
      </c>
      <c r="G116" s="872">
        <f t="shared" si="11"/>
        <v>0</v>
      </c>
      <c r="H116" s="2622">
        <f>F116*G116</f>
        <v>0</v>
      </c>
      <c r="I116" s="2622"/>
      <c r="J116" s="2622"/>
      <c r="K116" s="2623"/>
      <c r="L116" s="862"/>
      <c r="M116" s="945"/>
      <c r="N116" s="936"/>
    </row>
    <row r="117" spans="1:14" ht="39.950000000000003" customHeight="1" x14ac:dyDescent="0.25">
      <c r="A117" s="2595"/>
      <c r="B117" s="2619" t="s">
        <v>1434</v>
      </c>
      <c r="C117" s="2620"/>
      <c r="D117" s="2620"/>
      <c r="E117" s="2621"/>
      <c r="F117" s="866">
        <v>1593.6356657140921</v>
      </c>
      <c r="G117" s="872">
        <f t="shared" si="11"/>
        <v>0</v>
      </c>
      <c r="H117" s="2622">
        <f>F117*G117</f>
        <v>0</v>
      </c>
      <c r="I117" s="2622"/>
      <c r="J117" s="2622"/>
      <c r="K117" s="2623"/>
      <c r="L117" s="862"/>
      <c r="M117" s="944"/>
      <c r="N117" s="936"/>
    </row>
    <row r="118" spans="1:14" ht="39.950000000000003" customHeight="1" x14ac:dyDescent="0.25">
      <c r="A118" s="2595"/>
      <c r="B118" s="2619" t="s">
        <v>1472</v>
      </c>
      <c r="C118" s="2620"/>
      <c r="D118" s="2620"/>
      <c r="E118" s="2621"/>
      <c r="F118" s="863">
        <v>2301.7008525671163</v>
      </c>
      <c r="G118" s="872">
        <f t="shared" si="11"/>
        <v>0</v>
      </c>
      <c r="H118" s="2627">
        <f>F118*G118</f>
        <v>0</v>
      </c>
      <c r="I118" s="2627"/>
      <c r="J118" s="2627"/>
      <c r="K118" s="2628"/>
      <c r="L118" s="862"/>
      <c r="M118" s="944"/>
      <c r="N118" s="936"/>
    </row>
    <row r="119" spans="1:14" ht="39.950000000000003" customHeight="1" x14ac:dyDescent="0.25">
      <c r="A119" s="2595"/>
      <c r="B119" s="2624" t="s">
        <v>1473</v>
      </c>
      <c r="C119" s="2625"/>
      <c r="D119" s="2625"/>
      <c r="E119" s="2626"/>
      <c r="F119" s="860">
        <v>4455.3138216546968</v>
      </c>
      <c r="G119" s="872">
        <f t="shared" si="11"/>
        <v>0</v>
      </c>
      <c r="H119" s="2627">
        <f>F119*G119</f>
        <v>0</v>
      </c>
      <c r="I119" s="2627"/>
      <c r="J119" s="2627"/>
      <c r="K119" s="2628"/>
      <c r="L119" s="862"/>
      <c r="M119" s="944"/>
      <c r="N119" s="936"/>
    </row>
    <row r="120" spans="1:14" ht="39.950000000000003" customHeight="1" x14ac:dyDescent="0.25">
      <c r="A120" s="2595"/>
      <c r="B120" s="2629" t="s">
        <v>1437</v>
      </c>
      <c r="C120" s="2630"/>
      <c r="D120" s="2630"/>
      <c r="E120" s="2631"/>
      <c r="F120" s="863">
        <v>708.0651868530241</v>
      </c>
      <c r="G120" s="873">
        <f t="shared" si="11"/>
        <v>0</v>
      </c>
      <c r="H120" s="2622">
        <f t="shared" si="12"/>
        <v>0</v>
      </c>
      <c r="I120" s="2622"/>
      <c r="J120" s="2622"/>
      <c r="K120" s="2623"/>
      <c r="L120" s="862"/>
      <c r="M120" s="944"/>
      <c r="N120" s="936"/>
    </row>
    <row r="121" spans="1:14" ht="39.950000000000003" customHeight="1" x14ac:dyDescent="0.25">
      <c r="A121" s="2595"/>
      <c r="B121" s="2629" t="s">
        <v>1438</v>
      </c>
      <c r="C121" s="2630"/>
      <c r="D121" s="2630"/>
      <c r="E121" s="2631"/>
      <c r="F121" s="863">
        <v>2832.7497427068843</v>
      </c>
      <c r="G121" s="873">
        <f t="shared" si="11"/>
        <v>0</v>
      </c>
      <c r="H121" s="2622">
        <f t="shared" si="12"/>
        <v>0</v>
      </c>
      <c r="I121" s="2622"/>
      <c r="J121" s="2622"/>
      <c r="K121" s="2623"/>
      <c r="L121" s="862"/>
      <c r="M121" s="944"/>
      <c r="N121" s="936"/>
    </row>
    <row r="122" spans="1:14" ht="39.950000000000003" customHeight="1" x14ac:dyDescent="0.25">
      <c r="A122" s="2595"/>
      <c r="B122" s="2629" t="s">
        <v>1439</v>
      </c>
      <c r="C122" s="2630"/>
      <c r="D122" s="2630"/>
      <c r="E122" s="2631"/>
      <c r="F122" s="863">
        <v>3895.3365182812081</v>
      </c>
      <c r="G122" s="873">
        <f t="shared" si="11"/>
        <v>0</v>
      </c>
      <c r="H122" s="2622">
        <f t="shared" si="12"/>
        <v>0</v>
      </c>
      <c r="I122" s="2622"/>
      <c r="J122" s="2622"/>
      <c r="K122" s="2623"/>
      <c r="L122" s="862"/>
      <c r="M122" s="944"/>
      <c r="N122" s="936"/>
    </row>
    <row r="123" spans="1:14" ht="39.950000000000003" customHeight="1" x14ac:dyDescent="0.25">
      <c r="A123" s="2595"/>
      <c r="B123" s="2585" t="s">
        <v>1474</v>
      </c>
      <c r="C123" s="2586"/>
      <c r="D123" s="2586"/>
      <c r="E123" s="2587"/>
      <c r="F123" s="863">
        <v>708.0651868530241</v>
      </c>
      <c r="G123" s="861">
        <f t="shared" si="11"/>
        <v>0</v>
      </c>
      <c r="H123" s="2622">
        <f t="shared" si="12"/>
        <v>0</v>
      </c>
      <c r="I123" s="2622"/>
      <c r="J123" s="2622"/>
      <c r="K123" s="2623"/>
      <c r="L123" s="862"/>
      <c r="M123" s="944"/>
      <c r="N123" s="936"/>
    </row>
    <row r="124" spans="1:14" ht="39.950000000000003" customHeight="1" x14ac:dyDescent="0.25">
      <c r="A124" s="2595"/>
      <c r="B124" s="2632" t="s">
        <v>1475</v>
      </c>
      <c r="C124" s="2633"/>
      <c r="D124" s="2633"/>
      <c r="E124" s="2634"/>
      <c r="F124" s="863">
        <v>1062.5867755743241</v>
      </c>
      <c r="G124" s="861">
        <f t="shared" si="11"/>
        <v>0</v>
      </c>
      <c r="H124" s="2622">
        <f t="shared" si="12"/>
        <v>0</v>
      </c>
      <c r="I124" s="2622"/>
      <c r="J124" s="2622"/>
      <c r="K124" s="2623"/>
      <c r="L124" s="862"/>
      <c r="M124" s="944"/>
      <c r="N124" s="936"/>
    </row>
    <row r="125" spans="1:14" ht="39.950000000000003" customHeight="1" x14ac:dyDescent="0.25">
      <c r="A125" s="2595"/>
      <c r="B125" s="2632" t="s">
        <v>1476</v>
      </c>
      <c r="C125" s="2633"/>
      <c r="D125" s="2633"/>
      <c r="E125" s="2634"/>
      <c r="F125" s="863">
        <v>2124.6845558538607</v>
      </c>
      <c r="G125" s="861">
        <f t="shared" si="11"/>
        <v>0</v>
      </c>
      <c r="H125" s="2622">
        <f t="shared" si="12"/>
        <v>0</v>
      </c>
      <c r="I125" s="2622"/>
      <c r="J125" s="2622"/>
      <c r="K125" s="2623"/>
      <c r="L125" s="862"/>
      <c r="M125" s="944"/>
      <c r="N125" s="936"/>
    </row>
    <row r="126" spans="1:14" ht="39.950000000000003" customHeight="1" x14ac:dyDescent="0.25">
      <c r="A126" s="2595"/>
      <c r="B126" s="2663" t="s">
        <v>1477</v>
      </c>
      <c r="C126" s="2664"/>
      <c r="D126" s="2664"/>
      <c r="E126" s="2664"/>
      <c r="F126" s="863">
        <v>2124.6845558538607</v>
      </c>
      <c r="G126" s="861">
        <f t="shared" si="11"/>
        <v>0</v>
      </c>
      <c r="H126" s="2623">
        <f t="shared" si="12"/>
        <v>0</v>
      </c>
      <c r="I126" s="2665"/>
      <c r="J126" s="2665"/>
      <c r="K126" s="2665"/>
      <c r="L126" s="862"/>
      <c r="M126" s="944"/>
      <c r="N126" s="936"/>
    </row>
    <row r="127" spans="1:14" ht="39.950000000000003" customHeight="1" x14ac:dyDescent="0.25">
      <c r="A127" s="2595"/>
      <c r="B127" s="2632" t="s">
        <v>1478</v>
      </c>
      <c r="C127" s="2633"/>
      <c r="D127" s="2633"/>
      <c r="E127" s="2634"/>
      <c r="F127" s="863">
        <v>1770.6519624273483</v>
      </c>
      <c r="G127" s="861">
        <f t="shared" si="11"/>
        <v>0</v>
      </c>
      <c r="H127" s="2622">
        <f t="shared" si="12"/>
        <v>0</v>
      </c>
      <c r="I127" s="2622"/>
      <c r="J127" s="2622"/>
      <c r="K127" s="2623"/>
      <c r="L127" s="862"/>
      <c r="M127" s="944"/>
      <c r="N127" s="936"/>
    </row>
    <row r="128" spans="1:14" ht="70.5" customHeight="1" thickBot="1" x14ac:dyDescent="0.3">
      <c r="A128" s="2596"/>
      <c r="B128" s="2638" t="s">
        <v>1479</v>
      </c>
      <c r="C128" s="2639"/>
      <c r="D128" s="2639"/>
      <c r="E128" s="2640"/>
      <c r="F128" s="881">
        <v>1770.6519624273483</v>
      </c>
      <c r="G128" s="869">
        <f t="shared" si="11"/>
        <v>0</v>
      </c>
      <c r="H128" s="2666">
        <f t="shared" si="12"/>
        <v>0</v>
      </c>
      <c r="I128" s="2666"/>
      <c r="J128" s="2666"/>
      <c r="K128" s="2667"/>
      <c r="L128" s="870"/>
      <c r="M128" s="944"/>
      <c r="N128" s="936"/>
    </row>
    <row r="129" spans="1:34" ht="70.5" customHeight="1" x14ac:dyDescent="0.25">
      <c r="A129" s="2668"/>
      <c r="B129" s="2644" t="s">
        <v>1480</v>
      </c>
      <c r="C129" s="2645"/>
      <c r="D129" s="2645"/>
      <c r="E129" s="2646"/>
      <c r="F129" s="882">
        <v>4049.7950507414403</v>
      </c>
      <c r="G129" s="871">
        <f t="shared" si="11"/>
        <v>0</v>
      </c>
      <c r="H129" s="2647">
        <f t="shared" si="12"/>
        <v>0</v>
      </c>
      <c r="I129" s="2647"/>
      <c r="J129" s="2647"/>
      <c r="K129" s="2648"/>
      <c r="L129" s="859"/>
      <c r="M129" s="944"/>
      <c r="N129" s="936"/>
    </row>
    <row r="130" spans="1:34" ht="70.5" customHeight="1" thickBot="1" x14ac:dyDescent="0.3">
      <c r="A130" s="2669"/>
      <c r="B130" s="2649" t="s">
        <v>1481</v>
      </c>
      <c r="C130" s="2650"/>
      <c r="D130" s="2650"/>
      <c r="E130" s="2651"/>
      <c r="F130" s="875">
        <v>5819.9580178740007</v>
      </c>
      <c r="G130" s="869">
        <f t="shared" si="11"/>
        <v>0</v>
      </c>
      <c r="H130" s="2666">
        <f t="shared" si="12"/>
        <v>0</v>
      </c>
      <c r="I130" s="2666"/>
      <c r="J130" s="2666"/>
      <c r="K130" s="2667"/>
      <c r="L130" s="870"/>
      <c r="M130" s="944"/>
      <c r="N130" s="936"/>
    </row>
    <row r="131" spans="1:34" ht="70.5" customHeight="1" x14ac:dyDescent="0.25">
      <c r="A131" s="2669"/>
      <c r="B131" s="2614" t="s">
        <v>2053</v>
      </c>
      <c r="C131" s="2615"/>
      <c r="D131" s="2615"/>
      <c r="E131" s="2616"/>
      <c r="F131" s="883">
        <v>8391.3420605414412</v>
      </c>
      <c r="G131" s="871">
        <f t="shared" si="11"/>
        <v>0</v>
      </c>
      <c r="H131" s="2647">
        <f t="shared" si="12"/>
        <v>0</v>
      </c>
      <c r="I131" s="2647"/>
      <c r="J131" s="2647"/>
      <c r="K131" s="2648"/>
      <c r="L131" s="859"/>
      <c r="M131" s="944"/>
      <c r="N131" s="936"/>
    </row>
    <row r="132" spans="1:34" ht="70.5" customHeight="1" thickBot="1" x14ac:dyDescent="0.3">
      <c r="A132" s="2669"/>
      <c r="B132" s="2608" t="s">
        <v>2054</v>
      </c>
      <c r="C132" s="2609"/>
      <c r="D132" s="2609"/>
      <c r="E132" s="2610"/>
      <c r="F132" s="884">
        <v>10161.505027674</v>
      </c>
      <c r="G132" s="869">
        <f t="shared" si="11"/>
        <v>0</v>
      </c>
      <c r="H132" s="2666">
        <f t="shared" si="12"/>
        <v>0</v>
      </c>
      <c r="I132" s="2666"/>
      <c r="J132" s="2666"/>
      <c r="K132" s="2667"/>
      <c r="L132" s="870"/>
      <c r="M132" s="944"/>
      <c r="N132" s="936"/>
    </row>
    <row r="133" spans="1:34" ht="70.5" customHeight="1" thickBot="1" x14ac:dyDescent="0.3">
      <c r="A133" s="2669"/>
      <c r="B133" s="2649" t="s">
        <v>2055</v>
      </c>
      <c r="C133" s="2650"/>
      <c r="D133" s="2650"/>
      <c r="E133" s="2651"/>
      <c r="F133" s="875">
        <v>6528.3156878940008</v>
      </c>
      <c r="G133" s="869">
        <f t="shared" si="11"/>
        <v>0</v>
      </c>
      <c r="H133" s="2666">
        <f t="shared" si="12"/>
        <v>0</v>
      </c>
      <c r="I133" s="2666"/>
      <c r="J133" s="2666"/>
      <c r="K133" s="2667"/>
      <c r="L133" s="870"/>
      <c r="M133" s="944"/>
      <c r="N133" s="936"/>
    </row>
    <row r="134" spans="1:34" ht="70.5" customHeight="1" thickBot="1" x14ac:dyDescent="0.3">
      <c r="A134" s="2669"/>
      <c r="B134" s="2608"/>
      <c r="C134" s="2609"/>
      <c r="D134" s="2609"/>
      <c r="E134" s="2610"/>
      <c r="F134" s="884">
        <v>10869.862697694001</v>
      </c>
      <c r="G134" s="869">
        <f t="shared" si="11"/>
        <v>0</v>
      </c>
      <c r="H134" s="2666">
        <f t="shared" si="12"/>
        <v>0</v>
      </c>
      <c r="I134" s="2666"/>
      <c r="J134" s="2666"/>
      <c r="K134" s="2667"/>
      <c r="L134" s="870"/>
      <c r="M134" s="944"/>
      <c r="N134" s="936"/>
    </row>
    <row r="135" spans="1:34" ht="39.950000000000003" customHeight="1" thickBot="1" x14ac:dyDescent="0.3">
      <c r="A135" s="2591" t="s">
        <v>1482</v>
      </c>
      <c r="B135" s="2592"/>
      <c r="C135" s="2592"/>
      <c r="D135" s="2592"/>
      <c r="E135" s="2592"/>
      <c r="F135" s="2592"/>
      <c r="G135" s="2592"/>
      <c r="H135" s="2592"/>
      <c r="I135" s="2592"/>
      <c r="J135" s="2592"/>
      <c r="K135" s="2592"/>
      <c r="L135" s="2593"/>
      <c r="N135" s="936"/>
    </row>
    <row r="136" spans="1:34" ht="39.950000000000003" customHeight="1" x14ac:dyDescent="0.25">
      <c r="A136" s="2670" t="s">
        <v>1447</v>
      </c>
      <c r="B136" s="2644" t="s">
        <v>1448</v>
      </c>
      <c r="C136" s="2645"/>
      <c r="D136" s="2645"/>
      <c r="E136" s="2646"/>
      <c r="F136" s="882">
        <v>5277.3377624407449</v>
      </c>
      <c r="G136" s="871">
        <f t="shared" ref="G136:G139" si="13">IF($L$8="обнулить",0,L136)</f>
        <v>0</v>
      </c>
      <c r="H136" s="2647">
        <f t="shared" ref="H136:H139" si="14">F136*G136</f>
        <v>0</v>
      </c>
      <c r="I136" s="2647"/>
      <c r="J136" s="2647"/>
      <c r="K136" s="2648"/>
      <c r="L136" s="859"/>
      <c r="M136" s="944"/>
      <c r="N136" s="936"/>
      <c r="Z136" s="885"/>
      <c r="AA136" s="885"/>
      <c r="AB136" s="885"/>
      <c r="AC136" s="885"/>
      <c r="AD136" s="867"/>
      <c r="AE136" s="867"/>
      <c r="AF136" s="886"/>
      <c r="AG136" s="886"/>
      <c r="AH136" s="886"/>
    </row>
    <row r="137" spans="1:34" ht="39.950000000000003" customHeight="1" x14ac:dyDescent="0.25">
      <c r="A137" s="2659"/>
      <c r="B137" s="2582" t="s">
        <v>1449</v>
      </c>
      <c r="C137" s="2583"/>
      <c r="D137" s="2583"/>
      <c r="E137" s="2584"/>
      <c r="F137" s="860">
        <v>6808.4597212632007</v>
      </c>
      <c r="G137" s="861">
        <f t="shared" si="13"/>
        <v>0</v>
      </c>
      <c r="H137" s="2622">
        <f t="shared" si="14"/>
        <v>0</v>
      </c>
      <c r="I137" s="2622"/>
      <c r="J137" s="2622"/>
      <c r="K137" s="2623"/>
      <c r="L137" s="862"/>
      <c r="M137" s="944"/>
      <c r="N137" s="946"/>
      <c r="Z137" s="885"/>
      <c r="AA137" s="885"/>
      <c r="AB137" s="885"/>
      <c r="AC137" s="885"/>
      <c r="AD137" s="867"/>
      <c r="AE137" s="867"/>
      <c r="AF137" s="886"/>
      <c r="AG137" s="886"/>
      <c r="AH137" s="886"/>
    </row>
    <row r="138" spans="1:34" ht="39.950000000000003" customHeight="1" x14ac:dyDescent="0.25">
      <c r="A138" s="2659"/>
      <c r="B138" s="2585" t="s">
        <v>2045</v>
      </c>
      <c r="C138" s="2586"/>
      <c r="D138" s="2586"/>
      <c r="E138" s="2587"/>
      <c r="F138" s="866">
        <v>21707.735049000003</v>
      </c>
      <c r="G138" s="861">
        <f t="shared" si="13"/>
        <v>0</v>
      </c>
      <c r="H138" s="2622">
        <f t="shared" si="14"/>
        <v>0</v>
      </c>
      <c r="I138" s="2622"/>
      <c r="J138" s="2622"/>
      <c r="K138" s="2623"/>
      <c r="L138" s="862"/>
      <c r="M138" s="944"/>
      <c r="N138" s="946"/>
      <c r="Z138" s="885"/>
      <c r="AA138" s="885"/>
      <c r="AB138" s="885"/>
      <c r="AC138" s="885"/>
      <c r="AD138" s="867"/>
      <c r="AE138" s="867"/>
      <c r="AF138" s="886"/>
      <c r="AG138" s="886"/>
      <c r="AH138" s="886"/>
    </row>
    <row r="139" spans="1:34" ht="39.950000000000003" customHeight="1" thickBot="1" x14ac:dyDescent="0.3">
      <c r="A139" s="2659"/>
      <c r="B139" s="2649" t="s">
        <v>1450</v>
      </c>
      <c r="C139" s="2650"/>
      <c r="D139" s="2650"/>
      <c r="E139" s="2651"/>
      <c r="F139" s="875">
        <v>6300.009725821812</v>
      </c>
      <c r="G139" s="876">
        <f t="shared" si="13"/>
        <v>0</v>
      </c>
      <c r="H139" s="2652">
        <f t="shared" si="14"/>
        <v>0</v>
      </c>
      <c r="I139" s="2652"/>
      <c r="J139" s="2652"/>
      <c r="K139" s="2611"/>
      <c r="L139" s="870"/>
      <c r="M139" s="944"/>
      <c r="N139" s="946"/>
      <c r="Z139" s="885"/>
      <c r="AA139" s="885"/>
      <c r="AB139" s="885"/>
      <c r="AC139" s="885"/>
      <c r="AD139" s="867"/>
      <c r="AE139" s="867"/>
      <c r="AF139" s="886"/>
      <c r="AG139" s="886"/>
      <c r="AH139" s="886"/>
    </row>
    <row r="140" spans="1:34" ht="39.950000000000003" customHeight="1" thickBot="1" x14ac:dyDescent="0.3">
      <c r="A140" s="2591" t="s">
        <v>1483</v>
      </c>
      <c r="B140" s="2592"/>
      <c r="C140" s="2592"/>
      <c r="D140" s="2592"/>
      <c r="E140" s="2592"/>
      <c r="F140" s="2592"/>
      <c r="G140" s="2592"/>
      <c r="H140" s="2592"/>
      <c r="I140" s="2592"/>
      <c r="J140" s="2592"/>
      <c r="K140" s="2592"/>
      <c r="L140" s="2593"/>
      <c r="N140" s="936"/>
      <c r="Z140" s="885"/>
      <c r="AA140" s="885"/>
      <c r="AB140" s="885"/>
      <c r="AC140" s="885"/>
      <c r="AD140" s="867"/>
      <c r="AE140" s="867"/>
      <c r="AF140" s="886"/>
      <c r="AG140" s="886"/>
      <c r="AH140" s="886"/>
    </row>
    <row r="141" spans="1:34" ht="69" customHeight="1" x14ac:dyDescent="0.25">
      <c r="A141" s="2594"/>
      <c r="B141" s="2585" t="s">
        <v>2046</v>
      </c>
      <c r="C141" s="2586"/>
      <c r="D141" s="2586"/>
      <c r="E141" s="2587"/>
      <c r="F141" s="866">
        <v>1593.6356657140921</v>
      </c>
      <c r="G141" s="861">
        <f t="shared" ref="G141:G151" si="15">IF($L$8="обнулить",0,L141)</f>
        <v>0</v>
      </c>
      <c r="H141" s="2654">
        <f t="shared" ref="H141:H151" si="16">F141*G141</f>
        <v>0</v>
      </c>
      <c r="I141" s="2654"/>
      <c r="J141" s="2654"/>
      <c r="K141" s="2580"/>
      <c r="L141" s="862"/>
      <c r="M141" s="944"/>
      <c r="N141" s="936"/>
      <c r="Z141" s="885"/>
      <c r="AA141" s="885"/>
      <c r="AB141" s="885"/>
      <c r="AC141" s="885"/>
      <c r="AD141" s="867"/>
      <c r="AE141" s="867"/>
      <c r="AF141" s="886"/>
      <c r="AG141" s="886"/>
      <c r="AH141" s="886"/>
    </row>
    <row r="142" spans="1:34" ht="57" customHeight="1" x14ac:dyDescent="0.25">
      <c r="A142" s="2594"/>
      <c r="B142" s="2585" t="s">
        <v>2056</v>
      </c>
      <c r="C142" s="2586"/>
      <c r="D142" s="2586"/>
      <c r="E142" s="2587"/>
      <c r="F142" s="866">
        <v>2301.7008525671163</v>
      </c>
      <c r="G142" s="861">
        <f t="shared" si="15"/>
        <v>0</v>
      </c>
      <c r="H142" s="2654">
        <f t="shared" si="16"/>
        <v>0</v>
      </c>
      <c r="I142" s="2654"/>
      <c r="J142" s="2654"/>
      <c r="K142" s="2580"/>
      <c r="L142" s="862"/>
      <c r="M142" s="944"/>
      <c r="N142" s="936"/>
      <c r="Z142" s="885"/>
      <c r="AA142" s="885"/>
      <c r="AB142" s="885"/>
      <c r="AC142" s="885"/>
      <c r="AD142" s="867"/>
      <c r="AE142" s="867"/>
      <c r="AF142" s="886"/>
      <c r="AG142" s="886"/>
      <c r="AH142" s="886"/>
    </row>
    <row r="143" spans="1:34" ht="41.25" customHeight="1" x14ac:dyDescent="0.25">
      <c r="A143" s="2594"/>
      <c r="B143" s="2585" t="s">
        <v>2048</v>
      </c>
      <c r="C143" s="2586"/>
      <c r="D143" s="2586"/>
      <c r="E143" s="2587"/>
      <c r="F143" s="866">
        <v>1828.0197936000002</v>
      </c>
      <c r="G143" s="861">
        <f t="shared" si="15"/>
        <v>0</v>
      </c>
      <c r="H143" s="2654">
        <f t="shared" si="16"/>
        <v>0</v>
      </c>
      <c r="I143" s="2654"/>
      <c r="J143" s="2654"/>
      <c r="K143" s="2580"/>
      <c r="L143" s="862"/>
      <c r="M143" s="944"/>
      <c r="N143" s="936"/>
      <c r="X143" s="877"/>
    </row>
    <row r="144" spans="1:34" ht="41.25" customHeight="1" x14ac:dyDescent="0.25">
      <c r="A144" s="2594"/>
      <c r="B144" s="2585" t="s">
        <v>2049</v>
      </c>
      <c r="C144" s="2586"/>
      <c r="D144" s="2586"/>
      <c r="E144" s="2587"/>
      <c r="F144" s="866">
        <v>6398.0692776000005</v>
      </c>
      <c r="G144" s="861">
        <f t="shared" si="15"/>
        <v>0</v>
      </c>
      <c r="H144" s="2654">
        <f t="shared" si="16"/>
        <v>0</v>
      </c>
      <c r="I144" s="2654"/>
      <c r="J144" s="2654"/>
      <c r="K144" s="2580"/>
      <c r="L144" s="862"/>
      <c r="M144" s="944"/>
      <c r="N144" s="936"/>
      <c r="X144" s="877"/>
    </row>
    <row r="145" spans="1:34" ht="55.5" customHeight="1" x14ac:dyDescent="0.25">
      <c r="A145" s="2594"/>
      <c r="B145" s="2585" t="s">
        <v>1452</v>
      </c>
      <c r="C145" s="2586"/>
      <c r="D145" s="2586"/>
      <c r="E145" s="2587"/>
      <c r="F145" s="863">
        <v>1416.6193690008363</v>
      </c>
      <c r="G145" s="861">
        <f t="shared" si="15"/>
        <v>0</v>
      </c>
      <c r="H145" s="2654">
        <f t="shared" si="16"/>
        <v>0</v>
      </c>
      <c r="I145" s="2654"/>
      <c r="J145" s="2654"/>
      <c r="K145" s="2580"/>
      <c r="L145" s="862"/>
      <c r="M145" s="944"/>
      <c r="N145" s="936"/>
      <c r="Z145" s="885"/>
      <c r="AA145" s="885"/>
      <c r="AB145" s="885"/>
      <c r="AC145" s="885"/>
      <c r="AD145" s="867"/>
      <c r="AE145" s="867"/>
      <c r="AF145" s="886"/>
      <c r="AG145" s="886"/>
      <c r="AH145" s="886"/>
    </row>
    <row r="146" spans="1:34" ht="55.5" customHeight="1" x14ac:dyDescent="0.25">
      <c r="A146" s="2594"/>
      <c r="B146" s="2585" t="s">
        <v>1453</v>
      </c>
      <c r="C146" s="2586"/>
      <c r="D146" s="2586"/>
      <c r="E146" s="2587"/>
      <c r="F146" s="863">
        <v>3555.9737836983363</v>
      </c>
      <c r="G146" s="861">
        <f t="shared" si="15"/>
        <v>0</v>
      </c>
      <c r="H146" s="2654">
        <f t="shared" si="16"/>
        <v>0</v>
      </c>
      <c r="I146" s="2654"/>
      <c r="J146" s="2654"/>
      <c r="K146" s="2580"/>
      <c r="L146" s="862"/>
      <c r="M146" s="944"/>
      <c r="N146" s="936"/>
      <c r="Z146" s="885"/>
      <c r="AA146" s="885"/>
      <c r="AB146" s="885"/>
      <c r="AC146" s="885"/>
      <c r="AD146" s="867"/>
      <c r="AE146" s="867"/>
      <c r="AF146" s="886"/>
      <c r="AG146" s="886"/>
      <c r="AH146" s="886"/>
    </row>
    <row r="147" spans="1:34" ht="72" customHeight="1" x14ac:dyDescent="0.25">
      <c r="A147" s="2594"/>
      <c r="B147" s="2585" t="s">
        <v>1484</v>
      </c>
      <c r="C147" s="2586"/>
      <c r="D147" s="2586"/>
      <c r="E147" s="2587"/>
      <c r="F147" s="863">
        <v>4603.4017051342325</v>
      </c>
      <c r="G147" s="861">
        <f t="shared" si="15"/>
        <v>0</v>
      </c>
      <c r="H147" s="2654">
        <f t="shared" si="16"/>
        <v>0</v>
      </c>
      <c r="I147" s="2654"/>
      <c r="J147" s="2654"/>
      <c r="K147" s="2580"/>
      <c r="L147" s="862"/>
      <c r="M147" s="944"/>
      <c r="N147" s="936"/>
      <c r="Z147" s="885"/>
      <c r="AA147" s="885"/>
      <c r="AB147" s="885"/>
      <c r="AC147" s="885"/>
      <c r="AD147" s="867"/>
      <c r="AE147" s="867"/>
      <c r="AF147" s="886"/>
      <c r="AG147" s="886"/>
      <c r="AH147" s="886"/>
    </row>
    <row r="148" spans="1:34" ht="51.75" customHeight="1" x14ac:dyDescent="0.25">
      <c r="A148" s="2594"/>
      <c r="B148" s="2585" t="s">
        <v>1455</v>
      </c>
      <c r="C148" s="2586"/>
      <c r="D148" s="2586"/>
      <c r="E148" s="2587"/>
      <c r="F148" s="863">
        <v>5311.9558872820444</v>
      </c>
      <c r="G148" s="861">
        <f t="shared" si="15"/>
        <v>0</v>
      </c>
      <c r="H148" s="2654">
        <f t="shared" si="16"/>
        <v>0</v>
      </c>
      <c r="I148" s="2654"/>
      <c r="J148" s="2654"/>
      <c r="K148" s="2580"/>
      <c r="L148" s="862"/>
      <c r="M148" s="944"/>
      <c r="N148" s="936"/>
      <c r="Z148" s="885"/>
      <c r="AA148" s="885"/>
      <c r="AB148" s="885"/>
      <c r="AC148" s="885"/>
      <c r="AD148" s="867"/>
      <c r="AE148" s="867"/>
      <c r="AF148" s="886"/>
      <c r="AG148" s="886"/>
      <c r="AH148" s="886"/>
    </row>
    <row r="149" spans="1:34" ht="51.75" customHeight="1" x14ac:dyDescent="0.25">
      <c r="A149" s="2594"/>
      <c r="B149" s="2585" t="s">
        <v>1485</v>
      </c>
      <c r="C149" s="2586"/>
      <c r="D149" s="2586"/>
      <c r="E149" s="2587"/>
      <c r="F149" s="863">
        <v>6020.0210741350684</v>
      </c>
      <c r="G149" s="861">
        <f t="shared" si="15"/>
        <v>0</v>
      </c>
      <c r="H149" s="2654">
        <f t="shared" si="16"/>
        <v>0</v>
      </c>
      <c r="I149" s="2654"/>
      <c r="J149" s="2654"/>
      <c r="K149" s="2580"/>
      <c r="L149" s="862"/>
      <c r="M149" s="944"/>
      <c r="N149" s="936"/>
      <c r="Z149" s="885"/>
      <c r="AA149" s="885"/>
      <c r="AB149" s="885"/>
      <c r="AC149" s="885"/>
      <c r="AD149" s="867"/>
      <c r="AE149" s="867"/>
      <c r="AF149" s="886"/>
      <c r="AG149" s="886"/>
      <c r="AH149" s="886"/>
    </row>
    <row r="150" spans="1:34" ht="72" customHeight="1" x14ac:dyDescent="0.25">
      <c r="A150" s="2594"/>
      <c r="B150" s="2582" t="s">
        <v>1486</v>
      </c>
      <c r="C150" s="2583"/>
      <c r="D150" s="2583"/>
      <c r="E150" s="2584"/>
      <c r="F150" s="860">
        <v>2227.6569108273484</v>
      </c>
      <c r="G150" s="861">
        <f t="shared" si="15"/>
        <v>0</v>
      </c>
      <c r="H150" s="2654">
        <f t="shared" si="16"/>
        <v>0</v>
      </c>
      <c r="I150" s="2654"/>
      <c r="J150" s="2654"/>
      <c r="K150" s="2580"/>
      <c r="L150" s="862"/>
      <c r="M150" s="944"/>
      <c r="N150" s="936"/>
      <c r="Z150" s="885"/>
      <c r="AA150" s="885"/>
      <c r="AB150" s="885"/>
      <c r="AC150" s="885"/>
      <c r="AD150" s="867"/>
      <c r="AE150" s="867"/>
      <c r="AF150" s="886"/>
      <c r="AG150" s="886"/>
      <c r="AH150" s="886"/>
    </row>
    <row r="151" spans="1:34" ht="72" customHeight="1" thickBot="1" x14ac:dyDescent="0.3">
      <c r="A151" s="2653"/>
      <c r="B151" s="2649" t="s">
        <v>1487</v>
      </c>
      <c r="C151" s="2650"/>
      <c r="D151" s="2650"/>
      <c r="E151" s="2651"/>
      <c r="F151" s="875">
        <v>2404.6732075406044</v>
      </c>
      <c r="G151" s="869">
        <f t="shared" si="15"/>
        <v>0</v>
      </c>
      <c r="H151" s="2652">
        <f t="shared" si="16"/>
        <v>0</v>
      </c>
      <c r="I151" s="2652"/>
      <c r="J151" s="2652"/>
      <c r="K151" s="2611"/>
      <c r="L151" s="870"/>
      <c r="M151" s="944"/>
      <c r="N151" s="936"/>
      <c r="Z151" s="885"/>
      <c r="AA151" s="885"/>
      <c r="AB151" s="885"/>
      <c r="AC151" s="885"/>
      <c r="AD151" s="867"/>
      <c r="AE151" s="867"/>
      <c r="AF151" s="886"/>
      <c r="AG151" s="886"/>
      <c r="AH151" s="886"/>
    </row>
    <row r="152" spans="1:34" ht="48" customHeight="1" thickBot="1" x14ac:dyDescent="0.3">
      <c r="A152" s="2671" t="s">
        <v>1488</v>
      </c>
      <c r="B152" s="2672"/>
      <c r="C152" s="2672"/>
      <c r="D152" s="2672"/>
      <c r="E152" s="2672"/>
      <c r="F152" s="2672"/>
      <c r="G152" s="2672"/>
      <c r="H152" s="2672"/>
      <c r="I152" s="2672"/>
      <c r="J152" s="2672"/>
      <c r="K152" s="2672"/>
      <c r="L152" s="2673"/>
      <c r="N152" s="936"/>
      <c r="Z152" s="885"/>
      <c r="AA152" s="885"/>
      <c r="AB152" s="885"/>
      <c r="AC152" s="885"/>
      <c r="AD152" s="867"/>
      <c r="AE152" s="867"/>
      <c r="AF152" s="886"/>
      <c r="AG152" s="886"/>
      <c r="AH152" s="886"/>
    </row>
    <row r="153" spans="1:34" ht="90.75" customHeight="1" x14ac:dyDescent="0.25">
      <c r="A153" s="2674" t="s">
        <v>1489</v>
      </c>
      <c r="B153" s="2677" t="s">
        <v>1490</v>
      </c>
      <c r="C153" s="2678"/>
      <c r="D153" s="2678"/>
      <c r="E153" s="2679"/>
      <c r="F153" s="857">
        <v>1770.6519624273483</v>
      </c>
      <c r="G153" s="871">
        <f t="shared" ref="G153:G160" si="17">IF($L$8="обнулить",0,L153)</f>
        <v>0</v>
      </c>
      <c r="H153" s="2680">
        <f>F153*G153</f>
        <v>0</v>
      </c>
      <c r="I153" s="2680"/>
      <c r="J153" s="2680"/>
      <c r="K153" s="2681"/>
      <c r="L153" s="859"/>
      <c r="M153" s="944"/>
      <c r="N153" s="936"/>
      <c r="Z153" s="885"/>
      <c r="AA153" s="885"/>
      <c r="AB153" s="885"/>
      <c r="AC153" s="885"/>
      <c r="AD153" s="867"/>
      <c r="AE153" s="867"/>
      <c r="AF153" s="886"/>
      <c r="AG153" s="886"/>
      <c r="AH153" s="886"/>
    </row>
    <row r="154" spans="1:34" ht="90.75" customHeight="1" x14ac:dyDescent="0.25">
      <c r="A154" s="2675"/>
      <c r="B154" s="2632" t="s">
        <v>1491</v>
      </c>
      <c r="C154" s="2633"/>
      <c r="D154" s="2633"/>
      <c r="E154" s="2634"/>
      <c r="F154" s="863">
        <v>708.0651868530241</v>
      </c>
      <c r="G154" s="861">
        <f t="shared" si="17"/>
        <v>0</v>
      </c>
      <c r="H154" s="2654">
        <f>F154*G154</f>
        <v>0</v>
      </c>
      <c r="I154" s="2654"/>
      <c r="J154" s="2654"/>
      <c r="K154" s="2580"/>
      <c r="L154" s="862"/>
      <c r="M154" s="944"/>
      <c r="N154" s="936"/>
      <c r="Z154" s="885"/>
      <c r="AA154" s="885"/>
      <c r="AB154" s="885"/>
      <c r="AC154" s="885"/>
      <c r="AD154" s="867"/>
      <c r="AE154" s="867"/>
      <c r="AF154" s="886"/>
      <c r="AG154" s="886"/>
      <c r="AH154" s="886"/>
    </row>
    <row r="155" spans="1:34" ht="90.75" customHeight="1" x14ac:dyDescent="0.25">
      <c r="A155" s="2675"/>
      <c r="B155" s="2632" t="s">
        <v>1492</v>
      </c>
      <c r="C155" s="2633"/>
      <c r="D155" s="2633"/>
      <c r="E155" s="2634"/>
      <c r="F155" s="863">
        <v>708.0651868530241</v>
      </c>
      <c r="G155" s="861">
        <f t="shared" si="17"/>
        <v>0</v>
      </c>
      <c r="H155" s="2654">
        <f t="shared" ref="H155:H156" si="18">F155*G155</f>
        <v>0</v>
      </c>
      <c r="I155" s="2654"/>
      <c r="J155" s="2654"/>
      <c r="K155" s="2580"/>
      <c r="L155" s="862"/>
      <c r="M155" s="944"/>
      <c r="N155" s="936"/>
      <c r="Z155" s="885"/>
      <c r="AA155" s="885"/>
      <c r="AB155" s="885"/>
      <c r="AC155" s="885"/>
      <c r="AD155" s="867"/>
      <c r="AE155" s="867"/>
      <c r="AF155" s="886"/>
      <c r="AG155" s="886"/>
      <c r="AH155" s="886"/>
    </row>
    <row r="156" spans="1:34" ht="90.75" customHeight="1" thickBot="1" x14ac:dyDescent="0.3">
      <c r="A156" s="2676"/>
      <c r="B156" s="2638" t="s">
        <v>1493</v>
      </c>
      <c r="C156" s="2639"/>
      <c r="D156" s="2639"/>
      <c r="E156" s="2640"/>
      <c r="F156" s="881">
        <v>1770.6519624273483</v>
      </c>
      <c r="G156" s="869">
        <f t="shared" si="17"/>
        <v>0</v>
      </c>
      <c r="H156" s="2652">
        <f t="shared" si="18"/>
        <v>0</v>
      </c>
      <c r="I156" s="2652"/>
      <c r="J156" s="2652"/>
      <c r="K156" s="2611"/>
      <c r="L156" s="870"/>
      <c r="M156" s="944"/>
      <c r="N156" s="936"/>
      <c r="Z156" s="885"/>
      <c r="AA156" s="885"/>
      <c r="AB156" s="885"/>
      <c r="AC156" s="885"/>
      <c r="AD156" s="867"/>
      <c r="AE156" s="867"/>
      <c r="AF156" s="886"/>
      <c r="AG156" s="886"/>
      <c r="AH156" s="886"/>
    </row>
    <row r="157" spans="1:34" ht="90.75" customHeight="1" x14ac:dyDescent="0.25">
      <c r="A157" s="2674" t="s">
        <v>2057</v>
      </c>
      <c r="B157" s="2677" t="s">
        <v>1494</v>
      </c>
      <c r="C157" s="2678"/>
      <c r="D157" s="2678"/>
      <c r="E157" s="2679"/>
      <c r="F157" s="857">
        <v>2655.7334459936287</v>
      </c>
      <c r="G157" s="871">
        <f t="shared" si="17"/>
        <v>0</v>
      </c>
      <c r="H157" s="2680">
        <f>F157*G157</f>
        <v>0</v>
      </c>
      <c r="I157" s="2680"/>
      <c r="J157" s="2680"/>
      <c r="K157" s="2681"/>
      <c r="L157" s="859"/>
      <c r="M157" s="944"/>
      <c r="N157" s="936"/>
      <c r="Z157" s="885"/>
      <c r="AA157" s="885"/>
      <c r="AB157" s="885"/>
      <c r="AC157" s="885"/>
      <c r="AD157" s="867"/>
      <c r="AE157" s="867"/>
      <c r="AF157" s="886"/>
      <c r="AG157" s="886"/>
      <c r="AH157" s="886"/>
    </row>
    <row r="158" spans="1:34" ht="90.75" customHeight="1" x14ac:dyDescent="0.25">
      <c r="A158" s="2693"/>
      <c r="B158" s="2695" t="s">
        <v>1495</v>
      </c>
      <c r="C158" s="2696"/>
      <c r="D158" s="2696"/>
      <c r="E158" s="2697"/>
      <c r="F158" s="863">
        <v>4072.3528149944646</v>
      </c>
      <c r="G158" s="872">
        <f t="shared" si="17"/>
        <v>0</v>
      </c>
      <c r="H158" s="2698">
        <f>F158*G158</f>
        <v>0</v>
      </c>
      <c r="I158" s="2698"/>
      <c r="J158" s="2698"/>
      <c r="K158" s="2699"/>
      <c r="L158" s="862"/>
      <c r="M158" s="944"/>
      <c r="N158" s="936"/>
      <c r="Y158" s="854"/>
      <c r="Z158" s="854"/>
      <c r="AA158" s="854"/>
      <c r="AB158" s="854"/>
      <c r="AC158" s="854"/>
      <c r="AD158" s="854"/>
      <c r="AE158" s="854"/>
      <c r="AF158" s="854"/>
      <c r="AG158" s="854"/>
      <c r="AH158" s="854"/>
    </row>
    <row r="159" spans="1:34" ht="90.75" customHeight="1" x14ac:dyDescent="0.25">
      <c r="A159" s="2693"/>
      <c r="B159" s="2632" t="s">
        <v>1496</v>
      </c>
      <c r="C159" s="2633"/>
      <c r="D159" s="2633"/>
      <c r="E159" s="2634"/>
      <c r="F159" s="863">
        <v>3009.7660394201407</v>
      </c>
      <c r="G159" s="861">
        <f t="shared" si="17"/>
        <v>0</v>
      </c>
      <c r="H159" s="2698">
        <f t="shared" ref="H159:H160" si="19">F159*G159</f>
        <v>0</v>
      </c>
      <c r="I159" s="2698"/>
      <c r="J159" s="2698"/>
      <c r="K159" s="2699"/>
      <c r="L159" s="862"/>
      <c r="M159" s="944"/>
      <c r="N159" s="936"/>
      <c r="Z159" s="885"/>
      <c r="AA159" s="885"/>
      <c r="AB159" s="885"/>
      <c r="AC159" s="885"/>
      <c r="AD159" s="867"/>
      <c r="AE159" s="867"/>
      <c r="AF159" s="886"/>
      <c r="AG159" s="886"/>
      <c r="AH159" s="886"/>
    </row>
    <row r="160" spans="1:34" ht="90.75" customHeight="1" thickBot="1" x14ac:dyDescent="0.3">
      <c r="A160" s="2694"/>
      <c r="B160" s="2638" t="s">
        <v>1497</v>
      </c>
      <c r="C160" s="2639"/>
      <c r="D160" s="2639"/>
      <c r="E160" s="2640"/>
      <c r="F160" s="868">
        <v>2832.7497427068843</v>
      </c>
      <c r="G160" s="869">
        <f t="shared" si="17"/>
        <v>0</v>
      </c>
      <c r="H160" s="2685">
        <f t="shared" si="19"/>
        <v>0</v>
      </c>
      <c r="I160" s="2685"/>
      <c r="J160" s="2685"/>
      <c r="K160" s="2686"/>
      <c r="L160" s="870"/>
      <c r="M160" s="944"/>
      <c r="N160" s="936"/>
      <c r="Z160" s="885"/>
      <c r="AA160" s="885"/>
      <c r="AB160" s="885"/>
      <c r="AC160" s="885"/>
      <c r="AD160" s="867"/>
      <c r="AE160" s="867"/>
      <c r="AF160" s="886"/>
      <c r="AG160" s="886"/>
      <c r="AH160" s="886"/>
    </row>
    <row r="161" spans="1:34" ht="45" customHeight="1" thickBot="1" x14ac:dyDescent="0.3">
      <c r="A161" s="2591" t="s">
        <v>1498</v>
      </c>
      <c r="B161" s="2687"/>
      <c r="C161" s="2687"/>
      <c r="D161" s="2687"/>
      <c r="E161" s="2687"/>
      <c r="F161" s="2687"/>
      <c r="G161" s="2687"/>
      <c r="H161" s="2687"/>
      <c r="I161" s="2687"/>
      <c r="J161" s="2687"/>
      <c r="K161" s="2688"/>
      <c r="N161" s="936"/>
      <c r="Z161" s="885"/>
      <c r="AA161" s="885"/>
      <c r="AB161" s="885"/>
      <c r="AC161" s="885"/>
      <c r="AD161" s="867"/>
      <c r="AE161" s="867"/>
      <c r="AF161" s="886"/>
      <c r="AG161" s="886"/>
      <c r="AH161" s="886"/>
    </row>
    <row r="162" spans="1:34" ht="55.5" customHeight="1" x14ac:dyDescent="0.25">
      <c r="A162" s="2689"/>
      <c r="B162" s="2614" t="s">
        <v>2058</v>
      </c>
      <c r="C162" s="2615"/>
      <c r="D162" s="2615"/>
      <c r="E162" s="2616"/>
      <c r="F162" s="883">
        <v>235.81455337440002</v>
      </c>
      <c r="G162" s="871">
        <f t="shared" ref="G162:G167" si="20">IF($L$8="обнулить",0,L162)</f>
        <v>0</v>
      </c>
      <c r="H162" s="2647">
        <f t="shared" ref="H162:H167" si="21">F162*G162</f>
        <v>0</v>
      </c>
      <c r="I162" s="2647"/>
      <c r="J162" s="2647"/>
      <c r="K162" s="2691"/>
      <c r="L162" s="859"/>
      <c r="M162" s="944"/>
      <c r="N162" s="936"/>
    </row>
    <row r="163" spans="1:34" ht="45.75" customHeight="1" x14ac:dyDescent="0.25">
      <c r="A163" s="2690"/>
      <c r="B163" s="2585" t="s">
        <v>2059</v>
      </c>
      <c r="C163" s="2586"/>
      <c r="D163" s="2586"/>
      <c r="E163" s="2587"/>
      <c r="F163" s="866">
        <v>472.08611169720007</v>
      </c>
      <c r="G163" s="861">
        <f t="shared" si="20"/>
        <v>0</v>
      </c>
      <c r="H163" s="2622">
        <f t="shared" si="21"/>
        <v>0</v>
      </c>
      <c r="I163" s="2622"/>
      <c r="J163" s="2622"/>
      <c r="K163" s="2692"/>
      <c r="L163" s="862"/>
      <c r="M163" s="944"/>
      <c r="N163" s="936"/>
    </row>
    <row r="164" spans="1:34" ht="37.5" customHeight="1" x14ac:dyDescent="0.25">
      <c r="A164" s="2690"/>
      <c r="B164" s="2585" t="s">
        <v>1499</v>
      </c>
      <c r="C164" s="2586"/>
      <c r="D164" s="2586"/>
      <c r="E164" s="2587"/>
      <c r="F164" s="863">
        <v>0</v>
      </c>
      <c r="G164" s="861">
        <f t="shared" si="20"/>
        <v>0</v>
      </c>
      <c r="H164" s="2622">
        <f t="shared" si="21"/>
        <v>0</v>
      </c>
      <c r="I164" s="2622"/>
      <c r="J164" s="2622"/>
      <c r="K164" s="2692"/>
      <c r="L164" s="862"/>
      <c r="M164" s="944"/>
      <c r="N164" s="936"/>
    </row>
    <row r="165" spans="1:34" ht="49.5" customHeight="1" x14ac:dyDescent="0.25">
      <c r="A165" s="2690"/>
      <c r="B165" s="2682" t="s">
        <v>1380</v>
      </c>
      <c r="C165" s="2605"/>
      <c r="D165" s="2605"/>
      <c r="E165" s="2605"/>
      <c r="F165" s="863">
        <v>708.0651868530241</v>
      </c>
      <c r="G165" s="864">
        <f t="shared" si="20"/>
        <v>0</v>
      </c>
      <c r="H165" s="2622">
        <f t="shared" si="21"/>
        <v>0</v>
      </c>
      <c r="I165" s="2622"/>
      <c r="J165" s="2622"/>
      <c r="K165" s="2692"/>
      <c r="L165" s="862"/>
      <c r="M165" s="944"/>
      <c r="N165" s="936"/>
    </row>
    <row r="166" spans="1:34" ht="49.5" customHeight="1" x14ac:dyDescent="0.25">
      <c r="A166" s="2690"/>
      <c r="B166" s="2682" t="s">
        <v>1381</v>
      </c>
      <c r="C166" s="2605"/>
      <c r="D166" s="2605"/>
      <c r="E166" s="2606"/>
      <c r="F166" s="863">
        <v>2742.0296904000002</v>
      </c>
      <c r="G166" s="864">
        <f t="shared" si="20"/>
        <v>0</v>
      </c>
      <c r="H166" s="2623">
        <f t="shared" si="21"/>
        <v>0</v>
      </c>
      <c r="I166" s="2665"/>
      <c r="J166" s="2665"/>
      <c r="K166" s="2683"/>
      <c r="L166" s="862"/>
      <c r="M166" s="944"/>
      <c r="N166" s="936"/>
    </row>
    <row r="167" spans="1:34" ht="81.75" customHeight="1" thickBot="1" x14ac:dyDescent="0.3">
      <c r="A167" s="2690"/>
      <c r="B167" s="2608" t="s">
        <v>1500</v>
      </c>
      <c r="C167" s="2609"/>
      <c r="D167" s="2609"/>
      <c r="E167" s="2610"/>
      <c r="F167" s="868">
        <v>708.0651868530241</v>
      </c>
      <c r="G167" s="869">
        <f t="shared" si="20"/>
        <v>0</v>
      </c>
      <c r="H167" s="2666">
        <f t="shared" si="21"/>
        <v>0</v>
      </c>
      <c r="I167" s="2666"/>
      <c r="J167" s="2666"/>
      <c r="K167" s="2684"/>
      <c r="L167" s="870"/>
      <c r="M167" s="944"/>
      <c r="N167" s="946"/>
    </row>
    <row r="168" spans="1:34" ht="51.75" customHeight="1" thickBot="1" x14ac:dyDescent="0.3">
      <c r="A168" s="2591" t="s">
        <v>136</v>
      </c>
      <c r="B168" s="2592"/>
      <c r="C168" s="2592"/>
      <c r="D168" s="2592"/>
      <c r="E168" s="2592"/>
      <c r="F168" s="2592"/>
      <c r="G168" s="2592"/>
      <c r="H168" s="2592"/>
      <c r="I168" s="2592"/>
      <c r="J168" s="2592"/>
      <c r="K168" s="2592"/>
      <c r="L168" s="2593"/>
      <c r="M168" s="944"/>
      <c r="N168" s="936"/>
    </row>
    <row r="169" spans="1:34" ht="51.75" customHeight="1" x14ac:dyDescent="0.25">
      <c r="A169" s="2700"/>
      <c r="B169" s="2677" t="s">
        <v>1501</v>
      </c>
      <c r="C169" s="2678"/>
      <c r="D169" s="2678"/>
      <c r="E169" s="2679"/>
      <c r="F169" s="857">
        <v>0</v>
      </c>
      <c r="G169" s="871">
        <f t="shared" ref="G169:G219" si="22">IF($L$8="обнулить",0,L169)</f>
        <v>0</v>
      </c>
      <c r="H169" s="2680">
        <f>F169*G169</f>
        <v>0</v>
      </c>
      <c r="I169" s="2680"/>
      <c r="J169" s="2680"/>
      <c r="K169" s="2681"/>
      <c r="L169" s="859"/>
      <c r="N169" s="936"/>
      <c r="O169" s="887"/>
      <c r="X169" s="888"/>
    </row>
    <row r="170" spans="1:34" ht="51.75" customHeight="1" x14ac:dyDescent="0.25">
      <c r="A170" s="2693"/>
      <c r="B170" s="2632" t="s">
        <v>2060</v>
      </c>
      <c r="C170" s="2633"/>
      <c r="D170" s="2633"/>
      <c r="E170" s="2634"/>
      <c r="F170" s="863">
        <v>3541.3039248546966</v>
      </c>
      <c r="G170" s="861">
        <f t="shared" si="22"/>
        <v>0</v>
      </c>
      <c r="H170" s="2654">
        <f>F170*G170</f>
        <v>0</v>
      </c>
      <c r="I170" s="2654"/>
      <c r="J170" s="2654"/>
      <c r="K170" s="2580"/>
      <c r="L170" s="862"/>
      <c r="M170" s="944"/>
      <c r="N170" s="936"/>
      <c r="X170" s="888"/>
    </row>
    <row r="171" spans="1:34" ht="51.75" customHeight="1" x14ac:dyDescent="0.25">
      <c r="A171" s="2693"/>
      <c r="B171" s="2585" t="s">
        <v>2061</v>
      </c>
      <c r="C171" s="2586"/>
      <c r="D171" s="2586"/>
      <c r="E171" s="2587"/>
      <c r="F171" s="866">
        <v>4603.4017051342325</v>
      </c>
      <c r="G171" s="861">
        <f t="shared" si="22"/>
        <v>0</v>
      </c>
      <c r="H171" s="2654">
        <f t="shared" ref="H171:H193" si="23">F171*G171</f>
        <v>0</v>
      </c>
      <c r="I171" s="2654"/>
      <c r="J171" s="2654"/>
      <c r="K171" s="2580"/>
      <c r="L171" s="862"/>
      <c r="M171" s="944"/>
      <c r="N171" s="936"/>
    </row>
    <row r="172" spans="1:34" ht="51.75" customHeight="1" x14ac:dyDescent="0.25">
      <c r="A172" s="2693"/>
      <c r="B172" s="2585" t="s">
        <v>2062</v>
      </c>
      <c r="C172" s="2586"/>
      <c r="D172" s="2586"/>
      <c r="E172" s="2587"/>
      <c r="F172" s="866">
        <v>5288.9091277342322</v>
      </c>
      <c r="G172" s="861">
        <f t="shared" si="22"/>
        <v>0</v>
      </c>
      <c r="H172" s="2654">
        <f t="shared" si="23"/>
        <v>0</v>
      </c>
      <c r="I172" s="2654"/>
      <c r="J172" s="2654"/>
      <c r="K172" s="2580"/>
      <c r="L172" s="862"/>
      <c r="M172" s="944"/>
      <c r="N172" s="936"/>
    </row>
    <row r="173" spans="1:34" ht="51.75" customHeight="1" x14ac:dyDescent="0.25">
      <c r="A173" s="2693"/>
      <c r="B173" s="2632" t="s">
        <v>2063</v>
      </c>
      <c r="C173" s="2633"/>
      <c r="D173" s="2633"/>
      <c r="E173" s="2634"/>
      <c r="F173" s="863">
        <v>4957.4342985607445</v>
      </c>
      <c r="G173" s="861">
        <f t="shared" si="22"/>
        <v>0</v>
      </c>
      <c r="H173" s="2654">
        <f t="shared" si="23"/>
        <v>0</v>
      </c>
      <c r="I173" s="2654"/>
      <c r="J173" s="2654"/>
      <c r="K173" s="2580"/>
      <c r="L173" s="862"/>
      <c r="M173" s="944"/>
      <c r="N173" s="936"/>
    </row>
    <row r="174" spans="1:34" ht="51.75" customHeight="1" x14ac:dyDescent="0.25">
      <c r="A174" s="2693"/>
      <c r="B174" s="2632" t="s">
        <v>2064</v>
      </c>
      <c r="C174" s="2633"/>
      <c r="D174" s="2633"/>
      <c r="E174" s="2634"/>
      <c r="F174" s="863">
        <v>5134.450595274001</v>
      </c>
      <c r="G174" s="861">
        <f t="shared" si="22"/>
        <v>0</v>
      </c>
      <c r="H174" s="2654">
        <f t="shared" si="23"/>
        <v>0</v>
      </c>
      <c r="I174" s="2654"/>
      <c r="J174" s="2654"/>
      <c r="K174" s="2580"/>
      <c r="L174" s="862"/>
      <c r="M174" s="944"/>
      <c r="N174" s="936"/>
    </row>
    <row r="175" spans="1:34" ht="51.75" customHeight="1" x14ac:dyDescent="0.25">
      <c r="A175" s="2693"/>
      <c r="B175" s="2632" t="s">
        <v>1502</v>
      </c>
      <c r="C175" s="2633"/>
      <c r="D175" s="2633"/>
      <c r="E175" s="2634"/>
      <c r="F175" s="863">
        <v>4709.513684103229</v>
      </c>
      <c r="G175" s="861">
        <f t="shared" si="22"/>
        <v>0</v>
      </c>
      <c r="H175" s="2580">
        <f t="shared" si="23"/>
        <v>0</v>
      </c>
      <c r="I175" s="2581"/>
      <c r="J175" s="2581"/>
      <c r="K175" s="2581"/>
      <c r="L175" s="862"/>
      <c r="M175" s="944"/>
      <c r="N175" s="936"/>
    </row>
    <row r="176" spans="1:34" ht="51.75" customHeight="1" x14ac:dyDescent="0.25">
      <c r="A176" s="2693"/>
      <c r="B176" s="2585" t="s">
        <v>2065</v>
      </c>
      <c r="C176" s="2586"/>
      <c r="D176" s="2586"/>
      <c r="E176" s="2587"/>
      <c r="F176" s="866">
        <v>5241.0515695377853</v>
      </c>
      <c r="G176" s="861">
        <f t="shared" si="22"/>
        <v>0</v>
      </c>
      <c r="H176" s="2654">
        <f t="shared" si="23"/>
        <v>0</v>
      </c>
      <c r="I176" s="2654"/>
      <c r="J176" s="2654"/>
      <c r="K176" s="2580"/>
      <c r="L176" s="862"/>
      <c r="M176" s="944"/>
      <c r="N176" s="936"/>
    </row>
    <row r="177" spans="1:14" ht="51.75" customHeight="1" x14ac:dyDescent="0.25">
      <c r="A177" s="2693"/>
      <c r="B177" s="2585" t="s">
        <v>2066</v>
      </c>
      <c r="C177" s="2586"/>
      <c r="D177" s="2586"/>
      <c r="E177" s="2587"/>
      <c r="F177" s="866">
        <v>5926.558992137785</v>
      </c>
      <c r="G177" s="861">
        <f t="shared" si="22"/>
        <v>0</v>
      </c>
      <c r="H177" s="2654">
        <f t="shared" si="23"/>
        <v>0</v>
      </c>
      <c r="I177" s="2654"/>
      <c r="J177" s="2654"/>
      <c r="K177" s="2580"/>
      <c r="L177" s="862"/>
      <c r="M177" s="944"/>
      <c r="N177" s="936"/>
    </row>
    <row r="178" spans="1:14" ht="51.75" customHeight="1" x14ac:dyDescent="0.25">
      <c r="A178" s="2693"/>
      <c r="B178" s="2632" t="s">
        <v>1503</v>
      </c>
      <c r="C178" s="2633"/>
      <c r="D178" s="2633"/>
      <c r="E178" s="2634"/>
      <c r="F178" s="863">
        <v>5311.9558872820444</v>
      </c>
      <c r="G178" s="861">
        <f t="shared" si="22"/>
        <v>0</v>
      </c>
      <c r="H178" s="2654">
        <f t="shared" si="23"/>
        <v>0</v>
      </c>
      <c r="I178" s="2654"/>
      <c r="J178" s="2654"/>
      <c r="K178" s="2580"/>
      <c r="L178" s="862"/>
      <c r="M178" s="944"/>
      <c r="N178" s="936"/>
    </row>
    <row r="179" spans="1:14" ht="51.75" customHeight="1" x14ac:dyDescent="0.25">
      <c r="A179" s="2693"/>
      <c r="B179" s="2632" t="s">
        <v>1504</v>
      </c>
      <c r="C179" s="2633"/>
      <c r="D179" s="2633"/>
      <c r="E179" s="2634"/>
      <c r="F179" s="863">
        <v>5488.9721839953008</v>
      </c>
      <c r="G179" s="861">
        <f t="shared" si="22"/>
        <v>0</v>
      </c>
      <c r="H179" s="2654">
        <f t="shared" si="23"/>
        <v>0</v>
      </c>
      <c r="I179" s="2654"/>
      <c r="J179" s="2654"/>
      <c r="K179" s="2580"/>
      <c r="L179" s="862"/>
      <c r="M179" s="944"/>
      <c r="N179" s="936"/>
    </row>
    <row r="180" spans="1:14" ht="51.75" customHeight="1" x14ac:dyDescent="0.25">
      <c r="A180" s="2693"/>
      <c r="B180" s="2701" t="s">
        <v>1505</v>
      </c>
      <c r="C180" s="2702"/>
      <c r="D180" s="2702"/>
      <c r="E180" s="2703"/>
      <c r="F180" s="866">
        <v>8401.6475221278615</v>
      </c>
      <c r="G180" s="861">
        <f t="shared" si="22"/>
        <v>0</v>
      </c>
      <c r="H180" s="2654">
        <f t="shared" si="23"/>
        <v>0</v>
      </c>
      <c r="I180" s="2654"/>
      <c r="J180" s="2654"/>
      <c r="K180" s="2580"/>
      <c r="L180" s="862"/>
      <c r="M180" s="944"/>
      <c r="N180" s="936"/>
    </row>
    <row r="181" spans="1:14" ht="51.75" customHeight="1" x14ac:dyDescent="0.25">
      <c r="A181" s="2693"/>
      <c r="B181" s="2701" t="s">
        <v>2067</v>
      </c>
      <c r="C181" s="2702"/>
      <c r="D181" s="2702"/>
      <c r="E181" s="2703"/>
      <c r="F181" s="866">
        <v>8756.1691108491596</v>
      </c>
      <c r="G181" s="861">
        <f t="shared" si="22"/>
        <v>0</v>
      </c>
      <c r="H181" s="2654">
        <f t="shared" si="23"/>
        <v>0</v>
      </c>
      <c r="I181" s="2654"/>
      <c r="J181" s="2654"/>
      <c r="K181" s="2580"/>
      <c r="L181" s="862"/>
      <c r="M181" s="944"/>
      <c r="N181" s="936"/>
    </row>
    <row r="182" spans="1:14" ht="51.75" customHeight="1" x14ac:dyDescent="0.25">
      <c r="A182" s="2693"/>
      <c r="B182" s="2701" t="s">
        <v>2068</v>
      </c>
      <c r="C182" s="2702"/>
      <c r="D182" s="2702"/>
      <c r="E182" s="2703"/>
      <c r="F182" s="866">
        <v>9441.6765334491611</v>
      </c>
      <c r="G182" s="861">
        <f t="shared" si="22"/>
        <v>0</v>
      </c>
      <c r="H182" s="2654">
        <f t="shared" si="23"/>
        <v>0</v>
      </c>
      <c r="I182" s="2654"/>
      <c r="J182" s="2654"/>
      <c r="K182" s="2580"/>
      <c r="L182" s="862"/>
      <c r="M182" s="944"/>
      <c r="N182" s="936"/>
    </row>
    <row r="183" spans="1:14" ht="51.75" customHeight="1" x14ac:dyDescent="0.25">
      <c r="A183" s="2693"/>
      <c r="B183" s="2701" t="s">
        <v>1506</v>
      </c>
      <c r="C183" s="2702"/>
      <c r="D183" s="2702"/>
      <c r="E183" s="2703"/>
      <c r="F183" s="866">
        <v>9641.2505944154418</v>
      </c>
      <c r="G183" s="889">
        <f t="shared" si="22"/>
        <v>0</v>
      </c>
      <c r="H183" s="2654">
        <f t="shared" si="23"/>
        <v>0</v>
      </c>
      <c r="I183" s="2654"/>
      <c r="J183" s="2654"/>
      <c r="K183" s="2580"/>
      <c r="L183" s="862"/>
      <c r="M183" s="944"/>
      <c r="N183" s="936"/>
    </row>
    <row r="184" spans="1:14" ht="51.75" customHeight="1" x14ac:dyDescent="0.25">
      <c r="A184" s="2693"/>
      <c r="B184" s="2701" t="s">
        <v>1507</v>
      </c>
      <c r="C184" s="2702"/>
      <c r="D184" s="2702"/>
      <c r="E184" s="2703"/>
      <c r="F184" s="866">
        <v>9818.2668911286983</v>
      </c>
      <c r="G184" s="889">
        <f t="shared" si="22"/>
        <v>0</v>
      </c>
      <c r="H184" s="2654">
        <f t="shared" si="23"/>
        <v>0</v>
      </c>
      <c r="I184" s="2654"/>
      <c r="J184" s="2654"/>
      <c r="K184" s="2580"/>
      <c r="L184" s="862"/>
      <c r="M184" s="944"/>
      <c r="N184" s="936"/>
    </row>
    <row r="185" spans="1:14" ht="51.75" customHeight="1" x14ac:dyDescent="0.25">
      <c r="A185" s="2693"/>
      <c r="B185" s="2704" t="s">
        <v>1508</v>
      </c>
      <c r="C185" s="2705"/>
      <c r="D185" s="2705"/>
      <c r="E185" s="2706"/>
      <c r="F185" s="863">
        <v>17705.541633683908</v>
      </c>
      <c r="G185" s="889">
        <f t="shared" si="22"/>
        <v>0</v>
      </c>
      <c r="H185" s="2654">
        <f t="shared" si="23"/>
        <v>0</v>
      </c>
      <c r="I185" s="2654"/>
      <c r="J185" s="2654"/>
      <c r="K185" s="2580"/>
      <c r="L185" s="862"/>
      <c r="M185" s="944"/>
      <c r="N185" s="936"/>
    </row>
    <row r="186" spans="1:14" ht="51.75" customHeight="1" x14ac:dyDescent="0.25">
      <c r="A186" s="2693"/>
      <c r="B186" s="2704" t="s">
        <v>1509</v>
      </c>
      <c r="C186" s="2705"/>
      <c r="D186" s="2705"/>
      <c r="E186" s="2706"/>
      <c r="F186" s="863">
        <v>25673.230966959578</v>
      </c>
      <c r="G186" s="889">
        <f t="shared" si="22"/>
        <v>0</v>
      </c>
      <c r="H186" s="2654">
        <f t="shared" si="23"/>
        <v>0</v>
      </c>
      <c r="I186" s="2654"/>
      <c r="J186" s="2654"/>
      <c r="K186" s="2580"/>
      <c r="L186" s="862"/>
      <c r="M186" s="944"/>
      <c r="N186" s="936"/>
    </row>
    <row r="187" spans="1:14" ht="51.75" customHeight="1" x14ac:dyDescent="0.25">
      <c r="A187" s="2693"/>
      <c r="B187" s="2704" t="s">
        <v>1510</v>
      </c>
      <c r="C187" s="2705"/>
      <c r="D187" s="2705"/>
      <c r="E187" s="2706"/>
      <c r="F187" s="863">
        <v>12040.042148270137</v>
      </c>
      <c r="G187" s="889">
        <f t="shared" si="22"/>
        <v>0</v>
      </c>
      <c r="H187" s="2654">
        <f t="shared" si="23"/>
        <v>0</v>
      </c>
      <c r="I187" s="2654"/>
      <c r="J187" s="2654"/>
      <c r="K187" s="2580"/>
      <c r="L187" s="862"/>
      <c r="M187" s="944"/>
      <c r="N187" s="936"/>
    </row>
    <row r="188" spans="1:14" ht="51.75" customHeight="1" x14ac:dyDescent="0.25">
      <c r="A188" s="2693"/>
      <c r="B188" s="2704" t="s">
        <v>1511</v>
      </c>
      <c r="C188" s="2705"/>
      <c r="D188" s="2705"/>
      <c r="E188" s="2706"/>
      <c r="F188" s="863">
        <v>14164.726704123999</v>
      </c>
      <c r="G188" s="889">
        <f t="shared" si="22"/>
        <v>0</v>
      </c>
      <c r="H188" s="2654">
        <f t="shared" si="23"/>
        <v>0</v>
      </c>
      <c r="I188" s="2654"/>
      <c r="J188" s="2654"/>
      <c r="K188" s="2580"/>
      <c r="L188" s="862"/>
      <c r="M188" s="944"/>
      <c r="N188" s="936"/>
    </row>
    <row r="189" spans="1:14" ht="51.75" customHeight="1" x14ac:dyDescent="0.25">
      <c r="A189" s="2693"/>
      <c r="B189" s="2714" t="s">
        <v>1512</v>
      </c>
      <c r="C189" s="2708"/>
      <c r="D189" s="2708"/>
      <c r="E189" s="2709"/>
      <c r="F189" s="860">
        <v>13662.117231923163</v>
      </c>
      <c r="G189" s="889">
        <f t="shared" si="22"/>
        <v>0</v>
      </c>
      <c r="H189" s="2654">
        <f t="shared" si="23"/>
        <v>0</v>
      </c>
      <c r="I189" s="2654"/>
      <c r="J189" s="2654"/>
      <c r="K189" s="2580"/>
      <c r="L189" s="862"/>
      <c r="M189" s="944"/>
      <c r="N189" s="936"/>
    </row>
    <row r="190" spans="1:14" ht="51.75" customHeight="1" x14ac:dyDescent="0.25">
      <c r="A190" s="2693"/>
      <c r="B190" s="2715"/>
      <c r="C190" s="2705"/>
      <c r="D190" s="2705"/>
      <c r="E190" s="2706"/>
      <c r="F190" s="863"/>
      <c r="G190" s="889">
        <f t="shared" si="22"/>
        <v>0</v>
      </c>
      <c r="H190" s="2654">
        <f t="shared" si="23"/>
        <v>0</v>
      </c>
      <c r="I190" s="2654"/>
      <c r="J190" s="2654"/>
      <c r="K190" s="2580"/>
      <c r="L190" s="862"/>
      <c r="M190" s="944"/>
      <c r="N190" s="936"/>
    </row>
    <row r="191" spans="1:14" ht="51.75" customHeight="1" x14ac:dyDescent="0.25">
      <c r="A191" s="2693"/>
      <c r="B191" s="2704" t="s">
        <v>1513</v>
      </c>
      <c r="C191" s="2705"/>
      <c r="D191" s="2705"/>
      <c r="E191" s="2706"/>
      <c r="F191" s="863">
        <v>30808.17055752837</v>
      </c>
      <c r="G191" s="889">
        <f t="shared" si="22"/>
        <v>0</v>
      </c>
      <c r="H191" s="2654">
        <f t="shared" si="23"/>
        <v>0</v>
      </c>
      <c r="I191" s="2654"/>
      <c r="J191" s="2654"/>
      <c r="K191" s="2580"/>
      <c r="L191" s="862"/>
      <c r="M191" s="944"/>
      <c r="N191" s="936"/>
    </row>
    <row r="192" spans="1:14" ht="51.75" customHeight="1" x14ac:dyDescent="0.25">
      <c r="A192" s="2693"/>
      <c r="B192" s="2707" t="s">
        <v>1514</v>
      </c>
      <c r="C192" s="2708"/>
      <c r="D192" s="2708"/>
      <c r="E192" s="2709"/>
      <c r="F192" s="860">
        <v>52555.569066000004</v>
      </c>
      <c r="G192" s="890">
        <f t="shared" si="22"/>
        <v>0</v>
      </c>
      <c r="H192" s="2654">
        <f t="shared" si="23"/>
        <v>0</v>
      </c>
      <c r="I192" s="2654"/>
      <c r="J192" s="2654"/>
      <c r="K192" s="2580"/>
      <c r="L192" s="862"/>
      <c r="M192" s="944"/>
      <c r="N192" s="936"/>
    </row>
    <row r="193" spans="1:34" ht="51.75" customHeight="1" x14ac:dyDescent="0.25">
      <c r="A193" s="2693"/>
      <c r="B193" s="2704" t="s">
        <v>1515</v>
      </c>
      <c r="C193" s="2705"/>
      <c r="D193" s="2705"/>
      <c r="E193" s="2706"/>
      <c r="F193" s="863">
        <v>5311.9558872820444</v>
      </c>
      <c r="G193" s="889">
        <f t="shared" si="22"/>
        <v>0</v>
      </c>
      <c r="H193" s="2654">
        <f t="shared" si="23"/>
        <v>0</v>
      </c>
      <c r="I193" s="2654"/>
      <c r="J193" s="2654"/>
      <c r="K193" s="2580"/>
      <c r="L193" s="862"/>
      <c r="M193" s="944"/>
      <c r="N193" s="936"/>
    </row>
    <row r="194" spans="1:34" ht="51.75" customHeight="1" x14ac:dyDescent="0.25">
      <c r="A194" s="2693"/>
      <c r="B194" s="2710" t="s">
        <v>1516</v>
      </c>
      <c r="C194" s="2711"/>
      <c r="D194" s="2711"/>
      <c r="E194" s="2711"/>
      <c r="F194" s="863">
        <v>2655.7334459936287</v>
      </c>
      <c r="G194" s="891"/>
      <c r="H194" s="2712">
        <f>F194*L194</f>
        <v>0</v>
      </c>
      <c r="I194" s="2713"/>
      <c r="J194" s="2713"/>
      <c r="K194" s="2713"/>
      <c r="L194" s="892"/>
      <c r="M194" s="944"/>
      <c r="N194" s="936"/>
    </row>
    <row r="195" spans="1:34" ht="51.75" customHeight="1" x14ac:dyDescent="0.25">
      <c r="A195" s="2693"/>
      <c r="B195" s="2701" t="s">
        <v>1517</v>
      </c>
      <c r="C195" s="2702"/>
      <c r="D195" s="2702"/>
      <c r="E195" s="2703"/>
      <c r="F195" s="863">
        <v>24434.116889966786</v>
      </c>
      <c r="G195" s="889">
        <f t="shared" ref="G195:G198" si="24">IF($L$8="обнулить",0,L195)</f>
        <v>0</v>
      </c>
      <c r="H195" s="2654">
        <f t="shared" ref="H195:H219" si="25">F195*G195</f>
        <v>0</v>
      </c>
      <c r="I195" s="2654"/>
      <c r="J195" s="2654"/>
      <c r="K195" s="2580"/>
      <c r="L195" s="862"/>
      <c r="M195" s="944"/>
      <c r="N195" s="936"/>
    </row>
    <row r="196" spans="1:34" ht="51.75" customHeight="1" x14ac:dyDescent="0.25">
      <c r="A196" s="2693"/>
      <c r="B196" s="2701" t="s">
        <v>1518</v>
      </c>
      <c r="C196" s="2702"/>
      <c r="D196" s="2702"/>
      <c r="E196" s="2703"/>
      <c r="F196" s="863">
        <v>25850.247263672834</v>
      </c>
      <c r="G196" s="889">
        <f t="shared" si="24"/>
        <v>0</v>
      </c>
      <c r="H196" s="2654">
        <f t="shared" si="25"/>
        <v>0</v>
      </c>
      <c r="I196" s="2654"/>
      <c r="J196" s="2654"/>
      <c r="K196" s="2580"/>
      <c r="L196" s="862"/>
      <c r="M196" s="944"/>
      <c r="N196" s="936"/>
    </row>
    <row r="197" spans="1:34" ht="51.75" customHeight="1" x14ac:dyDescent="0.25">
      <c r="A197" s="2693"/>
      <c r="B197" s="2701" t="s">
        <v>1519</v>
      </c>
      <c r="C197" s="2702"/>
      <c r="D197" s="2702"/>
      <c r="E197" s="2703"/>
      <c r="F197" s="863">
        <v>54533.73326534735</v>
      </c>
      <c r="G197" s="889">
        <f t="shared" si="24"/>
        <v>0</v>
      </c>
      <c r="H197" s="2654">
        <f t="shared" si="25"/>
        <v>0</v>
      </c>
      <c r="I197" s="2654"/>
      <c r="J197" s="2654"/>
      <c r="K197" s="2580"/>
      <c r="L197" s="862"/>
      <c r="M197" s="944"/>
      <c r="N197" s="936"/>
    </row>
    <row r="198" spans="1:34" ht="51.75" customHeight="1" x14ac:dyDescent="0.25">
      <c r="A198" s="2693"/>
      <c r="B198" s="2701" t="s">
        <v>1520</v>
      </c>
      <c r="C198" s="2702"/>
      <c r="D198" s="2702"/>
      <c r="E198" s="2703"/>
      <c r="F198" s="863">
        <v>55949.863639053401</v>
      </c>
      <c r="G198" s="889">
        <f t="shared" si="24"/>
        <v>0</v>
      </c>
      <c r="H198" s="2654">
        <f t="shared" si="25"/>
        <v>0</v>
      </c>
      <c r="I198" s="2654"/>
      <c r="J198" s="2654"/>
      <c r="K198" s="2580"/>
      <c r="L198" s="862"/>
      <c r="M198" s="944"/>
      <c r="N198" s="936"/>
    </row>
    <row r="199" spans="1:34" ht="51.75" customHeight="1" x14ac:dyDescent="0.25">
      <c r="A199" s="2693"/>
      <c r="B199" s="2716" t="s">
        <v>1521</v>
      </c>
      <c r="C199" s="2717"/>
      <c r="D199" s="2717"/>
      <c r="E199" s="2718"/>
      <c r="F199" s="863">
        <v>16643.443853404369</v>
      </c>
      <c r="G199" s="889">
        <f t="shared" si="22"/>
        <v>0</v>
      </c>
      <c r="H199" s="2654">
        <f t="shared" si="25"/>
        <v>0</v>
      </c>
      <c r="I199" s="2654"/>
      <c r="J199" s="2654"/>
      <c r="K199" s="2580"/>
      <c r="L199" s="862"/>
      <c r="M199" s="944"/>
      <c r="N199" s="936"/>
    </row>
    <row r="200" spans="1:34" ht="39.950000000000003" customHeight="1" x14ac:dyDescent="0.25">
      <c r="A200" s="2693"/>
      <c r="B200" s="2701" t="s">
        <v>2069</v>
      </c>
      <c r="C200" s="2702"/>
      <c r="D200" s="2702"/>
      <c r="E200" s="2703"/>
      <c r="F200" s="866">
        <v>16820.460150117626</v>
      </c>
      <c r="G200" s="889">
        <f t="shared" si="22"/>
        <v>0</v>
      </c>
      <c r="H200" s="2654">
        <f t="shared" si="25"/>
        <v>0</v>
      </c>
      <c r="I200" s="2654"/>
      <c r="J200" s="2654"/>
      <c r="K200" s="2580"/>
      <c r="L200" s="862"/>
      <c r="M200" s="944"/>
      <c r="N200" s="936"/>
    </row>
    <row r="201" spans="1:34" ht="39.950000000000003" customHeight="1" x14ac:dyDescent="0.25">
      <c r="A201" s="2693"/>
      <c r="B201" s="2701" t="s">
        <v>2070</v>
      </c>
      <c r="C201" s="2702"/>
      <c r="D201" s="2702"/>
      <c r="E201" s="2703"/>
      <c r="F201" s="866">
        <v>17505.967572717625</v>
      </c>
      <c r="G201" s="889">
        <f t="shared" si="22"/>
        <v>0</v>
      </c>
      <c r="H201" s="2654">
        <f t="shared" si="25"/>
        <v>0</v>
      </c>
      <c r="I201" s="2654"/>
      <c r="J201" s="2654"/>
      <c r="K201" s="2580"/>
      <c r="L201" s="862"/>
      <c r="M201" s="944"/>
      <c r="N201" s="936"/>
    </row>
    <row r="202" spans="1:34" ht="39.950000000000003" customHeight="1" x14ac:dyDescent="0.25">
      <c r="A202" s="2693"/>
      <c r="B202" s="2716" t="s">
        <v>1522</v>
      </c>
      <c r="C202" s="2717"/>
      <c r="D202" s="2717"/>
      <c r="E202" s="2718"/>
      <c r="F202" s="863">
        <v>17705.541633683908</v>
      </c>
      <c r="G202" s="889">
        <f t="shared" si="22"/>
        <v>0</v>
      </c>
      <c r="H202" s="2654">
        <f t="shared" si="25"/>
        <v>0</v>
      </c>
      <c r="I202" s="2654"/>
      <c r="J202" s="2654"/>
      <c r="K202" s="2580"/>
      <c r="L202" s="862"/>
      <c r="M202" s="944"/>
      <c r="N202" s="936"/>
    </row>
    <row r="203" spans="1:34" ht="39.950000000000003" customHeight="1" x14ac:dyDescent="0.25">
      <c r="A203" s="2693"/>
      <c r="B203" s="2716" t="s">
        <v>1523</v>
      </c>
      <c r="C203" s="2717"/>
      <c r="D203" s="2717"/>
      <c r="E203" s="2718"/>
      <c r="F203" s="863">
        <v>17882.557930397164</v>
      </c>
      <c r="G203" s="889">
        <f t="shared" si="22"/>
        <v>0</v>
      </c>
      <c r="H203" s="2654">
        <f t="shared" si="25"/>
        <v>0</v>
      </c>
      <c r="I203" s="2654"/>
      <c r="J203" s="2654"/>
      <c r="K203" s="2580"/>
      <c r="L203" s="862"/>
      <c r="M203" s="944"/>
      <c r="N203" s="936"/>
    </row>
    <row r="204" spans="1:34" ht="39.950000000000003" customHeight="1" x14ac:dyDescent="0.25">
      <c r="A204" s="2693"/>
      <c r="B204" s="2716" t="s">
        <v>1524</v>
      </c>
      <c r="C204" s="2717"/>
      <c r="D204" s="2717"/>
      <c r="E204" s="2718"/>
      <c r="F204" s="863">
        <v>2124.6845558538607</v>
      </c>
      <c r="G204" s="889">
        <f t="shared" si="22"/>
        <v>0</v>
      </c>
      <c r="H204" s="2654">
        <f t="shared" si="25"/>
        <v>0</v>
      </c>
      <c r="I204" s="2654"/>
      <c r="J204" s="2654"/>
      <c r="K204" s="2580"/>
      <c r="L204" s="862"/>
      <c r="M204" s="944"/>
      <c r="N204" s="936"/>
    </row>
    <row r="205" spans="1:34" ht="39.950000000000003" customHeight="1" x14ac:dyDescent="0.25">
      <c r="A205" s="2693"/>
      <c r="B205" s="2719" t="s">
        <v>2071</v>
      </c>
      <c r="C205" s="2720"/>
      <c r="D205" s="2720"/>
      <c r="E205" s="2721"/>
      <c r="F205" s="866">
        <v>2970.5321646000002</v>
      </c>
      <c r="G205" s="889">
        <f t="shared" si="22"/>
        <v>0</v>
      </c>
      <c r="H205" s="2654">
        <f t="shared" si="25"/>
        <v>0</v>
      </c>
      <c r="I205" s="2654"/>
      <c r="J205" s="2654"/>
      <c r="K205" s="2580"/>
      <c r="L205" s="862"/>
      <c r="M205" s="944"/>
      <c r="N205" s="936"/>
    </row>
    <row r="206" spans="1:34" ht="39.950000000000003" customHeight="1" x14ac:dyDescent="0.25">
      <c r="A206" s="2693"/>
      <c r="B206" s="2719" t="s">
        <v>2072</v>
      </c>
      <c r="C206" s="2720"/>
      <c r="D206" s="2720"/>
      <c r="E206" s="2721"/>
      <c r="F206" s="866">
        <v>2285.0247420000001</v>
      </c>
      <c r="G206" s="889">
        <f t="shared" si="22"/>
        <v>0</v>
      </c>
      <c r="H206" s="2654">
        <f t="shared" si="25"/>
        <v>0</v>
      </c>
      <c r="I206" s="2654"/>
      <c r="J206" s="2654"/>
      <c r="K206" s="2580"/>
      <c r="L206" s="862"/>
      <c r="M206" s="944"/>
      <c r="N206" s="936"/>
    </row>
    <row r="207" spans="1:34" ht="39.950000000000003" customHeight="1" thickBot="1" x14ac:dyDescent="0.3">
      <c r="A207" s="2694"/>
      <c r="B207" s="2608" t="s">
        <v>2073</v>
      </c>
      <c r="C207" s="2609"/>
      <c r="D207" s="2609"/>
      <c r="E207" s="2610"/>
      <c r="F207" s="893">
        <v>7540.5816486000003</v>
      </c>
      <c r="G207" s="869">
        <f t="shared" si="22"/>
        <v>0</v>
      </c>
      <c r="H207" s="2652">
        <f t="shared" si="25"/>
        <v>0</v>
      </c>
      <c r="I207" s="2652"/>
      <c r="J207" s="2652"/>
      <c r="K207" s="2611"/>
      <c r="L207" s="870"/>
      <c r="M207" s="944"/>
      <c r="N207" s="936"/>
    </row>
    <row r="208" spans="1:34" ht="26.25" customHeight="1" x14ac:dyDescent="0.25">
      <c r="A208" s="2722"/>
      <c r="B208" s="2695" t="s">
        <v>1525</v>
      </c>
      <c r="C208" s="2696"/>
      <c r="D208" s="2696"/>
      <c r="E208" s="2697"/>
      <c r="F208" s="857">
        <v>0</v>
      </c>
      <c r="G208" s="872">
        <f t="shared" si="22"/>
        <v>0</v>
      </c>
      <c r="H208" s="2698">
        <f t="shared" si="25"/>
        <v>0</v>
      </c>
      <c r="I208" s="2698"/>
      <c r="J208" s="2698"/>
      <c r="K208" s="2699"/>
      <c r="L208" s="879"/>
      <c r="M208" s="944"/>
      <c r="N208" s="936"/>
      <c r="Y208" s="854"/>
      <c r="Z208" s="854"/>
      <c r="AA208" s="854"/>
      <c r="AB208" s="854"/>
      <c r="AC208" s="854"/>
      <c r="AD208" s="854"/>
      <c r="AE208" s="854"/>
      <c r="AF208" s="854"/>
      <c r="AG208" s="854"/>
      <c r="AH208" s="854"/>
    </row>
    <row r="209" spans="1:34" ht="39.950000000000003" customHeight="1" x14ac:dyDescent="0.25">
      <c r="A209" s="2659"/>
      <c r="B209" s="2632" t="s">
        <v>1526</v>
      </c>
      <c r="C209" s="2633"/>
      <c r="D209" s="2633"/>
      <c r="E209" s="2634"/>
      <c r="F209" s="863">
        <v>283.12827568225202</v>
      </c>
      <c r="G209" s="861">
        <f t="shared" si="22"/>
        <v>0</v>
      </c>
      <c r="H209" s="2654">
        <f t="shared" si="25"/>
        <v>0</v>
      </c>
      <c r="I209" s="2654"/>
      <c r="J209" s="2654"/>
      <c r="K209" s="2580"/>
      <c r="L209" s="862"/>
      <c r="M209" s="944"/>
      <c r="N209" s="936"/>
      <c r="Y209" s="854"/>
      <c r="Z209" s="854"/>
      <c r="AA209" s="854"/>
      <c r="AB209" s="854"/>
      <c r="AC209" s="854"/>
      <c r="AD209" s="854"/>
      <c r="AE209" s="854"/>
      <c r="AF209" s="854"/>
      <c r="AG209" s="854"/>
      <c r="AH209" s="854"/>
    </row>
    <row r="210" spans="1:34" ht="39.950000000000003" customHeight="1" x14ac:dyDescent="0.25">
      <c r="A210" s="2659"/>
      <c r="B210" s="2585" t="s">
        <v>2074</v>
      </c>
      <c r="C210" s="2586"/>
      <c r="D210" s="2586"/>
      <c r="E210" s="2587"/>
      <c r="F210" s="866">
        <v>1274.8107335123163</v>
      </c>
      <c r="G210" s="861">
        <f t="shared" si="22"/>
        <v>0</v>
      </c>
      <c r="H210" s="2654">
        <f t="shared" si="25"/>
        <v>0</v>
      </c>
      <c r="I210" s="2654"/>
      <c r="J210" s="2654"/>
      <c r="K210" s="2580"/>
      <c r="L210" s="862"/>
      <c r="M210" s="944"/>
      <c r="N210" s="936"/>
      <c r="Y210" s="854"/>
      <c r="Z210" s="854"/>
      <c r="AA210" s="854"/>
      <c r="AB210" s="854"/>
      <c r="AC210" s="854"/>
      <c r="AD210" s="854"/>
      <c r="AE210" s="854"/>
      <c r="AF210" s="854"/>
      <c r="AG210" s="854"/>
      <c r="AH210" s="854"/>
    </row>
    <row r="211" spans="1:34" ht="39.950000000000003" customHeight="1" x14ac:dyDescent="0.25">
      <c r="A211" s="2659"/>
      <c r="B211" s="2632" t="s">
        <v>1527</v>
      </c>
      <c r="C211" s="2633"/>
      <c r="D211" s="2633"/>
      <c r="E211" s="2634"/>
      <c r="F211" s="863">
        <v>106.111978968996</v>
      </c>
      <c r="G211" s="861">
        <f t="shared" si="22"/>
        <v>0</v>
      </c>
      <c r="H211" s="2654">
        <f t="shared" si="25"/>
        <v>0</v>
      </c>
      <c r="I211" s="2654"/>
      <c r="J211" s="2654"/>
      <c r="K211" s="2580"/>
      <c r="L211" s="862"/>
      <c r="M211" s="944"/>
      <c r="N211" s="936"/>
      <c r="Y211" s="854"/>
      <c r="Z211" s="854"/>
      <c r="AA211" s="854"/>
      <c r="AB211" s="854"/>
      <c r="AC211" s="854"/>
      <c r="AD211" s="854"/>
      <c r="AE211" s="854"/>
      <c r="AF211" s="854"/>
      <c r="AG211" s="854"/>
      <c r="AH211" s="854"/>
    </row>
    <row r="212" spans="1:34" ht="39.950000000000003" customHeight="1" x14ac:dyDescent="0.25">
      <c r="A212" s="2659"/>
      <c r="B212" s="2585" t="s">
        <v>1528</v>
      </c>
      <c r="C212" s="2586"/>
      <c r="D212" s="2586"/>
      <c r="E212" s="2587"/>
      <c r="F212" s="863">
        <v>2301.7008525671163</v>
      </c>
      <c r="G212" s="861">
        <f t="shared" si="22"/>
        <v>0</v>
      </c>
      <c r="H212" s="2654">
        <f t="shared" si="25"/>
        <v>0</v>
      </c>
      <c r="I212" s="2654"/>
      <c r="J212" s="2654"/>
      <c r="K212" s="2580"/>
      <c r="L212" s="862"/>
      <c r="M212" s="944"/>
      <c r="N212" s="936"/>
      <c r="Y212" s="854"/>
      <c r="Z212" s="854"/>
      <c r="AA212" s="854"/>
      <c r="AB212" s="854"/>
      <c r="AC212" s="854"/>
      <c r="AD212" s="854"/>
      <c r="AE212" s="854"/>
      <c r="AF212" s="854"/>
      <c r="AG212" s="854"/>
      <c r="AH212" s="854"/>
    </row>
    <row r="213" spans="1:34" ht="39.950000000000003" customHeight="1" x14ac:dyDescent="0.25">
      <c r="A213" s="2659"/>
      <c r="B213" s="2585" t="s">
        <v>1529</v>
      </c>
      <c r="C213" s="2586"/>
      <c r="D213" s="2586"/>
      <c r="E213" s="2587"/>
      <c r="F213" s="863">
        <v>1770.6519624273483</v>
      </c>
      <c r="G213" s="861">
        <f t="shared" si="22"/>
        <v>0</v>
      </c>
      <c r="H213" s="2654">
        <f t="shared" si="25"/>
        <v>0</v>
      </c>
      <c r="I213" s="2654"/>
      <c r="J213" s="2654"/>
      <c r="K213" s="2580"/>
      <c r="L213" s="862"/>
      <c r="M213" s="944"/>
      <c r="N213" s="936"/>
      <c r="Y213" s="854"/>
      <c r="Z213" s="854"/>
      <c r="AA213" s="854"/>
      <c r="AB213" s="854"/>
      <c r="AC213" s="854"/>
      <c r="AD213" s="854"/>
      <c r="AE213" s="854"/>
      <c r="AF213" s="854"/>
      <c r="AG213" s="854"/>
      <c r="AH213" s="854"/>
    </row>
    <row r="214" spans="1:34" ht="39.950000000000003" customHeight="1" x14ac:dyDescent="0.25">
      <c r="A214" s="2659"/>
      <c r="B214" s="2632" t="s">
        <v>1530</v>
      </c>
      <c r="C214" s="2633"/>
      <c r="D214" s="2633"/>
      <c r="E214" s="2634"/>
      <c r="F214" s="863">
        <v>1876.7639413963445</v>
      </c>
      <c r="G214" s="861">
        <f t="shared" si="22"/>
        <v>0</v>
      </c>
      <c r="H214" s="2654">
        <f t="shared" si="25"/>
        <v>0</v>
      </c>
      <c r="I214" s="2654"/>
      <c r="J214" s="2654"/>
      <c r="K214" s="2580"/>
      <c r="L214" s="862"/>
      <c r="M214" s="944"/>
      <c r="N214" s="936"/>
      <c r="Y214" s="854"/>
      <c r="Z214" s="854"/>
      <c r="AA214" s="854"/>
      <c r="AB214" s="854"/>
      <c r="AC214" s="854"/>
      <c r="AD214" s="854"/>
      <c r="AE214" s="854"/>
      <c r="AF214" s="854"/>
      <c r="AG214" s="854"/>
      <c r="AH214" s="854"/>
    </row>
    <row r="215" spans="1:34" ht="39.950000000000003" customHeight="1" x14ac:dyDescent="0.25">
      <c r="A215" s="2659"/>
      <c r="B215" s="2632" t="s">
        <v>1531</v>
      </c>
      <c r="C215" s="2633"/>
      <c r="D215" s="2633"/>
      <c r="E215" s="2634"/>
      <c r="F215" s="863">
        <v>8427.8339056711811</v>
      </c>
      <c r="G215" s="861">
        <f t="shared" si="22"/>
        <v>0</v>
      </c>
      <c r="H215" s="2654">
        <f t="shared" si="25"/>
        <v>0</v>
      </c>
      <c r="I215" s="2654"/>
      <c r="J215" s="2654"/>
      <c r="K215" s="2580"/>
      <c r="L215" s="862"/>
      <c r="M215" s="944"/>
      <c r="N215" s="936"/>
      <c r="Y215" s="854"/>
      <c r="Z215" s="854"/>
      <c r="AA215" s="854"/>
      <c r="AB215" s="854"/>
      <c r="AC215" s="854"/>
      <c r="AD215" s="854"/>
      <c r="AE215" s="854"/>
      <c r="AF215" s="854"/>
      <c r="AG215" s="854"/>
      <c r="AH215" s="854"/>
    </row>
    <row r="216" spans="1:34" ht="39.950000000000003" customHeight="1" x14ac:dyDescent="0.25">
      <c r="A216" s="2659"/>
      <c r="B216" s="2585" t="s">
        <v>1532</v>
      </c>
      <c r="C216" s="2586"/>
      <c r="D216" s="2586"/>
      <c r="E216" s="2587"/>
      <c r="F216" s="863">
        <v>10977.455372695815</v>
      </c>
      <c r="G216" s="861">
        <f t="shared" si="22"/>
        <v>0</v>
      </c>
      <c r="H216" s="2654">
        <f t="shared" si="25"/>
        <v>0</v>
      </c>
      <c r="I216" s="2654"/>
      <c r="J216" s="2654"/>
      <c r="K216" s="2580"/>
      <c r="L216" s="862"/>
      <c r="M216" s="944"/>
      <c r="N216" s="936"/>
      <c r="Y216" s="854"/>
      <c r="Z216" s="854"/>
      <c r="AA216" s="854"/>
      <c r="AB216" s="854"/>
      <c r="AC216" s="854"/>
      <c r="AD216" s="854"/>
      <c r="AE216" s="854"/>
      <c r="AF216" s="854"/>
      <c r="AG216" s="854"/>
      <c r="AH216" s="854"/>
    </row>
    <row r="217" spans="1:34" ht="39.950000000000003" customHeight="1" x14ac:dyDescent="0.25">
      <c r="A217" s="2659"/>
      <c r="B217" s="2585" t="s">
        <v>1533</v>
      </c>
      <c r="C217" s="2586"/>
      <c r="D217" s="2586"/>
      <c r="E217" s="2587"/>
      <c r="F217" s="863">
        <v>637.6498644035521</v>
      </c>
      <c r="G217" s="894">
        <f t="shared" si="22"/>
        <v>0</v>
      </c>
      <c r="H217" s="2654">
        <f t="shared" si="25"/>
        <v>0</v>
      </c>
      <c r="I217" s="2654"/>
      <c r="J217" s="2654"/>
      <c r="K217" s="2580"/>
      <c r="L217" s="862"/>
      <c r="M217" s="944"/>
      <c r="N217" s="936"/>
      <c r="Y217" s="854"/>
      <c r="Z217" s="854"/>
      <c r="AA217" s="854"/>
      <c r="AB217" s="854"/>
      <c r="AC217" s="854"/>
      <c r="AD217" s="854"/>
      <c r="AE217" s="854"/>
      <c r="AF217" s="854"/>
      <c r="AG217" s="854"/>
      <c r="AH217" s="854"/>
    </row>
    <row r="218" spans="1:34" ht="39.950000000000003" customHeight="1" x14ac:dyDescent="0.25">
      <c r="A218" s="2659"/>
      <c r="B218" s="2585" t="s">
        <v>2075</v>
      </c>
      <c r="C218" s="2586"/>
      <c r="D218" s="2586"/>
      <c r="E218" s="2587"/>
      <c r="F218" s="866">
        <v>1736.6188039200001</v>
      </c>
      <c r="G218" s="894">
        <f t="shared" si="22"/>
        <v>0</v>
      </c>
      <c r="H218" s="2654">
        <f t="shared" si="25"/>
        <v>0</v>
      </c>
      <c r="I218" s="2654"/>
      <c r="J218" s="2654"/>
      <c r="K218" s="2580"/>
      <c r="L218" s="862"/>
      <c r="M218" s="944"/>
      <c r="N218" s="936"/>
      <c r="Y218" s="854"/>
      <c r="Z218" s="854"/>
      <c r="AA218" s="854"/>
      <c r="AB218" s="854"/>
      <c r="AC218" s="854"/>
      <c r="AD218" s="854"/>
      <c r="AE218" s="854"/>
      <c r="AF218" s="854"/>
      <c r="AG218" s="854"/>
      <c r="AH218" s="854"/>
    </row>
    <row r="219" spans="1:34" ht="39.950000000000003" customHeight="1" thickBot="1" x14ac:dyDescent="0.3">
      <c r="A219" s="2660"/>
      <c r="B219" s="2608" t="s">
        <v>2076</v>
      </c>
      <c r="C219" s="2609"/>
      <c r="D219" s="2609"/>
      <c r="E219" s="2610"/>
      <c r="F219" s="884">
        <v>424.93691117077202</v>
      </c>
      <c r="G219" s="869">
        <f t="shared" si="22"/>
        <v>0</v>
      </c>
      <c r="H219" s="2652">
        <f t="shared" si="25"/>
        <v>0</v>
      </c>
      <c r="I219" s="2652"/>
      <c r="J219" s="2652"/>
      <c r="K219" s="2611"/>
      <c r="L219" s="870"/>
      <c r="M219" s="944"/>
      <c r="N219" s="936"/>
      <c r="Y219" s="854"/>
      <c r="Z219" s="854"/>
      <c r="AA219" s="854"/>
      <c r="AB219" s="854"/>
      <c r="AC219" s="854"/>
      <c r="AD219" s="854"/>
      <c r="AE219" s="854"/>
      <c r="AF219" s="854"/>
      <c r="AG219" s="854"/>
      <c r="AH219" s="854"/>
    </row>
    <row r="220" spans="1:34" ht="39.950000000000003" customHeight="1" thickBot="1" x14ac:dyDescent="0.3">
      <c r="A220" s="2591" t="s">
        <v>1534</v>
      </c>
      <c r="B220" s="2592"/>
      <c r="C220" s="2592"/>
      <c r="D220" s="2592"/>
      <c r="E220" s="2592"/>
      <c r="F220" s="2592"/>
      <c r="G220" s="2592"/>
      <c r="H220" s="2592"/>
      <c r="I220" s="2592"/>
      <c r="J220" s="2592"/>
      <c r="K220" s="2592"/>
      <c r="L220" s="2593"/>
      <c r="N220" s="936"/>
      <c r="Y220" s="854"/>
      <c r="Z220" s="854"/>
      <c r="AA220" s="854"/>
      <c r="AB220" s="854"/>
      <c r="AC220" s="854"/>
      <c r="AD220" s="854"/>
      <c r="AE220" s="854"/>
      <c r="AF220" s="854"/>
      <c r="AG220" s="854"/>
      <c r="AH220" s="854"/>
    </row>
    <row r="221" spans="1:34" ht="39.950000000000003" customHeight="1" x14ac:dyDescent="0.25">
      <c r="A221" s="2658" t="s">
        <v>1535</v>
      </c>
      <c r="B221" s="2677" t="s">
        <v>1536</v>
      </c>
      <c r="C221" s="2678"/>
      <c r="D221" s="2678"/>
      <c r="E221" s="2723"/>
      <c r="F221" s="883">
        <v>8226.0890712</v>
      </c>
      <c r="G221" s="895">
        <f t="shared" ref="G221:G225" si="26">IF($L$8="обнулить",0,L221)</f>
        <v>0</v>
      </c>
      <c r="H221" s="2724">
        <f>F221*G221</f>
        <v>0</v>
      </c>
      <c r="I221" s="2680"/>
      <c r="J221" s="2680"/>
      <c r="K221" s="2725"/>
      <c r="L221" s="859"/>
      <c r="M221" s="944"/>
      <c r="N221" s="947"/>
      <c r="O221" s="896"/>
      <c r="P221" s="896"/>
      <c r="Q221" s="896"/>
      <c r="R221" s="896"/>
      <c r="S221" s="896"/>
      <c r="T221" s="896"/>
      <c r="U221" s="896"/>
      <c r="V221" s="896"/>
      <c r="W221" s="896"/>
      <c r="Y221" s="854"/>
      <c r="Z221" s="854"/>
      <c r="AA221" s="854"/>
      <c r="AB221" s="854"/>
      <c r="AC221" s="854"/>
      <c r="AD221" s="854"/>
      <c r="AE221" s="854"/>
      <c r="AF221" s="854"/>
      <c r="AG221" s="854"/>
      <c r="AH221" s="854"/>
    </row>
    <row r="222" spans="1:34" ht="39.950000000000003" customHeight="1" x14ac:dyDescent="0.25">
      <c r="A222" s="2722"/>
      <c r="B222" s="2632" t="s">
        <v>1385</v>
      </c>
      <c r="C222" s="2633"/>
      <c r="D222" s="2633"/>
      <c r="E222" s="2726"/>
      <c r="F222" s="863">
        <v>531.0488901397681</v>
      </c>
      <c r="G222" s="897">
        <f t="shared" si="26"/>
        <v>0</v>
      </c>
      <c r="H222" s="2727">
        <f t="shared" ref="H222:H225" si="27">F222*G222</f>
        <v>0</v>
      </c>
      <c r="I222" s="2654"/>
      <c r="J222" s="2654"/>
      <c r="K222" s="2728"/>
      <c r="L222" s="862"/>
      <c r="M222" s="944"/>
      <c r="N222" s="936"/>
      <c r="Y222" s="854"/>
      <c r="Z222" s="854"/>
      <c r="AA222" s="854"/>
      <c r="AB222" s="854"/>
      <c r="AC222" s="854"/>
      <c r="AD222" s="854"/>
      <c r="AE222" s="854"/>
      <c r="AF222" s="854"/>
      <c r="AG222" s="854"/>
      <c r="AH222" s="854"/>
    </row>
    <row r="223" spans="1:34" ht="39.950000000000003" customHeight="1" x14ac:dyDescent="0.25">
      <c r="A223" s="2722"/>
      <c r="B223" s="2585" t="s">
        <v>1389</v>
      </c>
      <c r="C223" s="2586"/>
      <c r="D223" s="2586"/>
      <c r="E223" s="2729"/>
      <c r="F223" s="863">
        <v>1828.0197936000002</v>
      </c>
      <c r="G223" s="897">
        <f t="shared" si="26"/>
        <v>0</v>
      </c>
      <c r="H223" s="2727">
        <f t="shared" si="27"/>
        <v>0</v>
      </c>
      <c r="I223" s="2654"/>
      <c r="J223" s="2654"/>
      <c r="K223" s="2728"/>
      <c r="L223" s="862"/>
      <c r="M223" s="944"/>
      <c r="N223" s="936"/>
      <c r="Y223" s="854"/>
      <c r="Z223" s="854"/>
      <c r="AA223" s="854"/>
      <c r="AB223" s="854"/>
      <c r="AC223" s="854"/>
      <c r="AD223" s="854"/>
      <c r="AE223" s="854"/>
      <c r="AF223" s="854"/>
      <c r="AG223" s="854"/>
      <c r="AH223" s="854"/>
    </row>
    <row r="224" spans="1:34" ht="44.25" customHeight="1" x14ac:dyDescent="0.25">
      <c r="A224" s="2722"/>
      <c r="B224" s="2585" t="s">
        <v>1537</v>
      </c>
      <c r="C224" s="2586"/>
      <c r="D224" s="2586"/>
      <c r="E224" s="2729"/>
      <c r="F224" s="866">
        <v>2935.7220976803719</v>
      </c>
      <c r="G224" s="897">
        <f t="shared" si="26"/>
        <v>0</v>
      </c>
      <c r="H224" s="2727">
        <f t="shared" si="27"/>
        <v>0</v>
      </c>
      <c r="I224" s="2654"/>
      <c r="J224" s="2654"/>
      <c r="K224" s="2728"/>
      <c r="L224" s="862"/>
      <c r="M224" s="944"/>
      <c r="N224" s="936"/>
      <c r="O224" s="887"/>
      <c r="Y224" s="854"/>
      <c r="Z224" s="854"/>
      <c r="AA224" s="854"/>
      <c r="AB224" s="854"/>
      <c r="AC224" s="854"/>
      <c r="AD224" s="854"/>
      <c r="AE224" s="854"/>
      <c r="AF224" s="854"/>
      <c r="AG224" s="854"/>
      <c r="AH224" s="854"/>
    </row>
    <row r="225" spans="1:34" ht="44.25" customHeight="1" x14ac:dyDescent="0.25">
      <c r="A225" s="2722"/>
      <c r="B225" s="2585" t="s">
        <v>1538</v>
      </c>
      <c r="C225" s="2586"/>
      <c r="D225" s="2586"/>
      <c r="E225" s="2729"/>
      <c r="F225" s="866">
        <v>5237.4229502474882</v>
      </c>
      <c r="G225" s="897">
        <f t="shared" si="26"/>
        <v>0</v>
      </c>
      <c r="H225" s="2727">
        <f t="shared" si="27"/>
        <v>0</v>
      </c>
      <c r="I225" s="2654"/>
      <c r="J225" s="2654"/>
      <c r="K225" s="2728"/>
      <c r="L225" s="862"/>
      <c r="M225" s="944"/>
      <c r="N225" s="936"/>
      <c r="Y225" s="854"/>
      <c r="Z225" s="854"/>
      <c r="AA225" s="854"/>
      <c r="AB225" s="854"/>
      <c r="AC225" s="854"/>
      <c r="AD225" s="854"/>
      <c r="AE225" s="854"/>
      <c r="AF225" s="854"/>
      <c r="AG225" s="854"/>
      <c r="AH225" s="854"/>
    </row>
    <row r="226" spans="1:34" ht="44.25" customHeight="1" x14ac:dyDescent="0.25">
      <c r="A226" s="2722"/>
      <c r="B226" s="2632" t="s">
        <v>1539</v>
      </c>
      <c r="C226" s="2633"/>
      <c r="D226" s="2633"/>
      <c r="E226" s="2726"/>
      <c r="F226" s="863">
        <v>1062.5867755743241</v>
      </c>
      <c r="G226" s="897">
        <f>IF($L$8="обнулить",0,L226)</f>
        <v>0</v>
      </c>
      <c r="H226" s="2727">
        <f>F226*G226</f>
        <v>0</v>
      </c>
      <c r="I226" s="2654"/>
      <c r="J226" s="2654"/>
      <c r="K226" s="2728"/>
      <c r="L226" s="862"/>
      <c r="M226" s="944"/>
      <c r="N226" s="936"/>
      <c r="Y226" s="854"/>
      <c r="Z226" s="854"/>
      <c r="AA226" s="854"/>
      <c r="AB226" s="854"/>
      <c r="AC226" s="854"/>
      <c r="AD226" s="854"/>
      <c r="AE226" s="854"/>
      <c r="AF226" s="854"/>
      <c r="AG226" s="854"/>
      <c r="AH226" s="854"/>
    </row>
    <row r="227" spans="1:34" ht="44.25" customHeight="1" x14ac:dyDescent="0.25">
      <c r="A227" s="2722"/>
      <c r="B227" s="2585" t="s">
        <v>1540</v>
      </c>
      <c r="C227" s="2586"/>
      <c r="D227" s="2586"/>
      <c r="E227" s="2729"/>
      <c r="F227" s="863">
        <v>1239.6030722875803</v>
      </c>
      <c r="G227" s="897">
        <f t="shared" ref="G227:G235" si="28">IF($L$8="обнулить",0,L227)</f>
        <v>0</v>
      </c>
      <c r="H227" s="2727">
        <f t="shared" ref="H227:H235" si="29">F227*G227</f>
        <v>0</v>
      </c>
      <c r="I227" s="2654"/>
      <c r="J227" s="2654"/>
      <c r="K227" s="2728"/>
      <c r="L227" s="862"/>
      <c r="M227" s="944"/>
      <c r="N227" s="936"/>
      <c r="Y227" s="854"/>
      <c r="Z227" s="854"/>
      <c r="AA227" s="854"/>
      <c r="AB227" s="854"/>
      <c r="AC227" s="854"/>
      <c r="AD227" s="854"/>
      <c r="AE227" s="854"/>
      <c r="AF227" s="854"/>
      <c r="AG227" s="854"/>
      <c r="AH227" s="854"/>
    </row>
    <row r="228" spans="1:34" ht="44.25" customHeight="1" x14ac:dyDescent="0.25">
      <c r="A228" s="2722"/>
      <c r="B228" s="2585" t="s">
        <v>1541</v>
      </c>
      <c r="C228" s="2586"/>
      <c r="D228" s="2586"/>
      <c r="E228" s="2729"/>
      <c r="F228" s="863">
        <v>1770.6519624273483</v>
      </c>
      <c r="G228" s="897">
        <f t="shared" si="28"/>
        <v>0</v>
      </c>
      <c r="H228" s="2727">
        <f t="shared" si="29"/>
        <v>0</v>
      </c>
      <c r="I228" s="2654"/>
      <c r="J228" s="2654"/>
      <c r="K228" s="2728"/>
      <c r="L228" s="862"/>
      <c r="M228" s="944"/>
      <c r="N228" s="936"/>
      <c r="Y228" s="854"/>
      <c r="Z228" s="854"/>
      <c r="AA228" s="854"/>
      <c r="AB228" s="854"/>
      <c r="AC228" s="854"/>
      <c r="AD228" s="854"/>
      <c r="AE228" s="854"/>
      <c r="AF228" s="854"/>
      <c r="AG228" s="854"/>
      <c r="AH228" s="854"/>
    </row>
    <row r="229" spans="1:34" ht="44.25" customHeight="1" x14ac:dyDescent="0.25">
      <c r="A229" s="2722"/>
      <c r="B229" s="2585" t="s">
        <v>2077</v>
      </c>
      <c r="C229" s="2586"/>
      <c r="D229" s="2586"/>
      <c r="E229" s="2729"/>
      <c r="F229" s="866">
        <v>457.00494840000005</v>
      </c>
      <c r="G229" s="897">
        <f t="shared" si="28"/>
        <v>0</v>
      </c>
      <c r="H229" s="2727">
        <f t="shared" si="29"/>
        <v>0</v>
      </c>
      <c r="I229" s="2654"/>
      <c r="J229" s="2654"/>
      <c r="K229" s="2728"/>
      <c r="L229" s="862"/>
      <c r="M229" s="944"/>
      <c r="N229" s="936"/>
      <c r="Y229" s="854"/>
      <c r="Z229" s="854"/>
      <c r="AA229" s="854"/>
      <c r="AB229" s="854"/>
      <c r="AC229" s="854"/>
      <c r="AD229" s="854"/>
      <c r="AE229" s="854"/>
      <c r="AF229" s="854"/>
      <c r="AG229" s="854"/>
      <c r="AH229" s="854"/>
    </row>
    <row r="230" spans="1:34" ht="44.25" customHeight="1" x14ac:dyDescent="0.25">
      <c r="A230" s="2722"/>
      <c r="B230" s="2585" t="s">
        <v>2078</v>
      </c>
      <c r="C230" s="2586"/>
      <c r="D230" s="2586"/>
      <c r="E230" s="2729"/>
      <c r="F230" s="866">
        <v>1142.512371</v>
      </c>
      <c r="G230" s="897">
        <f t="shared" si="28"/>
        <v>0</v>
      </c>
      <c r="H230" s="2727">
        <f t="shared" si="29"/>
        <v>0</v>
      </c>
      <c r="I230" s="2654"/>
      <c r="J230" s="2654"/>
      <c r="K230" s="2728"/>
      <c r="L230" s="862"/>
      <c r="M230" s="944"/>
      <c r="N230" s="936"/>
      <c r="Y230" s="854"/>
      <c r="Z230" s="854"/>
      <c r="AA230" s="854"/>
      <c r="AB230" s="854"/>
      <c r="AC230" s="854"/>
      <c r="AD230" s="854"/>
      <c r="AE230" s="854"/>
      <c r="AF230" s="854"/>
      <c r="AG230" s="854"/>
      <c r="AH230" s="854"/>
    </row>
    <row r="231" spans="1:34" ht="44.25" customHeight="1" x14ac:dyDescent="0.25">
      <c r="A231" s="2722"/>
      <c r="B231" s="2585" t="s">
        <v>1542</v>
      </c>
      <c r="C231" s="2586"/>
      <c r="D231" s="2586"/>
      <c r="E231" s="2729"/>
      <c r="F231" s="866">
        <v>7767.6262770146041</v>
      </c>
      <c r="G231" s="897">
        <f t="shared" si="28"/>
        <v>0</v>
      </c>
      <c r="H231" s="2727">
        <f t="shared" si="29"/>
        <v>0</v>
      </c>
      <c r="I231" s="2654"/>
      <c r="J231" s="2654"/>
      <c r="K231" s="2728"/>
      <c r="L231" s="862"/>
      <c r="M231" s="944"/>
      <c r="N231" s="936"/>
      <c r="Y231" s="854"/>
      <c r="Z231" s="854"/>
      <c r="AA231" s="854"/>
      <c r="AB231" s="854"/>
      <c r="AC231" s="854"/>
      <c r="AD231" s="854"/>
      <c r="AE231" s="854"/>
      <c r="AF231" s="854"/>
      <c r="AG231" s="854"/>
      <c r="AH231" s="854"/>
    </row>
    <row r="232" spans="1:34" ht="44.25" customHeight="1" x14ac:dyDescent="0.25">
      <c r="A232" s="2722"/>
      <c r="B232" s="2585" t="s">
        <v>2079</v>
      </c>
      <c r="C232" s="2586"/>
      <c r="D232" s="2586"/>
      <c r="E232" s="2729"/>
      <c r="F232" s="863">
        <v>4249.3691117077215</v>
      </c>
      <c r="G232" s="897">
        <f t="shared" si="28"/>
        <v>0</v>
      </c>
      <c r="H232" s="2727">
        <f t="shared" si="29"/>
        <v>0</v>
      </c>
      <c r="I232" s="2654"/>
      <c r="J232" s="2654"/>
      <c r="K232" s="2728"/>
      <c r="L232" s="862"/>
      <c r="M232" s="944"/>
      <c r="N232" s="936"/>
      <c r="Y232" s="854"/>
      <c r="Z232" s="854"/>
      <c r="AA232" s="854"/>
      <c r="AB232" s="854"/>
      <c r="AC232" s="854"/>
      <c r="AD232" s="854"/>
      <c r="AE232" s="854"/>
      <c r="AF232" s="854"/>
      <c r="AG232" s="854"/>
      <c r="AH232" s="854"/>
    </row>
    <row r="233" spans="1:34" ht="44.25" customHeight="1" x14ac:dyDescent="0.25">
      <c r="A233" s="2722"/>
      <c r="B233" s="2585" t="s">
        <v>2080</v>
      </c>
      <c r="C233" s="2586"/>
      <c r="D233" s="2586"/>
      <c r="E233" s="2729"/>
      <c r="F233" s="863">
        <v>1416.6193690008363</v>
      </c>
      <c r="G233" s="897">
        <f t="shared" si="28"/>
        <v>0</v>
      </c>
      <c r="H233" s="2727">
        <f t="shared" si="29"/>
        <v>0</v>
      </c>
      <c r="I233" s="2654"/>
      <c r="J233" s="2654"/>
      <c r="K233" s="2728"/>
      <c r="L233" s="862"/>
      <c r="M233" s="944"/>
      <c r="N233" s="936"/>
      <c r="Y233" s="854"/>
      <c r="Z233" s="854"/>
      <c r="AA233" s="854"/>
      <c r="AB233" s="854"/>
      <c r="AC233" s="854"/>
      <c r="AD233" s="854"/>
      <c r="AE233" s="854"/>
      <c r="AF233" s="854"/>
      <c r="AG233" s="854"/>
      <c r="AH233" s="854"/>
    </row>
    <row r="234" spans="1:34" ht="44.25" customHeight="1" x14ac:dyDescent="0.25">
      <c r="A234" s="2722"/>
      <c r="B234" s="2585" t="s">
        <v>1543</v>
      </c>
      <c r="C234" s="2586"/>
      <c r="D234" s="2586"/>
      <c r="E234" s="2729"/>
      <c r="F234" s="866">
        <v>11425.123710000002</v>
      </c>
      <c r="G234" s="898">
        <f t="shared" si="28"/>
        <v>0</v>
      </c>
      <c r="H234" s="2727">
        <f t="shared" si="29"/>
        <v>0</v>
      </c>
      <c r="I234" s="2654"/>
      <c r="J234" s="2654"/>
      <c r="K234" s="2728"/>
      <c r="L234" s="862"/>
      <c r="M234" s="944"/>
      <c r="N234" s="936"/>
      <c r="Y234" s="854"/>
      <c r="Z234" s="854"/>
      <c r="AA234" s="854"/>
      <c r="AB234" s="854"/>
      <c r="AC234" s="854"/>
      <c r="AD234" s="854"/>
      <c r="AE234" s="854"/>
      <c r="AF234" s="854"/>
      <c r="AG234" s="854"/>
      <c r="AH234" s="854"/>
    </row>
    <row r="235" spans="1:34" ht="44.25" customHeight="1" x14ac:dyDescent="0.25">
      <c r="A235" s="2722"/>
      <c r="B235" s="2585" t="s">
        <v>1544</v>
      </c>
      <c r="C235" s="2586"/>
      <c r="D235" s="2586"/>
      <c r="E235" s="2729"/>
      <c r="F235" s="866">
        <v>4250.1460201200007</v>
      </c>
      <c r="G235" s="898">
        <f t="shared" si="28"/>
        <v>0</v>
      </c>
      <c r="H235" s="2727">
        <f t="shared" si="29"/>
        <v>0</v>
      </c>
      <c r="I235" s="2654"/>
      <c r="J235" s="2654"/>
      <c r="K235" s="2728"/>
      <c r="L235" s="862"/>
      <c r="M235" s="944"/>
      <c r="N235" s="936"/>
      <c r="Y235" s="854"/>
      <c r="Z235" s="854"/>
      <c r="AA235" s="854"/>
      <c r="AB235" s="854"/>
      <c r="AC235" s="854"/>
      <c r="AD235" s="854"/>
      <c r="AE235" s="854"/>
      <c r="AF235" s="854"/>
      <c r="AG235" s="854"/>
      <c r="AH235" s="854"/>
    </row>
    <row r="236" spans="1:34" ht="44.25" customHeight="1" x14ac:dyDescent="0.25">
      <c r="A236" s="2722"/>
      <c r="B236" s="2632" t="s">
        <v>1545</v>
      </c>
      <c r="C236" s="2633"/>
      <c r="D236" s="2633"/>
      <c r="E236" s="2726"/>
      <c r="F236" s="863">
        <v>2124.6845558538607</v>
      </c>
      <c r="G236" s="897">
        <f>IF($L$8="обнулить",0,L236)</f>
        <v>0</v>
      </c>
      <c r="H236" s="2727">
        <f>F236*G236</f>
        <v>0</v>
      </c>
      <c r="I236" s="2654"/>
      <c r="J236" s="2654"/>
      <c r="K236" s="2728"/>
      <c r="L236" s="862"/>
      <c r="M236" s="944"/>
      <c r="N236" s="936"/>
      <c r="Y236" s="854"/>
      <c r="Z236" s="854"/>
      <c r="AA236" s="854"/>
      <c r="AB236" s="854"/>
      <c r="AC236" s="854"/>
      <c r="AD236" s="854"/>
      <c r="AE236" s="854"/>
      <c r="AF236" s="854"/>
      <c r="AG236" s="854"/>
      <c r="AH236" s="854"/>
    </row>
    <row r="237" spans="1:34" ht="44.25" customHeight="1" x14ac:dyDescent="0.25">
      <c r="A237" s="2722"/>
      <c r="B237" s="2585" t="s">
        <v>1546</v>
      </c>
      <c r="C237" s="2586"/>
      <c r="D237" s="2586"/>
      <c r="E237" s="2729"/>
      <c r="F237" s="863">
        <v>1828.0197936000002</v>
      </c>
      <c r="G237" s="897">
        <f>IF($L$8="обнулить",0,L237)</f>
        <v>0</v>
      </c>
      <c r="H237" s="2727">
        <f>F237*G237</f>
        <v>0</v>
      </c>
      <c r="I237" s="2654"/>
      <c r="J237" s="2654"/>
      <c r="K237" s="2728"/>
      <c r="L237" s="862"/>
      <c r="M237" s="944"/>
      <c r="N237" s="936"/>
      <c r="Y237" s="854"/>
      <c r="Z237" s="854"/>
      <c r="AA237" s="854"/>
      <c r="AB237" s="854"/>
      <c r="AC237" s="854"/>
      <c r="AD237" s="854"/>
      <c r="AE237" s="854"/>
      <c r="AF237" s="854"/>
      <c r="AG237" s="854"/>
      <c r="AH237" s="854"/>
    </row>
    <row r="238" spans="1:34" ht="44.25" customHeight="1" x14ac:dyDescent="0.25">
      <c r="A238" s="2722"/>
      <c r="B238" s="2632" t="s">
        <v>1547</v>
      </c>
      <c r="C238" s="2633"/>
      <c r="D238" s="2633"/>
      <c r="E238" s="2726"/>
      <c r="F238" s="863">
        <v>1274.8107335123163</v>
      </c>
      <c r="G238" s="897">
        <f>IF($L$8="обнулить",0,L238)</f>
        <v>0</v>
      </c>
      <c r="H238" s="2727">
        <f>F238*G238</f>
        <v>0</v>
      </c>
      <c r="I238" s="2654"/>
      <c r="J238" s="2654"/>
      <c r="K238" s="2728"/>
      <c r="L238" s="862"/>
      <c r="M238" s="944"/>
      <c r="N238" s="936"/>
      <c r="Y238" s="854"/>
      <c r="Z238" s="854"/>
      <c r="AA238" s="854"/>
      <c r="AB238" s="854"/>
      <c r="AC238" s="854"/>
      <c r="AD238" s="854"/>
      <c r="AE238" s="854"/>
      <c r="AF238" s="854"/>
      <c r="AG238" s="854"/>
      <c r="AH238" s="854"/>
    </row>
    <row r="239" spans="1:34" ht="44.25" customHeight="1" thickBot="1" x14ac:dyDescent="0.3">
      <c r="A239" s="2722"/>
      <c r="B239" s="2608" t="s">
        <v>1548</v>
      </c>
      <c r="C239" s="2609"/>
      <c r="D239" s="2609"/>
      <c r="E239" s="2730"/>
      <c r="F239" s="868">
        <v>3399.4952893661762</v>
      </c>
      <c r="G239" s="897">
        <f>IF($L$8="обнулить",0,L239)</f>
        <v>0</v>
      </c>
      <c r="H239" s="2731">
        <f>F239*G239</f>
        <v>0</v>
      </c>
      <c r="I239" s="2652"/>
      <c r="J239" s="2652"/>
      <c r="K239" s="2732"/>
      <c r="L239" s="862"/>
      <c r="M239" s="944"/>
      <c r="N239" s="936"/>
      <c r="Y239" s="854"/>
      <c r="Z239" s="854"/>
      <c r="AA239" s="854"/>
      <c r="AB239" s="854"/>
      <c r="AC239" s="854"/>
      <c r="AD239" s="854"/>
      <c r="AE239" s="854"/>
      <c r="AF239" s="854"/>
      <c r="AG239" s="854"/>
      <c r="AH239" s="854"/>
    </row>
    <row r="240" spans="1:34" ht="52.5" customHeight="1" thickBot="1" x14ac:dyDescent="0.3">
      <c r="A240" s="899"/>
      <c r="B240" s="948"/>
      <c r="C240" s="948"/>
      <c r="D240" s="948"/>
      <c r="E240" s="948"/>
      <c r="F240" s="948"/>
      <c r="G240" s="948"/>
      <c r="H240" s="948"/>
      <c r="I240" s="948"/>
      <c r="J240" s="948"/>
      <c r="K240" s="948"/>
      <c r="N240" s="936"/>
      <c r="Y240" s="854"/>
      <c r="Z240" s="854"/>
      <c r="AA240" s="854"/>
      <c r="AB240" s="854"/>
      <c r="AC240" s="854"/>
      <c r="AD240" s="854"/>
      <c r="AE240" s="854"/>
      <c r="AF240" s="854"/>
      <c r="AG240" s="854"/>
      <c r="AH240" s="854"/>
    </row>
    <row r="241" spans="1:34" ht="46.5" customHeight="1" thickBot="1" x14ac:dyDescent="0.3">
      <c r="A241" s="900"/>
      <c r="B241" s="948"/>
      <c r="C241" s="2733" t="s">
        <v>1549</v>
      </c>
      <c r="D241" s="2734"/>
      <c r="E241" s="2734"/>
      <c r="F241" s="2734"/>
      <c r="G241" s="2735"/>
      <c r="H241" s="2736">
        <f>H10+H12+H13+H14+H15+H16+H17+H18+H19+H20+H21+H22+H23+H24+H25+H26+H27+H28+H29+H30+H31+H32+H33+H34+H35+H36+H37+H38+H39+H40+H41+H42+H43+H45+H46+H47+H48+H49+H50+H51+H52+H53+H54+H55+H56+H57+H58+H59+H60+H61+H63+H64+H65+H66+H68+H69+H70+H71+H72+H73+H74+H75+H76+H77+H79+H80+H81+H82+H83+H84+H85+H86+H87+H88+H89+H90+H91+H92+H93+H94+H95+H96+H97+H98+H99+H100+H101+H102+H103+H104+H105+H106+H107+H108+H109+H110+H111+H113+H114+H115+H116+H117+H118+H119+H120+H121+H122+H123+H124+H125+H126+H127+H128+H129+H130++H131+H132+H133+H134+H136+H137+H138+H139+H141+H142+H143+H144+H145+H146+H147+H148+H149+H150+H151+H153+H154+H155+H156+H157+H158+H159+H160+H162+H163+H164+H165+H166+H167+H169+H170+H171+H172+H173+H174+H175+H176+H177+H178+H179+H180+H181+H182+H183+H184+H185+H186+H187+H188+H189+H190+H191+H192+H193+H194+H195+H196+H197+H198+H199+H200+H201+H202+H203+H204+H205+H206+H207+H208+H209+H210+H211+H212+H213+H214+H215+H216+H217+H218+H219+H221+H222+H223+H224+H225+H226+H227+H228+H229+H230+H231+H232+H233+H234+H235+H236+H237+H238+H239</f>
        <v>29477</v>
      </c>
      <c r="I241" s="2737"/>
      <c r="J241" s="2737"/>
      <c r="K241" s="2738"/>
      <c r="N241" s="936"/>
      <c r="Y241" s="854"/>
      <c r="Z241" s="854"/>
      <c r="AA241" s="854"/>
      <c r="AB241" s="854"/>
      <c r="AC241" s="854"/>
      <c r="AD241" s="854"/>
      <c r="AE241" s="854"/>
      <c r="AF241" s="854"/>
      <c r="AG241" s="854"/>
      <c r="AH241" s="854"/>
    </row>
    <row r="242" spans="1:34" ht="53.25" customHeight="1" thickBot="1" x14ac:dyDescent="0.3">
      <c r="A242" s="942"/>
      <c r="N242" s="936"/>
      <c r="Y242" s="854"/>
      <c r="Z242" s="854"/>
      <c r="AA242" s="854"/>
      <c r="AB242" s="854"/>
      <c r="AC242" s="854"/>
      <c r="AD242" s="854"/>
      <c r="AE242" s="854"/>
      <c r="AF242" s="854"/>
      <c r="AG242" s="854"/>
      <c r="AH242" s="854"/>
    </row>
    <row r="243" spans="1:34" ht="46.5" customHeight="1" thickBot="1" x14ac:dyDescent="0.3">
      <c r="A243" s="2756" t="s">
        <v>1550</v>
      </c>
      <c r="B243" s="2757"/>
      <c r="C243" s="2757"/>
      <c r="D243" s="2757"/>
      <c r="E243" s="2757"/>
      <c r="F243" s="2757"/>
      <c r="G243" s="2757"/>
      <c r="H243" s="2757"/>
      <c r="I243" s="2757"/>
      <c r="J243" s="2757"/>
      <c r="K243" s="2758"/>
      <c r="N243" s="936"/>
    </row>
    <row r="244" spans="1:34" ht="156.75" customHeight="1" thickBot="1" x14ac:dyDescent="0.3">
      <c r="A244" s="2759" t="s">
        <v>1551</v>
      </c>
      <c r="B244" s="2760"/>
      <c r="C244" s="2760"/>
      <c r="D244" s="2760"/>
      <c r="E244" s="2760"/>
      <c r="F244" s="2760"/>
      <c r="G244" s="2760"/>
      <c r="H244" s="2760"/>
      <c r="I244" s="2760"/>
      <c r="J244" s="2760"/>
      <c r="K244" s="2761"/>
      <c r="N244" s="936"/>
      <c r="Y244" s="854"/>
      <c r="Z244" s="854"/>
      <c r="AA244" s="854"/>
      <c r="AB244" s="854"/>
      <c r="AC244" s="854"/>
      <c r="AD244" s="854"/>
      <c r="AE244" s="854"/>
      <c r="AF244" s="854"/>
      <c r="AG244" s="854"/>
      <c r="AH244" s="854"/>
    </row>
    <row r="245" spans="1:34" ht="132.75" customHeight="1" thickBot="1" x14ac:dyDescent="0.3">
      <c r="A245" s="2745" t="s">
        <v>1552</v>
      </c>
      <c r="B245" s="2746"/>
      <c r="C245" s="2746"/>
      <c r="D245" s="2746"/>
      <c r="E245" s="2746"/>
      <c r="F245" s="2746"/>
      <c r="G245" s="2746"/>
      <c r="H245" s="2746"/>
      <c r="I245" s="2746"/>
      <c r="J245" s="2746"/>
      <c r="K245" s="2747"/>
      <c r="N245" s="936"/>
      <c r="Y245" s="853"/>
      <c r="Z245" s="854"/>
      <c r="AA245" s="854"/>
      <c r="AB245" s="854"/>
      <c r="AC245" s="854"/>
      <c r="AD245" s="854"/>
      <c r="AE245" s="854"/>
      <c r="AF245" s="854"/>
      <c r="AG245" s="854"/>
      <c r="AH245" s="854"/>
    </row>
    <row r="246" spans="1:34" ht="46.5" customHeight="1" thickBot="1" x14ac:dyDescent="0.3">
      <c r="A246" s="2762" t="s">
        <v>1553</v>
      </c>
      <c r="B246" s="2763"/>
      <c r="C246" s="2763"/>
      <c r="D246" s="2763"/>
      <c r="E246" s="2764"/>
      <c r="F246" s="901">
        <v>1062.5365050300002</v>
      </c>
      <c r="G246" s="902">
        <f t="shared" ref="G246" si="30">IF($L$8="обнулить",0,L246)</f>
        <v>0</v>
      </c>
      <c r="H246" s="2765">
        <f>F246*G246</f>
        <v>0</v>
      </c>
      <c r="I246" s="2765"/>
      <c r="J246" s="2765"/>
      <c r="K246" s="2766"/>
      <c r="L246" s="903"/>
      <c r="M246" s="944"/>
      <c r="N246" s="936"/>
      <c r="Y246" s="853"/>
      <c r="Z246" s="854"/>
      <c r="AA246" s="854"/>
      <c r="AB246" s="854"/>
      <c r="AC246" s="854"/>
      <c r="AD246" s="854"/>
      <c r="AE246" s="854"/>
      <c r="AF246" s="854"/>
      <c r="AG246" s="854"/>
      <c r="AH246" s="854"/>
    </row>
    <row r="247" spans="1:34" ht="46.5" customHeight="1" thickBot="1" x14ac:dyDescent="0.3">
      <c r="A247" s="904" t="s">
        <v>1554</v>
      </c>
      <c r="B247" s="2753"/>
      <c r="C247" s="2754"/>
      <c r="D247" s="906" t="s">
        <v>1555</v>
      </c>
      <c r="E247" s="905"/>
      <c r="F247" s="907">
        <v>366</v>
      </c>
      <c r="G247" s="908" t="str">
        <f>IF($L$8="обнулить",0,L247)</f>
        <v>МДФ</v>
      </c>
      <c r="H247" s="2641">
        <f>IF((B247*E247/1000000)&gt;=2,((B247*E247/1000000)-2)*36600,(0))</f>
        <v>0</v>
      </c>
      <c r="I247" s="2641"/>
      <c r="J247" s="2641"/>
      <c r="K247" s="2755"/>
      <c r="L247" s="909" t="s">
        <v>1556</v>
      </c>
      <c r="M247" s="944"/>
      <c r="N247" s="936"/>
      <c r="Y247" s="853"/>
      <c r="Z247" s="854"/>
      <c r="AA247" s="854"/>
      <c r="AB247" s="854"/>
      <c r="AC247" s="854"/>
      <c r="AD247" s="854"/>
      <c r="AE247" s="854"/>
      <c r="AF247" s="854"/>
      <c r="AG247" s="854"/>
      <c r="AH247" s="854"/>
    </row>
    <row r="248" spans="1:34" ht="140.25" customHeight="1" thickBot="1" x14ac:dyDescent="0.3">
      <c r="A248" s="2739" t="s">
        <v>1557</v>
      </c>
      <c r="B248" s="2740"/>
      <c r="C248" s="2740"/>
      <c r="D248" s="2740"/>
      <c r="E248" s="2740"/>
      <c r="F248" s="2740"/>
      <c r="G248" s="2740"/>
      <c r="H248" s="2740"/>
      <c r="I248" s="2740"/>
      <c r="J248" s="2740"/>
      <c r="K248" s="2741"/>
      <c r="N248" s="936"/>
      <c r="Y248" s="854"/>
      <c r="Z248" s="854"/>
      <c r="AA248" s="854"/>
      <c r="AB248" s="854"/>
      <c r="AC248" s="854"/>
      <c r="AD248" s="854"/>
      <c r="AE248" s="854"/>
      <c r="AF248" s="854"/>
      <c r="AG248" s="854"/>
      <c r="AH248" s="854"/>
    </row>
    <row r="249" spans="1:34" ht="58.5" customHeight="1" thickBot="1" x14ac:dyDescent="0.3">
      <c r="A249" s="2742" t="s">
        <v>1558</v>
      </c>
      <c r="B249" s="2743"/>
      <c r="C249" s="2743"/>
      <c r="D249" s="2743"/>
      <c r="E249" s="2743"/>
      <c r="F249" s="2743"/>
      <c r="G249" s="2743"/>
      <c r="H249" s="2743"/>
      <c r="I249" s="2743"/>
      <c r="J249" s="2743"/>
      <c r="K249" s="2744"/>
      <c r="N249" s="936"/>
      <c r="Y249" s="854"/>
      <c r="Z249" s="854"/>
      <c r="AA249" s="854"/>
      <c r="AB249" s="854"/>
      <c r="AC249" s="854"/>
      <c r="AD249" s="854"/>
      <c r="AE249" s="854"/>
      <c r="AF249" s="854"/>
      <c r="AG249" s="854"/>
      <c r="AH249" s="854"/>
    </row>
    <row r="250" spans="1:34" ht="122.25" customHeight="1" thickBot="1" x14ac:dyDescent="0.3">
      <c r="A250" s="2745" t="s">
        <v>1559</v>
      </c>
      <c r="B250" s="2746"/>
      <c r="C250" s="2746"/>
      <c r="D250" s="2746"/>
      <c r="E250" s="2746"/>
      <c r="F250" s="2746"/>
      <c r="G250" s="2746"/>
      <c r="H250" s="2746"/>
      <c r="I250" s="2746"/>
      <c r="J250" s="2746"/>
      <c r="K250" s="2747"/>
      <c r="N250" s="936"/>
      <c r="Y250" s="854"/>
      <c r="Z250" s="854"/>
      <c r="AA250" s="854"/>
      <c r="AB250" s="854"/>
      <c r="AC250" s="854"/>
      <c r="AD250" s="854"/>
      <c r="AE250" s="854"/>
      <c r="AF250" s="854"/>
      <c r="AG250" s="854"/>
      <c r="AH250" s="854"/>
    </row>
    <row r="251" spans="1:34" ht="43.5" customHeight="1" thickBot="1" x14ac:dyDescent="0.3">
      <c r="A251" s="2748" t="s">
        <v>1560</v>
      </c>
      <c r="B251" s="2749"/>
      <c r="C251" s="2749"/>
      <c r="D251" s="2749"/>
      <c r="E251" s="2750"/>
      <c r="F251" s="910">
        <f>(H241*1.8)-H241</f>
        <v>23581.599999999999</v>
      </c>
      <c r="G251" s="902">
        <f t="shared" ref="G251" si="31">IF($L$8="обнулить",0,L251)</f>
        <v>0</v>
      </c>
      <c r="H251" s="2751">
        <f>F251*L251</f>
        <v>0</v>
      </c>
      <c r="I251" s="2751"/>
      <c r="J251" s="2751"/>
      <c r="K251" s="2752"/>
      <c r="L251" s="903"/>
      <c r="M251" s="944"/>
      <c r="N251" s="936"/>
      <c r="Y251" s="854"/>
      <c r="Z251" s="854"/>
      <c r="AA251" s="854"/>
      <c r="AB251" s="854"/>
      <c r="AC251" s="854"/>
      <c r="AD251" s="854"/>
      <c r="AE251" s="854"/>
      <c r="AF251" s="854"/>
      <c r="AG251" s="854"/>
      <c r="AH251" s="854"/>
    </row>
    <row r="252" spans="1:34" ht="46.5" customHeight="1" thickBot="1" x14ac:dyDescent="0.3">
      <c r="A252" s="904" t="s">
        <v>1554</v>
      </c>
      <c r="B252" s="2753"/>
      <c r="C252" s="2754"/>
      <c r="D252" s="906" t="s">
        <v>1555</v>
      </c>
      <c r="E252" s="905"/>
      <c r="F252" s="907">
        <v>366</v>
      </c>
      <c r="G252" s="908" t="str">
        <f>IF($L$8="обнулить",0,L252)</f>
        <v>МДФ</v>
      </c>
      <c r="H252" s="2641">
        <f>IF((B252*E252/1000000)&gt;=3.6,((B252*E252/1000000)-3.6)*36600,(0))</f>
        <v>0</v>
      </c>
      <c r="I252" s="2641"/>
      <c r="J252" s="2641"/>
      <c r="K252" s="2755"/>
      <c r="L252" s="909" t="s">
        <v>1556</v>
      </c>
      <c r="M252" s="944"/>
      <c r="N252" s="936"/>
      <c r="Y252" s="853"/>
      <c r="Z252" s="854"/>
      <c r="AA252" s="854"/>
      <c r="AB252" s="854"/>
      <c r="AC252" s="854"/>
      <c r="AD252" s="854"/>
      <c r="AE252" s="854"/>
      <c r="AF252" s="854"/>
      <c r="AG252" s="854"/>
      <c r="AH252" s="854"/>
    </row>
    <row r="253" spans="1:34" ht="90.75" customHeight="1" thickBot="1" x14ac:dyDescent="0.3">
      <c r="A253" s="2775" t="s">
        <v>1561</v>
      </c>
      <c r="B253" s="2776"/>
      <c r="C253" s="2776"/>
      <c r="D253" s="2776"/>
      <c r="E253" s="2776"/>
      <c r="F253" s="2776"/>
      <c r="G253" s="2776"/>
      <c r="H253" s="2776"/>
      <c r="I253" s="2776"/>
      <c r="J253" s="2776"/>
      <c r="K253" s="2777"/>
      <c r="N253" s="936"/>
      <c r="Y253" s="854"/>
      <c r="Z253" s="854"/>
      <c r="AA253" s="854"/>
      <c r="AB253" s="854"/>
      <c r="AC253" s="854"/>
      <c r="AD253" s="854"/>
      <c r="AE253" s="854"/>
      <c r="AF253" s="854"/>
      <c r="AG253" s="854"/>
      <c r="AH253" s="854"/>
    </row>
    <row r="254" spans="1:34" ht="39.950000000000003" customHeight="1" thickBot="1" x14ac:dyDescent="0.3">
      <c r="A254" s="2748" t="s">
        <v>1562</v>
      </c>
      <c r="B254" s="2749"/>
      <c r="C254" s="2749"/>
      <c r="D254" s="2749"/>
      <c r="E254" s="2750"/>
      <c r="F254" s="910">
        <f>(H241*2.5)-H241</f>
        <v>44215.5</v>
      </c>
      <c r="G254" s="902">
        <f>IF($L$8="обнулить",0,L254)</f>
        <v>0</v>
      </c>
      <c r="H254" s="2751">
        <f>F254*G254</f>
        <v>0</v>
      </c>
      <c r="I254" s="2751"/>
      <c r="J254" s="2751"/>
      <c r="K254" s="2767"/>
      <c r="L254" s="911"/>
      <c r="N254" s="936"/>
      <c r="Y254" s="854"/>
      <c r="Z254" s="854"/>
      <c r="AA254" s="854"/>
      <c r="AB254" s="854"/>
      <c r="AC254" s="854"/>
      <c r="AD254" s="854"/>
      <c r="AE254" s="854"/>
      <c r="AF254" s="854"/>
      <c r="AG254" s="854"/>
      <c r="AH254" s="854"/>
    </row>
    <row r="255" spans="1:34" ht="46.5" customHeight="1" thickBot="1" x14ac:dyDescent="0.3">
      <c r="A255" s="904" t="s">
        <v>1554</v>
      </c>
      <c r="B255" s="2753"/>
      <c r="C255" s="2754"/>
      <c r="D255" s="906" t="s">
        <v>1555</v>
      </c>
      <c r="E255" s="905"/>
      <c r="F255" s="907">
        <v>366</v>
      </c>
      <c r="G255" s="908" t="str">
        <f>IF($L$8="обнулить",0,L255)</f>
        <v>МДФ</v>
      </c>
      <c r="H255" s="2641">
        <f>IF((B255*E255/1000000)&gt;=5,((B255*E255/1000000)-5)*36600,(0))</f>
        <v>0</v>
      </c>
      <c r="I255" s="2641"/>
      <c r="J255" s="2641"/>
      <c r="K255" s="2755"/>
      <c r="L255" s="909" t="s">
        <v>1556</v>
      </c>
      <c r="M255" s="944"/>
      <c r="N255" s="936"/>
      <c r="Y255" s="853"/>
      <c r="Z255" s="854"/>
      <c r="AA255" s="854"/>
      <c r="AB255" s="854"/>
      <c r="AC255" s="854"/>
      <c r="AD255" s="854"/>
      <c r="AE255" s="854"/>
      <c r="AF255" s="854"/>
      <c r="AG255" s="854"/>
      <c r="AH255" s="854"/>
    </row>
    <row r="256" spans="1:34" ht="100.5" customHeight="1" thickBot="1" x14ac:dyDescent="0.3">
      <c r="A256" s="2745" t="s">
        <v>1563</v>
      </c>
      <c r="B256" s="2746"/>
      <c r="C256" s="2746"/>
      <c r="D256" s="2746"/>
      <c r="E256" s="2746"/>
      <c r="F256" s="2746"/>
      <c r="G256" s="2746"/>
      <c r="H256" s="2746"/>
      <c r="I256" s="2746"/>
      <c r="J256" s="2746"/>
      <c r="K256" s="2747"/>
      <c r="N256" s="936"/>
      <c r="Y256" s="854"/>
      <c r="Z256" s="854"/>
      <c r="AA256" s="854"/>
      <c r="AB256" s="854"/>
      <c r="AC256" s="854"/>
      <c r="AD256" s="854"/>
      <c r="AE256" s="854"/>
      <c r="AF256" s="854"/>
      <c r="AG256" s="854"/>
      <c r="AH256" s="854"/>
    </row>
    <row r="257" spans="1:34" ht="39.950000000000003" customHeight="1" thickBot="1" x14ac:dyDescent="0.3">
      <c r="A257" s="2748" t="s">
        <v>1564</v>
      </c>
      <c r="B257" s="2749"/>
      <c r="C257" s="2749"/>
      <c r="D257" s="2749"/>
      <c r="E257" s="2750"/>
      <c r="F257" s="910">
        <f>(H241*2.875)-H241</f>
        <v>55269.375</v>
      </c>
      <c r="G257" s="902">
        <f t="shared" ref="G257" si="32">IF($L$8="обнулить",0,L257)</f>
        <v>0</v>
      </c>
      <c r="H257" s="2751">
        <f>F257*G257</f>
        <v>0</v>
      </c>
      <c r="I257" s="2751"/>
      <c r="J257" s="2751"/>
      <c r="K257" s="2767"/>
      <c r="L257" s="903"/>
      <c r="N257" s="936"/>
      <c r="Y257" s="854"/>
      <c r="Z257" s="854"/>
      <c r="AA257" s="854"/>
      <c r="AB257" s="854"/>
      <c r="AC257" s="854"/>
      <c r="AD257" s="854"/>
      <c r="AE257" s="854"/>
      <c r="AF257" s="854"/>
      <c r="AG257" s="854"/>
      <c r="AH257" s="854"/>
    </row>
    <row r="258" spans="1:34" ht="46.5" customHeight="1" thickBot="1" x14ac:dyDescent="0.3">
      <c r="A258" s="904" t="s">
        <v>1554</v>
      </c>
      <c r="B258" s="2753"/>
      <c r="C258" s="2754"/>
      <c r="D258" s="906" t="s">
        <v>1555</v>
      </c>
      <c r="E258" s="905"/>
      <c r="F258" s="907">
        <v>366</v>
      </c>
      <c r="G258" s="908" t="str">
        <f>IF($L$8="обнулить",0,L258)</f>
        <v>МДФ</v>
      </c>
      <c r="H258" s="2641">
        <f>IF((B258*E258/1000000)&gt;=5.75,((B258*E258/1000000)-5.75)*36600,(0))</f>
        <v>0</v>
      </c>
      <c r="I258" s="2641"/>
      <c r="J258" s="2641"/>
      <c r="K258" s="2755"/>
      <c r="L258" s="909" t="s">
        <v>1556</v>
      </c>
      <c r="M258" s="944"/>
      <c r="N258" s="936"/>
      <c r="Y258" s="853"/>
      <c r="Z258" s="854"/>
      <c r="AA258" s="854"/>
      <c r="AB258" s="854"/>
      <c r="AC258" s="854"/>
      <c r="AD258" s="854"/>
      <c r="AE258" s="854"/>
      <c r="AF258" s="854"/>
      <c r="AG258" s="854"/>
      <c r="AH258" s="854"/>
    </row>
    <row r="259" spans="1:34" ht="84.75" customHeight="1" thickBot="1" x14ac:dyDescent="0.3">
      <c r="A259" s="2768" t="s">
        <v>2081</v>
      </c>
      <c r="B259" s="2769"/>
      <c r="C259" s="2769"/>
      <c r="D259" s="2769"/>
      <c r="E259" s="2769"/>
      <c r="F259" s="2769"/>
      <c r="G259" s="2769"/>
      <c r="H259" s="2769"/>
      <c r="I259" s="2769"/>
      <c r="J259" s="2769"/>
      <c r="K259" s="2770"/>
      <c r="L259" s="949"/>
      <c r="M259" s="944"/>
      <c r="N259" s="936"/>
      <c r="Y259" s="854"/>
      <c r="Z259" s="854"/>
      <c r="AA259" s="854"/>
      <c r="AB259" s="854"/>
      <c r="AC259" s="854"/>
      <c r="AD259" s="854"/>
      <c r="AE259" s="854"/>
      <c r="AF259" s="854"/>
      <c r="AG259" s="854"/>
      <c r="AH259" s="854"/>
    </row>
    <row r="260" spans="1:34" ht="47.25" customHeight="1" thickBot="1" x14ac:dyDescent="0.3">
      <c r="A260" s="2771" t="s">
        <v>2082</v>
      </c>
      <c r="B260" s="2772"/>
      <c r="C260" s="2772"/>
      <c r="D260" s="2772"/>
      <c r="E260" s="2773"/>
      <c r="F260" s="901">
        <f>(H241*3.3)-H241</f>
        <v>67797.099999999991</v>
      </c>
      <c r="G260" s="912">
        <f t="shared" ref="G260" si="33">IF($L$8="обнулить",0,L260)</f>
        <v>0</v>
      </c>
      <c r="H260" s="2765">
        <f>F260*G260</f>
        <v>0</v>
      </c>
      <c r="I260" s="2765"/>
      <c r="J260" s="2765"/>
      <c r="K260" s="2774"/>
      <c r="L260" s="903"/>
      <c r="M260" s="944"/>
      <c r="N260" s="936"/>
      <c r="Y260" s="854"/>
      <c r="Z260" s="854"/>
      <c r="AA260" s="854"/>
      <c r="AB260" s="854"/>
      <c r="AC260" s="854"/>
      <c r="AD260" s="854"/>
      <c r="AE260" s="854"/>
      <c r="AF260" s="854"/>
      <c r="AG260" s="854"/>
      <c r="AH260" s="854"/>
    </row>
    <row r="261" spans="1:34" ht="47.25" customHeight="1" thickBot="1" x14ac:dyDescent="0.3">
      <c r="A261" s="913" t="s">
        <v>1554</v>
      </c>
      <c r="B261" s="2753"/>
      <c r="C261" s="2754"/>
      <c r="D261" s="914" t="s">
        <v>1555</v>
      </c>
      <c r="E261" s="905"/>
      <c r="F261" s="915">
        <v>366</v>
      </c>
      <c r="G261" s="916" t="str">
        <f>IF($L$8="обнулить",0,L261)</f>
        <v>МДФ</v>
      </c>
      <c r="H261" s="2685">
        <f>IF((B261*E261/1000000)&gt;=6.6,((B261*E261/1000000)-6.6)*36600,(0))</f>
        <v>0</v>
      </c>
      <c r="I261" s="2685"/>
      <c r="J261" s="2685"/>
      <c r="K261" s="2778"/>
      <c r="L261" s="909" t="s">
        <v>1556</v>
      </c>
      <c r="M261" s="944"/>
      <c r="N261" s="936"/>
      <c r="Y261" s="854"/>
      <c r="Z261" s="854"/>
      <c r="AA261" s="854"/>
      <c r="AB261" s="854"/>
      <c r="AC261" s="854"/>
      <c r="AD261" s="854"/>
      <c r="AE261" s="854"/>
      <c r="AF261" s="854"/>
      <c r="AG261" s="854"/>
      <c r="AH261" s="854"/>
    </row>
    <row r="262" spans="1:34" ht="39.950000000000003" customHeight="1" thickBot="1" x14ac:dyDescent="0.3">
      <c r="A262" s="2779"/>
      <c r="B262" s="2780"/>
      <c r="C262" s="2780"/>
      <c r="D262" s="2780"/>
      <c r="E262" s="2780"/>
      <c r="F262" s="2780"/>
      <c r="G262" s="2780"/>
      <c r="H262" s="2780"/>
      <c r="I262" s="2780"/>
      <c r="J262" s="2780"/>
      <c r="K262" s="2780"/>
      <c r="L262" s="2780"/>
      <c r="N262" s="936"/>
    </row>
    <row r="263" spans="1:34" ht="39.950000000000003" customHeight="1" thickBot="1" x14ac:dyDescent="0.3">
      <c r="A263" s="2591" t="s">
        <v>467</v>
      </c>
      <c r="B263" s="2592"/>
      <c r="C263" s="2592"/>
      <c r="D263" s="2592"/>
      <c r="E263" s="2592"/>
      <c r="F263" s="2592"/>
      <c r="G263" s="2592"/>
      <c r="H263" s="2592"/>
      <c r="I263" s="2592"/>
      <c r="J263" s="2592"/>
      <c r="K263" s="2592"/>
      <c r="L263" s="2593"/>
      <c r="N263" s="936"/>
    </row>
    <row r="264" spans="1:34" ht="39.950000000000003" customHeight="1" x14ac:dyDescent="0.25">
      <c r="A264" s="2781"/>
      <c r="B264" s="2695" t="s">
        <v>1565</v>
      </c>
      <c r="C264" s="2696"/>
      <c r="D264" s="2696"/>
      <c r="E264" s="2697"/>
      <c r="F264" s="917">
        <v>707.90066507160009</v>
      </c>
      <c r="G264" s="872">
        <f t="shared" ref="G264:G266" si="34">IF($L$8="обнулить",0,L264)</f>
        <v>0</v>
      </c>
      <c r="H264" s="2698">
        <f>F264*G264</f>
        <v>0</v>
      </c>
      <c r="I264" s="2698"/>
      <c r="J264" s="2698"/>
      <c r="K264" s="2699"/>
      <c r="L264" s="859"/>
      <c r="M264" s="944"/>
      <c r="N264" s="936"/>
    </row>
    <row r="265" spans="1:34" ht="39.950000000000003" customHeight="1" x14ac:dyDescent="0.25">
      <c r="A265" s="2781"/>
      <c r="B265" s="2632" t="s">
        <v>1566</v>
      </c>
      <c r="C265" s="2633"/>
      <c r="D265" s="2633"/>
      <c r="E265" s="2634"/>
      <c r="F265" s="918">
        <v>2125.0730100600003</v>
      </c>
      <c r="G265" s="861">
        <f t="shared" si="34"/>
        <v>0</v>
      </c>
      <c r="H265" s="2654">
        <f>F265*G265</f>
        <v>0</v>
      </c>
      <c r="I265" s="2654"/>
      <c r="J265" s="2654"/>
      <c r="K265" s="2580"/>
      <c r="L265" s="862"/>
      <c r="M265" s="944"/>
      <c r="N265" s="936"/>
    </row>
    <row r="266" spans="1:34" ht="39.950000000000003" customHeight="1" thickBot="1" x14ac:dyDescent="0.3">
      <c r="A266" s="2781"/>
      <c r="B266" s="2585" t="s">
        <v>2083</v>
      </c>
      <c r="C266" s="2586"/>
      <c r="D266" s="2586"/>
      <c r="E266" s="2587"/>
      <c r="F266" s="919">
        <v>38478.902645383205</v>
      </c>
      <c r="G266" s="872">
        <f t="shared" si="34"/>
        <v>0</v>
      </c>
      <c r="H266" s="2698">
        <f>F266*G266</f>
        <v>0</v>
      </c>
      <c r="I266" s="2698"/>
      <c r="J266" s="2698"/>
      <c r="K266" s="2699"/>
      <c r="L266" s="920"/>
      <c r="M266" s="944"/>
      <c r="N266" s="936"/>
    </row>
    <row r="267" spans="1:34" ht="39.950000000000003" customHeight="1" thickBot="1" x14ac:dyDescent="0.3">
      <c r="A267" s="2591" t="s">
        <v>1567</v>
      </c>
      <c r="B267" s="2592"/>
      <c r="C267" s="2592"/>
      <c r="D267" s="2592"/>
      <c r="E267" s="2592"/>
      <c r="F267" s="2592"/>
      <c r="G267" s="2592"/>
      <c r="H267" s="2592"/>
      <c r="I267" s="2592"/>
      <c r="J267" s="2592"/>
      <c r="K267" s="2592"/>
      <c r="L267" s="2592"/>
      <c r="N267" s="936"/>
    </row>
    <row r="268" spans="1:34" ht="39.950000000000003" customHeight="1" x14ac:dyDescent="0.25">
      <c r="A268" s="2658" t="s">
        <v>1568</v>
      </c>
      <c r="B268" s="2677" t="s">
        <v>1569</v>
      </c>
      <c r="C268" s="2678"/>
      <c r="D268" s="2678"/>
      <c r="E268" s="2723"/>
      <c r="F268" s="857">
        <v>15226.824484403533</v>
      </c>
      <c r="G268" s="895">
        <f t="shared" ref="G268:G286" si="35">IF($L$8="обнулить",0,L268)</f>
        <v>0</v>
      </c>
      <c r="H268" s="2724">
        <f t="shared" ref="H268:H286" si="36">F268*G268</f>
        <v>0</v>
      </c>
      <c r="I268" s="2680"/>
      <c r="J268" s="2680"/>
      <c r="K268" s="2725"/>
      <c r="L268" s="859"/>
      <c r="M268" s="944"/>
      <c r="N268" s="936"/>
    </row>
    <row r="269" spans="1:34" ht="39.950000000000003" customHeight="1" x14ac:dyDescent="0.25">
      <c r="A269" s="2722"/>
      <c r="B269" s="2632" t="s">
        <v>1570</v>
      </c>
      <c r="C269" s="2633"/>
      <c r="D269" s="2633"/>
      <c r="E269" s="2726"/>
      <c r="F269" s="863">
        <v>12394.07474169665</v>
      </c>
      <c r="G269" s="897">
        <f t="shared" si="35"/>
        <v>0</v>
      </c>
      <c r="H269" s="2727">
        <f t="shared" si="36"/>
        <v>0</v>
      </c>
      <c r="I269" s="2654"/>
      <c r="J269" s="2654"/>
      <c r="K269" s="2728"/>
      <c r="L269" s="862"/>
      <c r="M269" s="944"/>
      <c r="N269" s="936"/>
    </row>
    <row r="270" spans="1:34" ht="39.950000000000003" customHeight="1" x14ac:dyDescent="0.25">
      <c r="A270" s="2722"/>
      <c r="B270" s="2632" t="s">
        <v>1571</v>
      </c>
      <c r="C270" s="2633"/>
      <c r="D270" s="2633"/>
      <c r="E270" s="2726"/>
      <c r="F270" s="863">
        <v>18591.112112544975</v>
      </c>
      <c r="G270" s="897">
        <f t="shared" si="35"/>
        <v>0</v>
      </c>
      <c r="H270" s="2727">
        <f t="shared" si="36"/>
        <v>0</v>
      </c>
      <c r="I270" s="2654"/>
      <c r="J270" s="2654"/>
      <c r="K270" s="2728"/>
      <c r="L270" s="862"/>
      <c r="M270" s="944"/>
      <c r="N270" s="936"/>
      <c r="O270" s="887"/>
    </row>
    <row r="271" spans="1:34" ht="30.75" customHeight="1" x14ac:dyDescent="0.25">
      <c r="A271" s="2722"/>
      <c r="B271" s="2632" t="s">
        <v>1572</v>
      </c>
      <c r="C271" s="2633"/>
      <c r="D271" s="2633"/>
      <c r="E271" s="2726"/>
      <c r="F271" s="863">
        <v>15757.873374543302</v>
      </c>
      <c r="G271" s="897">
        <f t="shared" si="35"/>
        <v>0</v>
      </c>
      <c r="H271" s="2727">
        <f t="shared" si="36"/>
        <v>0</v>
      </c>
      <c r="I271" s="2654"/>
      <c r="J271" s="2654"/>
      <c r="K271" s="2728"/>
      <c r="L271" s="862"/>
      <c r="M271" s="944"/>
      <c r="N271" s="936"/>
    </row>
    <row r="272" spans="1:34" ht="30" customHeight="1" x14ac:dyDescent="0.25">
      <c r="A272" s="2722"/>
      <c r="B272" s="2632" t="s">
        <v>1573</v>
      </c>
      <c r="C272" s="2633"/>
      <c r="D272" s="2633"/>
      <c r="E272" s="2726"/>
      <c r="F272" s="863">
        <v>19299.177299398001</v>
      </c>
      <c r="G272" s="897">
        <f t="shared" si="35"/>
        <v>0</v>
      </c>
      <c r="H272" s="2727">
        <f t="shared" si="36"/>
        <v>0</v>
      </c>
      <c r="I272" s="2654"/>
      <c r="J272" s="2654"/>
      <c r="K272" s="2728"/>
      <c r="L272" s="862"/>
      <c r="M272" s="944"/>
      <c r="N272" s="936"/>
      <c r="X272" s="921"/>
    </row>
    <row r="273" spans="1:24" ht="38.25" customHeight="1" x14ac:dyDescent="0.25">
      <c r="A273" s="2722"/>
      <c r="B273" s="2632" t="s">
        <v>1574</v>
      </c>
      <c r="C273" s="2633"/>
      <c r="D273" s="2633"/>
      <c r="E273" s="2726"/>
      <c r="F273" s="863">
        <v>10977.455372695815</v>
      </c>
      <c r="G273" s="897">
        <f t="shared" si="35"/>
        <v>0</v>
      </c>
      <c r="H273" s="2727">
        <f t="shared" si="36"/>
        <v>0</v>
      </c>
      <c r="I273" s="2654"/>
      <c r="J273" s="2654"/>
      <c r="K273" s="2728"/>
      <c r="L273" s="862"/>
      <c r="M273" s="950"/>
      <c r="N273" s="951"/>
      <c r="O273" s="922"/>
      <c r="P273" s="922"/>
      <c r="Q273" s="922"/>
      <c r="R273" s="923"/>
      <c r="S273" s="924"/>
      <c r="T273" s="925"/>
      <c r="U273" s="925"/>
      <c r="V273" s="925"/>
      <c r="W273" s="925"/>
      <c r="X273" s="921"/>
    </row>
    <row r="274" spans="1:24" ht="31.5" customHeight="1" x14ac:dyDescent="0.25">
      <c r="A274" s="2722"/>
      <c r="B274" s="2632" t="s">
        <v>1575</v>
      </c>
      <c r="C274" s="2633"/>
      <c r="D274" s="2633"/>
      <c r="E274" s="2726"/>
      <c r="F274" s="863">
        <v>10906.551054951553</v>
      </c>
      <c r="G274" s="897">
        <f t="shared" si="35"/>
        <v>0</v>
      </c>
      <c r="H274" s="2727">
        <f t="shared" si="36"/>
        <v>0</v>
      </c>
      <c r="I274" s="2654"/>
      <c r="J274" s="2654"/>
      <c r="K274" s="2728"/>
      <c r="L274" s="862"/>
      <c r="M274" s="944"/>
      <c r="N274" s="952"/>
    </row>
    <row r="275" spans="1:24" ht="31.5" customHeight="1" x14ac:dyDescent="0.25">
      <c r="A275" s="2722"/>
      <c r="B275" s="2632" t="s">
        <v>1576</v>
      </c>
      <c r="C275" s="2633"/>
      <c r="D275" s="2633"/>
      <c r="E275" s="2726"/>
      <c r="F275" s="863">
        <v>4887.0189761112724</v>
      </c>
      <c r="G275" s="897">
        <f t="shared" si="35"/>
        <v>0</v>
      </c>
      <c r="H275" s="2727">
        <f t="shared" si="36"/>
        <v>0</v>
      </c>
      <c r="I275" s="2654"/>
      <c r="J275" s="2654"/>
      <c r="K275" s="2728"/>
      <c r="L275" s="862"/>
      <c r="M275" s="950"/>
      <c r="N275" s="952"/>
    </row>
    <row r="276" spans="1:24" ht="31.5" customHeight="1" x14ac:dyDescent="0.25">
      <c r="A276" s="2722"/>
      <c r="B276" s="2632" t="s">
        <v>1577</v>
      </c>
      <c r="C276" s="2633"/>
      <c r="D276" s="2633"/>
      <c r="E276" s="2726"/>
      <c r="F276" s="863">
        <v>21954.910745391629</v>
      </c>
      <c r="G276" s="897">
        <f t="shared" si="35"/>
        <v>0</v>
      </c>
      <c r="H276" s="2727">
        <f t="shared" si="36"/>
        <v>0</v>
      </c>
      <c r="I276" s="2654"/>
      <c r="J276" s="2654"/>
      <c r="K276" s="2728"/>
      <c r="L276" s="862"/>
      <c r="M276" s="944"/>
      <c r="N276" s="952"/>
    </row>
    <row r="277" spans="1:24" ht="31.5" customHeight="1" x14ac:dyDescent="0.25">
      <c r="A277" s="2722"/>
      <c r="B277" s="2632" t="s">
        <v>1578</v>
      </c>
      <c r="C277" s="2633"/>
      <c r="D277" s="2633"/>
      <c r="E277" s="2726"/>
      <c r="F277" s="863">
        <v>21777.894448678373</v>
      </c>
      <c r="G277" s="897">
        <f t="shared" si="35"/>
        <v>0</v>
      </c>
      <c r="H277" s="2727">
        <f t="shared" si="36"/>
        <v>0</v>
      </c>
      <c r="I277" s="2654"/>
      <c r="J277" s="2654"/>
      <c r="K277" s="2728"/>
      <c r="L277" s="862"/>
      <c r="M277" s="944"/>
      <c r="N277" s="952"/>
    </row>
    <row r="278" spans="1:24" ht="31.5" customHeight="1" x14ac:dyDescent="0.25">
      <c r="A278" s="2722"/>
      <c r="B278" s="2632" t="s">
        <v>1579</v>
      </c>
      <c r="C278" s="2633"/>
      <c r="D278" s="2633"/>
      <c r="E278" s="2726"/>
      <c r="F278" s="863">
        <v>15403.840781116789</v>
      </c>
      <c r="G278" s="897">
        <f t="shared" si="35"/>
        <v>0</v>
      </c>
      <c r="H278" s="2727">
        <f t="shared" si="36"/>
        <v>0</v>
      </c>
      <c r="I278" s="2654"/>
      <c r="J278" s="2654"/>
      <c r="K278" s="2728"/>
      <c r="L278" s="862"/>
      <c r="M278" s="944"/>
      <c r="N278" s="952"/>
    </row>
    <row r="279" spans="1:24" ht="31.5" customHeight="1" x14ac:dyDescent="0.25">
      <c r="A279" s="2722"/>
      <c r="B279" s="2632" t="s">
        <v>1580</v>
      </c>
      <c r="C279" s="2633"/>
      <c r="D279" s="2633"/>
      <c r="E279" s="2726"/>
      <c r="F279" s="863">
        <v>12040.042148270137</v>
      </c>
      <c r="G279" s="897">
        <f t="shared" si="35"/>
        <v>0</v>
      </c>
      <c r="H279" s="2727">
        <f t="shared" si="36"/>
        <v>0</v>
      </c>
      <c r="I279" s="2654"/>
      <c r="J279" s="2654"/>
      <c r="K279" s="2728"/>
      <c r="L279" s="862"/>
      <c r="M279" s="944"/>
      <c r="N279" s="952"/>
    </row>
    <row r="280" spans="1:24" ht="31.5" customHeight="1" x14ac:dyDescent="0.25">
      <c r="A280" s="2722"/>
      <c r="B280" s="2632" t="s">
        <v>1581</v>
      </c>
      <c r="C280" s="2633"/>
      <c r="D280" s="2633"/>
      <c r="E280" s="2726"/>
      <c r="F280" s="863">
        <v>18414.095815831719</v>
      </c>
      <c r="G280" s="897">
        <f t="shared" si="35"/>
        <v>0</v>
      </c>
      <c r="H280" s="2727">
        <f t="shared" si="36"/>
        <v>0</v>
      </c>
      <c r="I280" s="2654"/>
      <c r="J280" s="2654"/>
      <c r="K280" s="2728"/>
      <c r="L280" s="862"/>
      <c r="M280" s="944"/>
      <c r="N280" s="952"/>
    </row>
    <row r="281" spans="1:24" ht="31.5" customHeight="1" x14ac:dyDescent="0.25">
      <c r="A281" s="2722"/>
      <c r="B281" s="2632" t="s">
        <v>2084</v>
      </c>
      <c r="C281" s="2633"/>
      <c r="D281" s="2633"/>
      <c r="E281" s="2726"/>
      <c r="F281" s="866">
        <v>31761.843913800003</v>
      </c>
      <c r="G281" s="897">
        <f t="shared" si="35"/>
        <v>0</v>
      </c>
      <c r="H281" s="2727">
        <f t="shared" si="36"/>
        <v>0</v>
      </c>
      <c r="I281" s="2654"/>
      <c r="J281" s="2654"/>
      <c r="K281" s="2728"/>
      <c r="L281" s="862"/>
      <c r="M281" s="944"/>
      <c r="N281" s="952"/>
    </row>
    <row r="282" spans="1:24" ht="31.5" customHeight="1" x14ac:dyDescent="0.25">
      <c r="A282" s="2722"/>
      <c r="B282" s="2632" t="s">
        <v>2085</v>
      </c>
      <c r="C282" s="2633"/>
      <c r="D282" s="2633"/>
      <c r="E282" s="2726"/>
      <c r="F282" s="866">
        <v>27648.799378200001</v>
      </c>
      <c r="G282" s="897">
        <f t="shared" si="35"/>
        <v>0</v>
      </c>
      <c r="H282" s="2727">
        <f t="shared" si="36"/>
        <v>0</v>
      </c>
      <c r="I282" s="2654"/>
      <c r="J282" s="2654"/>
      <c r="K282" s="2728"/>
      <c r="L282" s="862"/>
      <c r="M282" s="944"/>
      <c r="N282" s="952"/>
    </row>
    <row r="283" spans="1:24" ht="31.5" customHeight="1" x14ac:dyDescent="0.25">
      <c r="A283" s="2722"/>
      <c r="B283" s="2585" t="s">
        <v>2086</v>
      </c>
      <c r="C283" s="2586"/>
      <c r="D283" s="2586"/>
      <c r="E283" s="2729"/>
      <c r="F283" s="866">
        <v>25363.774636200003</v>
      </c>
      <c r="G283" s="897">
        <f t="shared" si="35"/>
        <v>0</v>
      </c>
      <c r="H283" s="2727">
        <f t="shared" si="36"/>
        <v>0</v>
      </c>
      <c r="I283" s="2654"/>
      <c r="J283" s="2654"/>
      <c r="K283" s="2728"/>
      <c r="L283" s="862"/>
      <c r="M283" s="944"/>
      <c r="N283" s="952"/>
    </row>
    <row r="284" spans="1:24" ht="31.5" customHeight="1" x14ac:dyDescent="0.25">
      <c r="A284" s="2722"/>
      <c r="B284" s="2585" t="s">
        <v>2087</v>
      </c>
      <c r="C284" s="2586"/>
      <c r="D284" s="2586"/>
      <c r="E284" s="2729"/>
      <c r="F284" s="866">
        <v>14852.660823000002</v>
      </c>
      <c r="G284" s="897">
        <f t="shared" si="35"/>
        <v>0</v>
      </c>
      <c r="H284" s="2727">
        <f t="shared" si="36"/>
        <v>0</v>
      </c>
      <c r="I284" s="2654"/>
      <c r="J284" s="2654"/>
      <c r="K284" s="2728"/>
      <c r="L284" s="862"/>
      <c r="M284" s="944"/>
      <c r="N284" s="952"/>
    </row>
    <row r="285" spans="1:24" ht="31.5" customHeight="1" x14ac:dyDescent="0.25">
      <c r="A285" s="2722"/>
      <c r="B285" s="2585" t="s">
        <v>2088</v>
      </c>
      <c r="C285" s="2586"/>
      <c r="D285" s="2586"/>
      <c r="E285" s="2729"/>
      <c r="F285" s="866">
        <v>22850.247420000003</v>
      </c>
      <c r="G285" s="897">
        <f t="shared" si="35"/>
        <v>0</v>
      </c>
      <c r="H285" s="2727">
        <f t="shared" si="36"/>
        <v>0</v>
      </c>
      <c r="I285" s="2654"/>
      <c r="J285" s="2654"/>
      <c r="K285" s="2728"/>
      <c r="L285" s="862"/>
      <c r="M285" s="944"/>
      <c r="N285" s="952"/>
    </row>
    <row r="286" spans="1:24" ht="31.5" customHeight="1" thickBot="1" x14ac:dyDescent="0.3">
      <c r="A286" s="2722"/>
      <c r="B286" s="2638" t="s">
        <v>1582</v>
      </c>
      <c r="C286" s="2639"/>
      <c r="D286" s="2639"/>
      <c r="E286" s="2796"/>
      <c r="F286" s="868">
        <v>8852.770816841954</v>
      </c>
      <c r="G286" s="926">
        <f t="shared" si="35"/>
        <v>0</v>
      </c>
      <c r="H286" s="2731">
        <f t="shared" si="36"/>
        <v>0</v>
      </c>
      <c r="I286" s="2652"/>
      <c r="J286" s="2652"/>
      <c r="K286" s="2732"/>
      <c r="L286" s="870"/>
      <c r="M286" s="944"/>
      <c r="N286" s="952"/>
    </row>
    <row r="287" spans="1:24" ht="23.25" customHeight="1" thickBot="1" x14ac:dyDescent="0.3">
      <c r="A287" s="942"/>
      <c r="B287" s="2782" t="s">
        <v>2089</v>
      </c>
      <c r="C287" s="2783"/>
      <c r="D287" s="2783"/>
      <c r="E287" s="2783"/>
      <c r="F287" s="2783"/>
      <c r="G287" s="2783"/>
      <c r="H287" s="2783"/>
      <c r="I287" s="2783"/>
      <c r="J287" s="2783"/>
      <c r="K287" s="2783"/>
      <c r="L287" s="2784"/>
      <c r="N287" s="953"/>
    </row>
    <row r="288" spans="1:24" ht="29.25" thickBot="1" x14ac:dyDescent="0.3">
      <c r="A288" s="942"/>
      <c r="B288" s="922"/>
      <c r="C288" s="922"/>
      <c r="D288" s="922"/>
      <c r="E288" s="2785" t="s">
        <v>2090</v>
      </c>
      <c r="F288" s="2786"/>
      <c r="G288" s="924"/>
      <c r="H288" s="2787">
        <f>H241+H246+H247+H251+H252+H254+H255+H257+H258+H260+H261+H264+H265+H266+H268+H269+H270+H271+H272+H273+H274+H275+H276+H277+H278+H279+H280+H281+H282+H283+H284+H285+H286</f>
        <v>29477</v>
      </c>
      <c r="I288" s="2788"/>
      <c r="J288" s="2788"/>
      <c r="K288" s="2789"/>
      <c r="N288" s="953"/>
    </row>
    <row r="289" spans="1:14" ht="28.5" x14ac:dyDescent="0.25">
      <c r="A289" s="942"/>
      <c r="B289" s="922"/>
      <c r="C289" s="922"/>
      <c r="D289" s="922"/>
      <c r="E289" s="922"/>
      <c r="F289" s="923"/>
      <c r="G289" s="924"/>
      <c r="H289" s="954"/>
      <c r="I289" s="955"/>
      <c r="J289" s="955"/>
      <c r="K289" s="955"/>
      <c r="N289" s="953"/>
    </row>
    <row r="290" spans="1:14" ht="31.5" x14ac:dyDescent="0.25">
      <c r="A290" s="956" t="s">
        <v>2091</v>
      </c>
      <c r="B290" s="957"/>
      <c r="C290" s="957"/>
      <c r="D290" s="957"/>
      <c r="E290" s="958"/>
      <c r="F290" s="958"/>
      <c r="G290" s="959"/>
      <c r="H290" s="958"/>
      <c r="I290" s="958"/>
      <c r="J290" s="958"/>
      <c r="K290" s="958"/>
      <c r="L290" s="938"/>
      <c r="M290" s="958"/>
      <c r="N290" s="960"/>
    </row>
    <row r="291" spans="1:14" ht="19.5" customHeight="1" x14ac:dyDescent="0.25">
      <c r="A291" s="942"/>
      <c r="N291" s="960"/>
    </row>
    <row r="292" spans="1:14" ht="24" thickBot="1" x14ac:dyDescent="0.3">
      <c r="A292" s="942"/>
      <c r="N292" s="961"/>
    </row>
    <row r="293" spans="1:14" x14ac:dyDescent="0.25">
      <c r="A293" s="928"/>
      <c r="B293" s="2790" t="s">
        <v>2092</v>
      </c>
      <c r="C293" s="2790"/>
      <c r="D293" s="2790"/>
      <c r="E293" s="2790"/>
      <c r="N293" s="961"/>
    </row>
    <row r="294" spans="1:14" ht="24" thickBot="1" x14ac:dyDescent="0.3">
      <c r="A294" s="929"/>
      <c r="B294" s="2791"/>
      <c r="C294" s="2791"/>
      <c r="D294" s="2791"/>
      <c r="E294" s="2791"/>
      <c r="F294" s="962"/>
      <c r="G294" s="963"/>
      <c r="H294" s="962"/>
      <c r="I294" s="962"/>
      <c r="J294" s="962"/>
      <c r="K294" s="962"/>
      <c r="L294" s="964"/>
      <c r="M294" s="962"/>
      <c r="N294" s="965"/>
    </row>
    <row r="295" spans="1:14" x14ac:dyDescent="0.25">
      <c r="N295" s="930"/>
    </row>
    <row r="296" spans="1:14" x14ac:dyDescent="0.25">
      <c r="N296" s="927"/>
    </row>
    <row r="297" spans="1:14" x14ac:dyDescent="0.25">
      <c r="N297" s="927"/>
    </row>
    <row r="298" spans="1:14" x14ac:dyDescent="0.25">
      <c r="N298" s="927"/>
    </row>
    <row r="299" spans="1:14" x14ac:dyDescent="0.25">
      <c r="N299" s="927"/>
    </row>
    <row r="300" spans="1:14" x14ac:dyDescent="0.25">
      <c r="N300" s="927"/>
    </row>
    <row r="301" spans="1:14" x14ac:dyDescent="0.25">
      <c r="N301" s="927"/>
    </row>
    <row r="302" spans="1:14" x14ac:dyDescent="0.25">
      <c r="N302" s="927"/>
    </row>
    <row r="303" spans="1:14" x14ac:dyDescent="0.25">
      <c r="N303" s="927"/>
    </row>
    <row r="304" spans="1:14" x14ac:dyDescent="0.25">
      <c r="N304" s="931"/>
    </row>
    <row r="305" spans="14:14" x14ac:dyDescent="0.25">
      <c r="N305" s="927"/>
    </row>
    <row r="306" spans="14:14" x14ac:dyDescent="0.25">
      <c r="N306" s="927"/>
    </row>
    <row r="307" spans="14:14" x14ac:dyDescent="0.25">
      <c r="N307" s="930"/>
    </row>
    <row r="308" spans="14:14" x14ac:dyDescent="0.25">
      <c r="N308" s="927"/>
    </row>
    <row r="309" spans="14:14" x14ac:dyDescent="0.25">
      <c r="N309" s="927"/>
    </row>
    <row r="310" spans="14:14" x14ac:dyDescent="0.25">
      <c r="N310" s="927"/>
    </row>
    <row r="311" spans="14:14" x14ac:dyDescent="0.25">
      <c r="N311" s="927"/>
    </row>
    <row r="312" spans="14:14" x14ac:dyDescent="0.25">
      <c r="N312" s="927"/>
    </row>
    <row r="313" spans="14:14" x14ac:dyDescent="0.25">
      <c r="N313" s="927"/>
    </row>
    <row r="314" spans="14:14" x14ac:dyDescent="0.25">
      <c r="N314" s="927"/>
    </row>
    <row r="315" spans="14:14" x14ac:dyDescent="0.25">
      <c r="N315" s="927"/>
    </row>
    <row r="316" spans="14:14" x14ac:dyDescent="0.25">
      <c r="N316" s="930"/>
    </row>
    <row r="317" spans="14:14" x14ac:dyDescent="0.25">
      <c r="N317" s="927"/>
    </row>
    <row r="318" spans="14:14" x14ac:dyDescent="0.25">
      <c r="N318" s="927"/>
    </row>
    <row r="319" spans="14:14" x14ac:dyDescent="0.25">
      <c r="N319" s="927"/>
    </row>
    <row r="320" spans="14:14" x14ac:dyDescent="0.25">
      <c r="N320" s="927"/>
    </row>
    <row r="321" spans="14:14" x14ac:dyDescent="0.25">
      <c r="N321" s="927"/>
    </row>
    <row r="322" spans="14:14" x14ac:dyDescent="0.25">
      <c r="N322" s="927"/>
    </row>
    <row r="323" spans="14:14" x14ac:dyDescent="0.25">
      <c r="N323" s="927"/>
    </row>
    <row r="324" spans="14:14" x14ac:dyDescent="0.25">
      <c r="N324" s="927"/>
    </row>
    <row r="325" spans="14:14" x14ac:dyDescent="0.25">
      <c r="N325" s="927"/>
    </row>
    <row r="326" spans="14:14" x14ac:dyDescent="0.25">
      <c r="N326" s="930"/>
    </row>
    <row r="327" spans="14:14" x14ac:dyDescent="0.25">
      <c r="N327" s="931"/>
    </row>
    <row r="328" spans="14:14" x14ac:dyDescent="0.25">
      <c r="N328" s="927"/>
    </row>
    <row r="329" spans="14:14" x14ac:dyDescent="0.25">
      <c r="N329" s="927"/>
    </row>
    <row r="330" spans="14:14" x14ac:dyDescent="0.25">
      <c r="N330" s="927"/>
    </row>
    <row r="331" spans="14:14" x14ac:dyDescent="0.25">
      <c r="N331" s="927"/>
    </row>
    <row r="332" spans="14:14" x14ac:dyDescent="0.25">
      <c r="N332" s="927"/>
    </row>
    <row r="333" spans="14:14" x14ac:dyDescent="0.25">
      <c r="N333" s="927"/>
    </row>
    <row r="334" spans="14:14" x14ac:dyDescent="0.25">
      <c r="N334" s="927"/>
    </row>
    <row r="335" spans="14:14" x14ac:dyDescent="0.25">
      <c r="N335" s="927"/>
    </row>
    <row r="336" spans="14:14" x14ac:dyDescent="0.25">
      <c r="N336" s="927"/>
    </row>
    <row r="337" spans="14:14" x14ac:dyDescent="0.25">
      <c r="N337" s="927"/>
    </row>
    <row r="338" spans="14:14" x14ac:dyDescent="0.25">
      <c r="N338" s="931"/>
    </row>
    <row r="339" spans="14:14" x14ac:dyDescent="0.25">
      <c r="N339" s="931"/>
    </row>
    <row r="340" spans="14:14" x14ac:dyDescent="0.25">
      <c r="N340" s="927"/>
    </row>
    <row r="341" spans="14:14" x14ac:dyDescent="0.25">
      <c r="N341" s="930"/>
    </row>
    <row r="342" spans="14:14" x14ac:dyDescent="0.25">
      <c r="N342" s="932"/>
    </row>
    <row r="343" spans="14:14" x14ac:dyDescent="0.25">
      <c r="N343" s="931"/>
    </row>
    <row r="344" spans="14:14" x14ac:dyDescent="0.25">
      <c r="N344" s="931"/>
    </row>
    <row r="345" spans="14:14" x14ac:dyDescent="0.25">
      <c r="N345" s="927"/>
    </row>
    <row r="346" spans="14:14" x14ac:dyDescent="0.25">
      <c r="N346" s="933"/>
    </row>
    <row r="347" spans="14:14" x14ac:dyDescent="0.25">
      <c r="N347" s="934"/>
    </row>
  </sheetData>
  <mergeCells count="554">
    <mergeCell ref="B287:L287"/>
    <mergeCell ref="E288:F288"/>
    <mergeCell ref="H288:K288"/>
    <mergeCell ref="B293:E294"/>
    <mergeCell ref="A1:N1"/>
    <mergeCell ref="A2:N2"/>
    <mergeCell ref="B284:E284"/>
    <mergeCell ref="H284:K284"/>
    <mergeCell ref="B285:E285"/>
    <mergeCell ref="H285:K285"/>
    <mergeCell ref="B286:E286"/>
    <mergeCell ref="H286:K286"/>
    <mergeCell ref="B281:E281"/>
    <mergeCell ref="H281:K281"/>
    <mergeCell ref="B282:E282"/>
    <mergeCell ref="H282:K282"/>
    <mergeCell ref="B283:E283"/>
    <mergeCell ref="H283:K283"/>
    <mergeCell ref="B278:E278"/>
    <mergeCell ref="H278:K278"/>
    <mergeCell ref="B279:E279"/>
    <mergeCell ref="H279:K279"/>
    <mergeCell ref="B280:E280"/>
    <mergeCell ref="H280:K280"/>
    <mergeCell ref="A267:L267"/>
    <mergeCell ref="A268:A286"/>
    <mergeCell ref="B268:E268"/>
    <mergeCell ref="H268:K268"/>
    <mergeCell ref="B269:E269"/>
    <mergeCell ref="H269:K269"/>
    <mergeCell ref="B270:E270"/>
    <mergeCell ref="H270:K270"/>
    <mergeCell ref="B271:E271"/>
    <mergeCell ref="B275:E275"/>
    <mergeCell ref="H275:K275"/>
    <mergeCell ref="B276:E276"/>
    <mergeCell ref="H276:K276"/>
    <mergeCell ref="B277:E277"/>
    <mergeCell ref="H277:K277"/>
    <mergeCell ref="H271:K271"/>
    <mergeCell ref="B272:E272"/>
    <mergeCell ref="H272:K272"/>
    <mergeCell ref="B273:E273"/>
    <mergeCell ref="H273:K273"/>
    <mergeCell ref="B274:E274"/>
    <mergeCell ref="H274:K274"/>
    <mergeCell ref="B261:C261"/>
    <mergeCell ref="H261:K261"/>
    <mergeCell ref="A262:L262"/>
    <mergeCell ref="A263:L263"/>
    <mergeCell ref="A264:A266"/>
    <mergeCell ref="B264:E264"/>
    <mergeCell ref="H264:K264"/>
    <mergeCell ref="B265:E265"/>
    <mergeCell ref="H265:K265"/>
    <mergeCell ref="B266:E266"/>
    <mergeCell ref="H266:K266"/>
    <mergeCell ref="A257:E257"/>
    <mergeCell ref="H257:K257"/>
    <mergeCell ref="B258:C258"/>
    <mergeCell ref="H258:K258"/>
    <mergeCell ref="A259:K259"/>
    <mergeCell ref="A260:E260"/>
    <mergeCell ref="H260:K260"/>
    <mergeCell ref="A253:K253"/>
    <mergeCell ref="A254:E254"/>
    <mergeCell ref="H254:K254"/>
    <mergeCell ref="B255:C255"/>
    <mergeCell ref="H255:K255"/>
    <mergeCell ref="A256:K256"/>
    <mergeCell ref="A248:K248"/>
    <mergeCell ref="A249:K249"/>
    <mergeCell ref="A250:K250"/>
    <mergeCell ref="A251:E251"/>
    <mergeCell ref="H251:K251"/>
    <mergeCell ref="B252:C252"/>
    <mergeCell ref="H252:K252"/>
    <mergeCell ref="A243:K243"/>
    <mergeCell ref="A244:K244"/>
    <mergeCell ref="A245:K245"/>
    <mergeCell ref="A246:E246"/>
    <mergeCell ref="H246:K246"/>
    <mergeCell ref="B247:C247"/>
    <mergeCell ref="H247:K247"/>
    <mergeCell ref="B238:E238"/>
    <mergeCell ref="H238:K238"/>
    <mergeCell ref="B239:E239"/>
    <mergeCell ref="H239:K239"/>
    <mergeCell ref="C241:G241"/>
    <mergeCell ref="H241:K241"/>
    <mergeCell ref="B235:E235"/>
    <mergeCell ref="H235:K235"/>
    <mergeCell ref="B236:E236"/>
    <mergeCell ref="H236:K236"/>
    <mergeCell ref="B237:E237"/>
    <mergeCell ref="H237:K237"/>
    <mergeCell ref="H233:K233"/>
    <mergeCell ref="B234:E234"/>
    <mergeCell ref="H234:K234"/>
    <mergeCell ref="B229:E229"/>
    <mergeCell ref="H229:K229"/>
    <mergeCell ref="B230:E230"/>
    <mergeCell ref="H230:K230"/>
    <mergeCell ref="B231:E231"/>
    <mergeCell ref="H231:K231"/>
    <mergeCell ref="H218:K218"/>
    <mergeCell ref="B219:E219"/>
    <mergeCell ref="H219:K219"/>
    <mergeCell ref="A220:L220"/>
    <mergeCell ref="A221:A239"/>
    <mergeCell ref="B221:E221"/>
    <mergeCell ref="H221:K221"/>
    <mergeCell ref="B222:E222"/>
    <mergeCell ref="H222:K222"/>
    <mergeCell ref="B226:E226"/>
    <mergeCell ref="H226:K226"/>
    <mergeCell ref="B227:E227"/>
    <mergeCell ref="H227:K227"/>
    <mergeCell ref="B228:E228"/>
    <mergeCell ref="H228:K228"/>
    <mergeCell ref="B223:E223"/>
    <mergeCell ref="H223:K223"/>
    <mergeCell ref="B224:E224"/>
    <mergeCell ref="H224:K224"/>
    <mergeCell ref="B225:E225"/>
    <mergeCell ref="H225:K225"/>
    <mergeCell ref="B232:E232"/>
    <mergeCell ref="H232:K232"/>
    <mergeCell ref="B233:E233"/>
    <mergeCell ref="B207:E207"/>
    <mergeCell ref="H207:K207"/>
    <mergeCell ref="A208:A219"/>
    <mergeCell ref="B208:E208"/>
    <mergeCell ref="H208:K208"/>
    <mergeCell ref="B209:E209"/>
    <mergeCell ref="H209:K209"/>
    <mergeCell ref="B210:E210"/>
    <mergeCell ref="H210:K210"/>
    <mergeCell ref="B211:E211"/>
    <mergeCell ref="B215:E215"/>
    <mergeCell ref="H215:K215"/>
    <mergeCell ref="B216:E216"/>
    <mergeCell ref="H216:K216"/>
    <mergeCell ref="B217:E217"/>
    <mergeCell ref="H217:K217"/>
    <mergeCell ref="H211:K211"/>
    <mergeCell ref="B212:E212"/>
    <mergeCell ref="H212:K212"/>
    <mergeCell ref="B213:E213"/>
    <mergeCell ref="H213:K213"/>
    <mergeCell ref="B214:E214"/>
    <mergeCell ref="H214:K214"/>
    <mergeCell ref="B218:E218"/>
    <mergeCell ref="B204:E204"/>
    <mergeCell ref="H204:K204"/>
    <mergeCell ref="B205:E205"/>
    <mergeCell ref="H205:K205"/>
    <mergeCell ref="B206:E206"/>
    <mergeCell ref="H206:K206"/>
    <mergeCell ref="B201:E201"/>
    <mergeCell ref="H201:K201"/>
    <mergeCell ref="B202:E202"/>
    <mergeCell ref="H202:K202"/>
    <mergeCell ref="B203:E203"/>
    <mergeCell ref="H203:K203"/>
    <mergeCell ref="B198:E198"/>
    <mergeCell ref="H198:K198"/>
    <mergeCell ref="B199:E199"/>
    <mergeCell ref="H199:K199"/>
    <mergeCell ref="B200:E200"/>
    <mergeCell ref="H200:K200"/>
    <mergeCell ref="B195:E195"/>
    <mergeCell ref="H195:K195"/>
    <mergeCell ref="B196:E196"/>
    <mergeCell ref="H196:K196"/>
    <mergeCell ref="B197:E197"/>
    <mergeCell ref="H197:K197"/>
    <mergeCell ref="B193:E193"/>
    <mergeCell ref="H193:K193"/>
    <mergeCell ref="B194:E194"/>
    <mergeCell ref="H194:K194"/>
    <mergeCell ref="B189:E189"/>
    <mergeCell ref="H189:K189"/>
    <mergeCell ref="B190:E190"/>
    <mergeCell ref="H190:K190"/>
    <mergeCell ref="B191:E191"/>
    <mergeCell ref="H191:K191"/>
    <mergeCell ref="B188:E188"/>
    <mergeCell ref="H188:K188"/>
    <mergeCell ref="B183:E183"/>
    <mergeCell ref="H183:K183"/>
    <mergeCell ref="B184:E184"/>
    <mergeCell ref="H184:K184"/>
    <mergeCell ref="B185:E185"/>
    <mergeCell ref="H185:K185"/>
    <mergeCell ref="B192:E192"/>
    <mergeCell ref="H192:K192"/>
    <mergeCell ref="H177:K177"/>
    <mergeCell ref="B178:E178"/>
    <mergeCell ref="H178:K178"/>
    <mergeCell ref="B179:E179"/>
    <mergeCell ref="H179:K179"/>
    <mergeCell ref="B186:E186"/>
    <mergeCell ref="H186:K186"/>
    <mergeCell ref="B187:E187"/>
    <mergeCell ref="H187:K187"/>
    <mergeCell ref="H173:K173"/>
    <mergeCell ref="B174:E174"/>
    <mergeCell ref="H174:K174"/>
    <mergeCell ref="B175:E175"/>
    <mergeCell ref="H175:K175"/>
    <mergeCell ref="B176:E176"/>
    <mergeCell ref="H176:K176"/>
    <mergeCell ref="A169:A207"/>
    <mergeCell ref="B169:E169"/>
    <mergeCell ref="H169:K169"/>
    <mergeCell ref="B170:E170"/>
    <mergeCell ref="H170:K170"/>
    <mergeCell ref="B171:E171"/>
    <mergeCell ref="H171:K171"/>
    <mergeCell ref="B172:E172"/>
    <mergeCell ref="H172:K172"/>
    <mergeCell ref="B173:E173"/>
    <mergeCell ref="B180:E180"/>
    <mergeCell ref="H180:K180"/>
    <mergeCell ref="B181:E181"/>
    <mergeCell ref="H181:K181"/>
    <mergeCell ref="B182:E182"/>
    <mergeCell ref="H182:K182"/>
    <mergeCell ref="B177:E177"/>
    <mergeCell ref="B166:E166"/>
    <mergeCell ref="H166:K166"/>
    <mergeCell ref="B167:E167"/>
    <mergeCell ref="H167:K167"/>
    <mergeCell ref="A168:L168"/>
    <mergeCell ref="H160:K160"/>
    <mergeCell ref="A161:K161"/>
    <mergeCell ref="A162:A167"/>
    <mergeCell ref="B162:E162"/>
    <mergeCell ref="H162:K162"/>
    <mergeCell ref="B163:E163"/>
    <mergeCell ref="H163:K163"/>
    <mergeCell ref="B164:E164"/>
    <mergeCell ref="H164:K164"/>
    <mergeCell ref="B165:E165"/>
    <mergeCell ref="A157:A160"/>
    <mergeCell ref="B157:E157"/>
    <mergeCell ref="H157:K157"/>
    <mergeCell ref="B158:E158"/>
    <mergeCell ref="H158:K158"/>
    <mergeCell ref="B159:E159"/>
    <mergeCell ref="H159:K159"/>
    <mergeCell ref="B160:E160"/>
    <mergeCell ref="H165:K165"/>
    <mergeCell ref="A152:L152"/>
    <mergeCell ref="A153:A156"/>
    <mergeCell ref="B153:E153"/>
    <mergeCell ref="H153:K153"/>
    <mergeCell ref="B154:E154"/>
    <mergeCell ref="H154:K154"/>
    <mergeCell ref="B155:E155"/>
    <mergeCell ref="H155:K155"/>
    <mergeCell ref="B156:E156"/>
    <mergeCell ref="H156:K156"/>
    <mergeCell ref="A140:L140"/>
    <mergeCell ref="A141:A151"/>
    <mergeCell ref="B141:E141"/>
    <mergeCell ref="H141:K141"/>
    <mergeCell ref="B142:E142"/>
    <mergeCell ref="H142:K142"/>
    <mergeCell ref="B143:E143"/>
    <mergeCell ref="H143:K143"/>
    <mergeCell ref="B144:E144"/>
    <mergeCell ref="H144:K144"/>
    <mergeCell ref="B148:E148"/>
    <mergeCell ref="H148:K148"/>
    <mergeCell ref="B149:E149"/>
    <mergeCell ref="H149:K149"/>
    <mergeCell ref="B150:E150"/>
    <mergeCell ref="H150:K150"/>
    <mergeCell ref="B145:E145"/>
    <mergeCell ref="H145:K145"/>
    <mergeCell ref="B146:E146"/>
    <mergeCell ref="H146:K146"/>
    <mergeCell ref="B147:E147"/>
    <mergeCell ref="H147:K147"/>
    <mergeCell ref="B151:E151"/>
    <mergeCell ref="H151:K151"/>
    <mergeCell ref="A136:A139"/>
    <mergeCell ref="B136:E136"/>
    <mergeCell ref="H136:K136"/>
    <mergeCell ref="B137:E137"/>
    <mergeCell ref="H137:K137"/>
    <mergeCell ref="B138:E138"/>
    <mergeCell ref="H138:K138"/>
    <mergeCell ref="B139:E139"/>
    <mergeCell ref="H139:K139"/>
    <mergeCell ref="H132:K132"/>
    <mergeCell ref="B133:E133"/>
    <mergeCell ref="H133:K133"/>
    <mergeCell ref="B134:E134"/>
    <mergeCell ref="H134:K134"/>
    <mergeCell ref="A135:L135"/>
    <mergeCell ref="B128:E128"/>
    <mergeCell ref="H128:K128"/>
    <mergeCell ref="A129:A134"/>
    <mergeCell ref="B129:E129"/>
    <mergeCell ref="H129:K129"/>
    <mergeCell ref="B130:E130"/>
    <mergeCell ref="H130:K130"/>
    <mergeCell ref="B131:E131"/>
    <mergeCell ref="H131:K131"/>
    <mergeCell ref="B132:E132"/>
    <mergeCell ref="B126:E126"/>
    <mergeCell ref="H126:K126"/>
    <mergeCell ref="B127:E127"/>
    <mergeCell ref="H127:K127"/>
    <mergeCell ref="B122:E122"/>
    <mergeCell ref="H122:K122"/>
    <mergeCell ref="B123:E123"/>
    <mergeCell ref="H123:K123"/>
    <mergeCell ref="B124:E124"/>
    <mergeCell ref="H124:K124"/>
    <mergeCell ref="B111:E111"/>
    <mergeCell ref="H111:K111"/>
    <mergeCell ref="A112:L112"/>
    <mergeCell ref="A113:A128"/>
    <mergeCell ref="B113:E113"/>
    <mergeCell ref="H113:K113"/>
    <mergeCell ref="B114:E114"/>
    <mergeCell ref="H114:K114"/>
    <mergeCell ref="B115:E115"/>
    <mergeCell ref="H115:K115"/>
    <mergeCell ref="B119:E119"/>
    <mergeCell ref="H119:K119"/>
    <mergeCell ref="B120:E120"/>
    <mergeCell ref="H120:K120"/>
    <mergeCell ref="B121:E121"/>
    <mergeCell ref="H121:K121"/>
    <mergeCell ref="B116:E116"/>
    <mergeCell ref="H116:K116"/>
    <mergeCell ref="B117:E117"/>
    <mergeCell ref="H117:K117"/>
    <mergeCell ref="B118:E118"/>
    <mergeCell ref="H118:K118"/>
    <mergeCell ref="B125:E125"/>
    <mergeCell ref="H125:K125"/>
    <mergeCell ref="B108:E108"/>
    <mergeCell ref="H108:K108"/>
    <mergeCell ref="B109:E109"/>
    <mergeCell ref="H109:K109"/>
    <mergeCell ref="B110:E110"/>
    <mergeCell ref="H110:K110"/>
    <mergeCell ref="B105:E105"/>
    <mergeCell ref="H105:K105"/>
    <mergeCell ref="B106:E106"/>
    <mergeCell ref="H106:K106"/>
    <mergeCell ref="B107:E107"/>
    <mergeCell ref="H107:K107"/>
    <mergeCell ref="B103:E103"/>
    <mergeCell ref="H103:K103"/>
    <mergeCell ref="B104:E104"/>
    <mergeCell ref="H104:K104"/>
    <mergeCell ref="B99:E99"/>
    <mergeCell ref="H99:K99"/>
    <mergeCell ref="B100:E100"/>
    <mergeCell ref="H100:K100"/>
    <mergeCell ref="B101:E101"/>
    <mergeCell ref="H101:K101"/>
    <mergeCell ref="B98:E98"/>
    <mergeCell ref="H98:K98"/>
    <mergeCell ref="B93:E93"/>
    <mergeCell ref="H93:K93"/>
    <mergeCell ref="B94:E94"/>
    <mergeCell ref="H94:K94"/>
    <mergeCell ref="B95:E95"/>
    <mergeCell ref="H95:K95"/>
    <mergeCell ref="B102:E102"/>
    <mergeCell ref="H102:K102"/>
    <mergeCell ref="B87:E87"/>
    <mergeCell ref="H87:K87"/>
    <mergeCell ref="B88:E88"/>
    <mergeCell ref="H88:K88"/>
    <mergeCell ref="B89:E89"/>
    <mergeCell ref="H89:K89"/>
    <mergeCell ref="B96:E96"/>
    <mergeCell ref="H96:K96"/>
    <mergeCell ref="B97:E97"/>
    <mergeCell ref="H97:K97"/>
    <mergeCell ref="A78:L78"/>
    <mergeCell ref="A79:A111"/>
    <mergeCell ref="B79:E79"/>
    <mergeCell ref="H79:K79"/>
    <mergeCell ref="B80:E80"/>
    <mergeCell ref="H80:K80"/>
    <mergeCell ref="B84:E84"/>
    <mergeCell ref="H84:K84"/>
    <mergeCell ref="B85:E85"/>
    <mergeCell ref="H85:K85"/>
    <mergeCell ref="B86:E86"/>
    <mergeCell ref="H86:K86"/>
    <mergeCell ref="B81:E81"/>
    <mergeCell ref="H81:K81"/>
    <mergeCell ref="B82:E82"/>
    <mergeCell ref="H82:K82"/>
    <mergeCell ref="B83:E83"/>
    <mergeCell ref="H83:K83"/>
    <mergeCell ref="B90:E90"/>
    <mergeCell ref="H90:K90"/>
    <mergeCell ref="B91:E91"/>
    <mergeCell ref="H91:K91"/>
    <mergeCell ref="B92:E92"/>
    <mergeCell ref="H92:K92"/>
    <mergeCell ref="A67:L67"/>
    <mergeCell ref="A68:A77"/>
    <mergeCell ref="B68:E68"/>
    <mergeCell ref="H68:K68"/>
    <mergeCell ref="B69:E69"/>
    <mergeCell ref="H69:K69"/>
    <mergeCell ref="B73:E73"/>
    <mergeCell ref="H73:K73"/>
    <mergeCell ref="B74:E74"/>
    <mergeCell ref="H74:K74"/>
    <mergeCell ref="B75:E75"/>
    <mergeCell ref="H75:K75"/>
    <mergeCell ref="B70:E70"/>
    <mergeCell ref="H70:K70"/>
    <mergeCell ref="B71:E71"/>
    <mergeCell ref="H71:K71"/>
    <mergeCell ref="B72:E72"/>
    <mergeCell ref="H72:K72"/>
    <mergeCell ref="B76:E76"/>
    <mergeCell ref="H76:K76"/>
    <mergeCell ref="B77:E77"/>
    <mergeCell ref="H77:K77"/>
    <mergeCell ref="B60:E60"/>
    <mergeCell ref="H60:K60"/>
    <mergeCell ref="B61:E61"/>
    <mergeCell ref="H61:K61"/>
    <mergeCell ref="A62:L62"/>
    <mergeCell ref="A63:A66"/>
    <mergeCell ref="B63:E63"/>
    <mergeCell ref="H63:K63"/>
    <mergeCell ref="B64:E64"/>
    <mergeCell ref="H64:K64"/>
    <mergeCell ref="B65:E65"/>
    <mergeCell ref="H65:K65"/>
    <mergeCell ref="B66:E66"/>
    <mergeCell ref="H66:K66"/>
    <mergeCell ref="B58:E58"/>
    <mergeCell ref="H58:K58"/>
    <mergeCell ref="B59:E59"/>
    <mergeCell ref="H59:K59"/>
    <mergeCell ref="B54:E54"/>
    <mergeCell ref="H54:K54"/>
    <mergeCell ref="B55:E55"/>
    <mergeCell ref="H55:K55"/>
    <mergeCell ref="B56:E56"/>
    <mergeCell ref="H56:K56"/>
    <mergeCell ref="B43:E43"/>
    <mergeCell ref="H43:K43"/>
    <mergeCell ref="A44:L44"/>
    <mergeCell ref="A45:A61"/>
    <mergeCell ref="B45:E45"/>
    <mergeCell ref="H45:K45"/>
    <mergeCell ref="B46:E46"/>
    <mergeCell ref="H46:K46"/>
    <mergeCell ref="B47:E47"/>
    <mergeCell ref="H47:K47"/>
    <mergeCell ref="B51:E51"/>
    <mergeCell ref="H51:K51"/>
    <mergeCell ref="B52:E52"/>
    <mergeCell ref="H52:K52"/>
    <mergeCell ref="B53:E53"/>
    <mergeCell ref="H53:K53"/>
    <mergeCell ref="B48:E48"/>
    <mergeCell ref="H48:K48"/>
    <mergeCell ref="B49:E49"/>
    <mergeCell ref="H49:K49"/>
    <mergeCell ref="B50:E50"/>
    <mergeCell ref="H50:K50"/>
    <mergeCell ref="B57:E57"/>
    <mergeCell ref="H57:K57"/>
    <mergeCell ref="B40:E40"/>
    <mergeCell ref="H40:K40"/>
    <mergeCell ref="B41:E41"/>
    <mergeCell ref="H41:K41"/>
    <mergeCell ref="B42:E42"/>
    <mergeCell ref="H42:K42"/>
    <mergeCell ref="B37:E37"/>
    <mergeCell ref="H37:K37"/>
    <mergeCell ref="B38:E38"/>
    <mergeCell ref="H38:K38"/>
    <mergeCell ref="B39:E39"/>
    <mergeCell ref="H39:K39"/>
    <mergeCell ref="B34:E34"/>
    <mergeCell ref="H34:K34"/>
    <mergeCell ref="B35:E35"/>
    <mergeCell ref="H35:K35"/>
    <mergeCell ref="B36:E36"/>
    <mergeCell ref="H36:K36"/>
    <mergeCell ref="B31:E31"/>
    <mergeCell ref="H31:K31"/>
    <mergeCell ref="B32:E32"/>
    <mergeCell ref="H32:K32"/>
    <mergeCell ref="B33:E33"/>
    <mergeCell ref="H33:K33"/>
    <mergeCell ref="B21:E21"/>
    <mergeCell ref="H21:K21"/>
    <mergeCell ref="B28:E28"/>
    <mergeCell ref="H28:K28"/>
    <mergeCell ref="B29:E29"/>
    <mergeCell ref="H29:K29"/>
    <mergeCell ref="B30:E30"/>
    <mergeCell ref="H30:K30"/>
    <mergeCell ref="B25:E25"/>
    <mergeCell ref="H25:K25"/>
    <mergeCell ref="B26:E26"/>
    <mergeCell ref="H26:K26"/>
    <mergeCell ref="B27:E27"/>
    <mergeCell ref="H27:K27"/>
    <mergeCell ref="B17:E17"/>
    <mergeCell ref="H17:K17"/>
    <mergeCell ref="B18:E18"/>
    <mergeCell ref="H18:K18"/>
    <mergeCell ref="H10:K10"/>
    <mergeCell ref="A11:L11"/>
    <mergeCell ref="A12:A43"/>
    <mergeCell ref="B12:E12"/>
    <mergeCell ref="H12:K12"/>
    <mergeCell ref="B13:E13"/>
    <mergeCell ref="H13:K13"/>
    <mergeCell ref="B14:E14"/>
    <mergeCell ref="H14:K14"/>
    <mergeCell ref="B15:E15"/>
    <mergeCell ref="B22:E22"/>
    <mergeCell ref="H22:K22"/>
    <mergeCell ref="B23:E23"/>
    <mergeCell ref="H23:K23"/>
    <mergeCell ref="B24:E24"/>
    <mergeCell ref="H24:K24"/>
    <mergeCell ref="B19:E19"/>
    <mergeCell ref="H19:K19"/>
    <mergeCell ref="B20:E20"/>
    <mergeCell ref="H20:K20"/>
    <mergeCell ref="A3:K3"/>
    <mergeCell ref="A4:K4"/>
    <mergeCell ref="A5:K5"/>
    <mergeCell ref="A6:K6"/>
    <mergeCell ref="A7:K7"/>
    <mergeCell ref="A8:K8"/>
    <mergeCell ref="H15:K15"/>
    <mergeCell ref="B16:E16"/>
    <mergeCell ref="H16:K16"/>
  </mergeCells>
  <dataValidations count="1">
    <dataValidation type="list" allowBlank="1" showInputMessage="1" showErrorMessage="1" sqref="L8" xr:uid="{420619A6-3891-408F-A137-445CFC240CD8}">
      <formula1>$M$3</formula1>
    </dataValidation>
  </dataValidations>
  <hyperlinks>
    <hyperlink ref="A2:N2" location="СОДЕРЖАНИЕ!A1" display="ВЕРНУТЬСЯ В СОДЕРЖАНИЕ" xr:uid="{70EC59D8-92D9-46F5-A979-7C44B78C8F97}"/>
  </hyperlinks>
  <pageMargins left="0.7" right="0.7" top="0.75" bottom="0.75" header="0.3" footer="0.3"/>
  <pageSetup paperSize="9" scale="40" fitToHeight="0" orientation="portrait" r:id="rId1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401BD5-7E47-4D61-B2C6-34E4ABAF39BC}">
  <sheetPr>
    <tabColor theme="0"/>
  </sheetPr>
  <dimension ref="A1:J35"/>
  <sheetViews>
    <sheetView view="pageBreakPreview" zoomScale="115" workbookViewId="0">
      <selection activeCell="A32" sqref="A32:E35"/>
    </sheetView>
  </sheetViews>
  <sheetFormatPr defaultColWidth="9.140625" defaultRowHeight="15" x14ac:dyDescent="0.25"/>
  <cols>
    <col min="1" max="1" width="25.140625" style="656" bestFit="1" customWidth="1"/>
    <col min="2" max="2" width="61.28515625" style="657" customWidth="1"/>
    <col min="3" max="3" width="10.140625" style="658" customWidth="1"/>
    <col min="4" max="4" width="10.5703125" style="658" customWidth="1"/>
    <col min="5" max="16384" width="9.140625" style="645"/>
  </cols>
  <sheetData>
    <row r="1" spans="1:5" ht="83.25" customHeight="1" x14ac:dyDescent="0.25">
      <c r="A1" s="2792" t="s">
        <v>1326</v>
      </c>
      <c r="B1" s="2792"/>
      <c r="C1" s="2792"/>
      <c r="D1" s="2792"/>
      <c r="E1" s="2792"/>
    </row>
    <row r="2" spans="1:5" x14ac:dyDescent="0.25">
      <c r="A2" s="2547" t="s">
        <v>427</v>
      </c>
      <c r="B2" s="2547"/>
      <c r="C2" s="2547"/>
      <c r="D2" s="2547"/>
      <c r="E2" s="2547"/>
    </row>
    <row r="3" spans="1:5" x14ac:dyDescent="0.25">
      <c r="A3" s="2812" t="s">
        <v>1390</v>
      </c>
      <c r="B3" s="2812"/>
      <c r="C3" s="2812"/>
      <c r="D3" s="2812"/>
      <c r="E3" s="2812"/>
    </row>
    <row r="4" spans="1:5" ht="22.5" x14ac:dyDescent="0.25">
      <c r="A4" s="2806" t="s">
        <v>1391</v>
      </c>
      <c r="B4" s="2807"/>
      <c r="C4" s="674" t="s">
        <v>541</v>
      </c>
      <c r="D4" s="675" t="s">
        <v>1392</v>
      </c>
      <c r="E4" s="675" t="s">
        <v>659</v>
      </c>
    </row>
    <row r="5" spans="1:5" x14ac:dyDescent="0.25">
      <c r="A5" s="2799" t="s">
        <v>1393</v>
      </c>
      <c r="B5" s="2800"/>
      <c r="C5" s="2801">
        <v>35461</v>
      </c>
      <c r="D5" s="2801">
        <v>37327</v>
      </c>
      <c r="E5" s="2801">
        <v>55991</v>
      </c>
    </row>
    <row r="6" spans="1:5" x14ac:dyDescent="0.25">
      <c r="A6" s="2799" t="s">
        <v>1394</v>
      </c>
      <c r="B6" s="2800"/>
      <c r="C6" s="2801"/>
      <c r="D6" s="2801"/>
      <c r="E6" s="2801"/>
    </row>
    <row r="7" spans="1:5" x14ac:dyDescent="0.25">
      <c r="A7" s="2799" t="s">
        <v>1395</v>
      </c>
      <c r="B7" s="2800"/>
      <c r="C7" s="2801"/>
      <c r="D7" s="2801"/>
      <c r="E7" s="2801"/>
    </row>
    <row r="8" spans="1:5" x14ac:dyDescent="0.25">
      <c r="A8" s="2799" t="s">
        <v>1396</v>
      </c>
      <c r="B8" s="2800"/>
      <c r="C8" s="2801"/>
      <c r="D8" s="2801"/>
      <c r="E8" s="2801"/>
    </row>
    <row r="9" spans="1:5" x14ac:dyDescent="0.25">
      <c r="A9" s="2799" t="s">
        <v>1397</v>
      </c>
      <c r="B9" s="2800"/>
      <c r="C9" s="2801"/>
      <c r="D9" s="2801"/>
      <c r="E9" s="2801"/>
    </row>
    <row r="10" spans="1:5" x14ac:dyDescent="0.25">
      <c r="A10" s="2799" t="s">
        <v>1398</v>
      </c>
      <c r="B10" s="2800"/>
      <c r="C10" s="2801"/>
      <c r="D10" s="2801"/>
      <c r="E10" s="2801"/>
    </row>
    <row r="11" spans="1:5" x14ac:dyDescent="0.25">
      <c r="A11" s="2799" t="s">
        <v>1399</v>
      </c>
      <c r="B11" s="2800"/>
      <c r="C11" s="2801"/>
      <c r="D11" s="2801"/>
      <c r="E11" s="2801"/>
    </row>
    <row r="12" spans="1:5" x14ac:dyDescent="0.25">
      <c r="A12" s="2799" t="s">
        <v>1400</v>
      </c>
      <c r="B12" s="2800"/>
      <c r="C12" s="2801"/>
      <c r="D12" s="2801"/>
      <c r="E12" s="2801"/>
    </row>
    <row r="13" spans="1:5" ht="15" customHeight="1" x14ac:dyDescent="0.25">
      <c r="A13" s="2810" t="s">
        <v>1401</v>
      </c>
      <c r="B13" s="2811"/>
      <c r="C13" s="2801"/>
      <c r="D13" s="2801"/>
      <c r="E13" s="2801"/>
    </row>
    <row r="14" spans="1:5" ht="22.5" x14ac:dyDescent="0.25">
      <c r="A14" s="2806" t="s">
        <v>1402</v>
      </c>
      <c r="B14" s="2807"/>
      <c r="C14" s="674" t="s">
        <v>541</v>
      </c>
      <c r="D14" s="675" t="s">
        <v>1392</v>
      </c>
      <c r="E14" s="675" t="s">
        <v>659</v>
      </c>
    </row>
    <row r="15" spans="1:5" x14ac:dyDescent="0.25">
      <c r="A15" s="2799" t="s">
        <v>1403</v>
      </c>
      <c r="B15" s="2800"/>
      <c r="C15" s="2808">
        <v>39321</v>
      </c>
      <c r="D15" s="2801">
        <v>41390</v>
      </c>
      <c r="E15" s="2801">
        <v>62085</v>
      </c>
    </row>
    <row r="16" spans="1:5" x14ac:dyDescent="0.25">
      <c r="A16" s="2799" t="s">
        <v>1394</v>
      </c>
      <c r="B16" s="2800"/>
      <c r="C16" s="2808"/>
      <c r="D16" s="2801"/>
      <c r="E16" s="2801"/>
    </row>
    <row r="17" spans="1:5" x14ac:dyDescent="0.25">
      <c r="A17" s="2799" t="s">
        <v>1404</v>
      </c>
      <c r="B17" s="2800"/>
      <c r="C17" s="2808"/>
      <c r="D17" s="2801"/>
      <c r="E17" s="2801"/>
    </row>
    <row r="18" spans="1:5" x14ac:dyDescent="0.25">
      <c r="A18" s="2799" t="s">
        <v>1396</v>
      </c>
      <c r="B18" s="2800"/>
      <c r="C18" s="2808"/>
      <c r="D18" s="2801"/>
      <c r="E18" s="2801"/>
    </row>
    <row r="19" spans="1:5" x14ac:dyDescent="0.25">
      <c r="A19" s="2799" t="s">
        <v>1405</v>
      </c>
      <c r="B19" s="2800"/>
      <c r="C19" s="2808"/>
      <c r="D19" s="2801"/>
      <c r="E19" s="2801"/>
    </row>
    <row r="20" spans="1:5" x14ac:dyDescent="0.25">
      <c r="A20" s="2799" t="s">
        <v>1398</v>
      </c>
      <c r="B20" s="2800"/>
      <c r="C20" s="2808"/>
      <c r="D20" s="2801"/>
      <c r="E20" s="2801"/>
    </row>
    <row r="21" spans="1:5" x14ac:dyDescent="0.25">
      <c r="A21" s="2799" t="s">
        <v>1399</v>
      </c>
      <c r="B21" s="2800"/>
      <c r="C21" s="2808"/>
      <c r="D21" s="2801"/>
      <c r="E21" s="2801"/>
    </row>
    <row r="22" spans="1:5" ht="15" customHeight="1" x14ac:dyDescent="0.25">
      <c r="A22" s="2810" t="s">
        <v>1401</v>
      </c>
      <c r="B22" s="2811"/>
      <c r="C22" s="2808"/>
      <c r="D22" s="2801"/>
      <c r="E22" s="2801"/>
    </row>
    <row r="23" spans="1:5" ht="22.5" x14ac:dyDescent="0.25">
      <c r="A23" s="2797" t="s">
        <v>1406</v>
      </c>
      <c r="B23" s="2798"/>
      <c r="C23" s="674" t="s">
        <v>541</v>
      </c>
      <c r="D23" s="675" t="s">
        <v>1392</v>
      </c>
      <c r="E23" s="675" t="s">
        <v>659</v>
      </c>
    </row>
    <row r="24" spans="1:5" ht="15" customHeight="1" x14ac:dyDescent="0.25">
      <c r="A24" s="2799" t="s">
        <v>1407</v>
      </c>
      <c r="B24" s="2800"/>
      <c r="C24" s="2801">
        <v>34710</v>
      </c>
      <c r="D24" s="2801">
        <v>36537</v>
      </c>
      <c r="E24" s="2801">
        <v>54806</v>
      </c>
    </row>
    <row r="25" spans="1:5" s="676" customFormat="1" ht="15" customHeight="1" x14ac:dyDescent="0.25">
      <c r="A25" s="2799" t="s">
        <v>1408</v>
      </c>
      <c r="B25" s="2800"/>
      <c r="C25" s="2801"/>
      <c r="D25" s="2801"/>
      <c r="E25" s="2801"/>
    </row>
    <row r="26" spans="1:5" ht="15" customHeight="1" x14ac:dyDescent="0.25">
      <c r="A26" s="2799" t="s">
        <v>1396</v>
      </c>
      <c r="B26" s="2800"/>
      <c r="C26" s="2801"/>
      <c r="D26" s="2801"/>
      <c r="E26" s="2801"/>
    </row>
    <row r="27" spans="1:5" ht="15" customHeight="1" x14ac:dyDescent="0.25">
      <c r="A27" s="2799" t="s">
        <v>1397</v>
      </c>
      <c r="B27" s="2800"/>
      <c r="C27" s="2801"/>
      <c r="D27" s="2801"/>
      <c r="E27" s="2801"/>
    </row>
    <row r="28" spans="1:5" ht="15" customHeight="1" x14ac:dyDescent="0.25">
      <c r="A28" s="2799" t="s">
        <v>1398</v>
      </c>
      <c r="B28" s="2800"/>
      <c r="C28" s="2801"/>
      <c r="D28" s="2801"/>
      <c r="E28" s="2801"/>
    </row>
    <row r="29" spans="1:5" ht="15" customHeight="1" x14ac:dyDescent="0.25">
      <c r="A29" s="2799" t="s">
        <v>1399</v>
      </c>
      <c r="B29" s="2800"/>
      <c r="C29" s="2801"/>
      <c r="D29" s="2801"/>
      <c r="E29" s="2801"/>
    </row>
    <row r="30" spans="1:5" ht="15" customHeight="1" x14ac:dyDescent="0.25">
      <c r="A30" s="2799" t="s">
        <v>1409</v>
      </c>
      <c r="B30" s="2800"/>
      <c r="C30" s="2801"/>
      <c r="D30" s="2801"/>
      <c r="E30" s="2801"/>
    </row>
    <row r="31" spans="1:5" ht="15" customHeight="1" x14ac:dyDescent="0.25">
      <c r="A31" s="2810" t="s">
        <v>1401</v>
      </c>
      <c r="B31" s="2811"/>
      <c r="C31" s="2801"/>
      <c r="D31" s="2801"/>
      <c r="E31" s="2801"/>
    </row>
    <row r="32" spans="1:5" ht="81" customHeight="1" x14ac:dyDescent="0.25">
      <c r="A32" s="2802"/>
      <c r="B32" s="2803"/>
      <c r="C32" s="2803"/>
      <c r="D32" s="2803"/>
      <c r="E32" s="2803"/>
    </row>
    <row r="33" spans="1:10" ht="174.75" customHeight="1" x14ac:dyDescent="0.25">
      <c r="A33" s="2804"/>
      <c r="B33" s="2805"/>
      <c r="C33" s="2805"/>
      <c r="D33" s="2805"/>
      <c r="E33" s="2805"/>
    </row>
    <row r="34" spans="1:10" ht="93" customHeight="1" x14ac:dyDescent="0.25">
      <c r="A34" s="2804"/>
      <c r="B34" s="2805"/>
      <c r="C34" s="2805"/>
      <c r="D34" s="2805"/>
      <c r="E34" s="2805"/>
    </row>
    <row r="35" spans="1:10" ht="166.5" customHeight="1" x14ac:dyDescent="0.25">
      <c r="A35" s="2804"/>
      <c r="B35" s="2805"/>
      <c r="C35" s="2805"/>
      <c r="D35" s="2805"/>
      <c r="E35" s="2805"/>
      <c r="F35" s="2809"/>
      <c r="G35" s="2809"/>
      <c r="H35" s="2809"/>
      <c r="I35" s="2809"/>
      <c r="J35" s="2809"/>
    </row>
  </sheetData>
  <mergeCells count="42">
    <mergeCell ref="A22:B22"/>
    <mergeCell ref="A13:B13"/>
    <mergeCell ref="A1:E1"/>
    <mergeCell ref="A3:E3"/>
    <mergeCell ref="A4:B4"/>
    <mergeCell ref="A5:B5"/>
    <mergeCell ref="C5:C13"/>
    <mergeCell ref="D5:D13"/>
    <mergeCell ref="E5:E13"/>
    <mergeCell ref="A6:B6"/>
    <mergeCell ref="A7:B7"/>
    <mergeCell ref="A8:B8"/>
    <mergeCell ref="A9:B9"/>
    <mergeCell ref="A10:B10"/>
    <mergeCell ref="A11:B11"/>
    <mergeCell ref="A12:B12"/>
    <mergeCell ref="F35:J35"/>
    <mergeCell ref="E24:E31"/>
    <mergeCell ref="A25:B25"/>
    <mergeCell ref="A26:B26"/>
    <mergeCell ref="A27:B27"/>
    <mergeCell ref="A28:B28"/>
    <mergeCell ref="A29:B29"/>
    <mergeCell ref="A30:B30"/>
    <mergeCell ref="A31:B31"/>
    <mergeCell ref="D24:D31"/>
    <mergeCell ref="A2:E2"/>
    <mergeCell ref="A23:B23"/>
    <mergeCell ref="A24:B24"/>
    <mergeCell ref="C24:C31"/>
    <mergeCell ref="A32:E35"/>
    <mergeCell ref="A14:B14"/>
    <mergeCell ref="A15:B15"/>
    <mergeCell ref="C15:C22"/>
    <mergeCell ref="D15:D22"/>
    <mergeCell ref="E15:E22"/>
    <mergeCell ref="A16:B16"/>
    <mergeCell ref="A17:B17"/>
    <mergeCell ref="A18:B18"/>
    <mergeCell ref="A19:B19"/>
    <mergeCell ref="A20:B20"/>
    <mergeCell ref="A21:B21"/>
  </mergeCells>
  <hyperlinks>
    <hyperlink ref="A2:E2" location="СОДЕРЖАНИЕ!A1" display="СОДЕРЖАНИЕ!A1" xr:uid="{5B8DFF92-D2B0-4734-B077-AD56719C78BA}"/>
  </hyperlinks>
  <pageMargins left="0.70866141732283472" right="0.70866141732283472" top="0.55118110236220474" bottom="0.55118110236220474" header="0.31496062992125984" footer="0.31496062992125984"/>
  <pageSetup paperSize="9" scale="59" orientation="portrait" r:id="rId1"/>
  <headerFooter differentFirst="1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D4EE52-C3F9-4C76-9427-FF7A7B1D1741}">
  <sheetPr>
    <tabColor theme="0"/>
    <pageSetUpPr fitToPage="1"/>
  </sheetPr>
  <dimension ref="A1:F173"/>
  <sheetViews>
    <sheetView view="pageBreakPreview" zoomScaleSheetLayoutView="100" workbookViewId="0">
      <selection activeCell="A2" sqref="A2:E2"/>
    </sheetView>
  </sheetViews>
  <sheetFormatPr defaultColWidth="9.140625" defaultRowHeight="15" x14ac:dyDescent="0.25"/>
  <cols>
    <col min="1" max="1" width="25.140625" style="467" bestFit="1" customWidth="1"/>
    <col min="2" max="2" width="82" style="493" customWidth="1"/>
    <col min="3" max="3" width="9.5703125" style="493" customWidth="1"/>
    <col min="4" max="4" width="8.7109375" style="494" customWidth="1"/>
    <col min="5" max="5" width="9" style="494" customWidth="1"/>
    <col min="6" max="16384" width="9.140625" style="468"/>
  </cols>
  <sheetData>
    <row r="1" spans="1:6" ht="73.5" customHeight="1" x14ac:dyDescent="0.25">
      <c r="A1" s="2828"/>
      <c r="B1" s="2828"/>
      <c r="C1" s="2828"/>
      <c r="D1" s="2828"/>
      <c r="E1" s="2828"/>
    </row>
    <row r="2" spans="1:6" x14ac:dyDescent="0.25">
      <c r="A2" s="2520" t="s">
        <v>427</v>
      </c>
      <c r="B2" s="2520"/>
      <c r="C2" s="2520"/>
      <c r="D2" s="2520"/>
      <c r="E2" s="2520"/>
    </row>
    <row r="3" spans="1:6" x14ac:dyDescent="0.25">
      <c r="A3" s="2829" t="s">
        <v>674</v>
      </c>
      <c r="B3" s="2829"/>
      <c r="C3" s="2829"/>
      <c r="D3" s="2829"/>
      <c r="E3" s="2829"/>
    </row>
    <row r="4" spans="1:6" x14ac:dyDescent="0.25">
      <c r="A4" s="2522" t="s">
        <v>675</v>
      </c>
      <c r="B4" s="2523"/>
      <c r="C4" s="2523"/>
      <c r="D4" s="2523"/>
      <c r="E4" s="2524"/>
    </row>
    <row r="5" spans="1:6" ht="24" x14ac:dyDescent="0.25">
      <c r="A5" s="2830" t="s">
        <v>33</v>
      </c>
      <c r="B5" s="2831"/>
      <c r="C5" s="469" t="s">
        <v>302</v>
      </c>
      <c r="D5" s="470" t="s">
        <v>559</v>
      </c>
      <c r="E5" s="470" t="s">
        <v>659</v>
      </c>
    </row>
    <row r="6" spans="1:6" ht="17.25" customHeight="1" x14ac:dyDescent="0.25">
      <c r="A6" s="471" t="s">
        <v>676</v>
      </c>
      <c r="B6" s="2815" t="s">
        <v>677</v>
      </c>
      <c r="C6" s="2817">
        <f>D6/1.05</f>
        <v>22635.238095238095</v>
      </c>
      <c r="D6" s="2819">
        <v>23767</v>
      </c>
      <c r="E6" s="2823">
        <f>D6*1.5</f>
        <v>35650.5</v>
      </c>
      <c r="F6" s="2813"/>
    </row>
    <row r="7" spans="1:6" ht="140.25" customHeight="1" x14ac:dyDescent="0.25">
      <c r="A7" s="473"/>
      <c r="B7" s="2816"/>
      <c r="C7" s="2818"/>
      <c r="D7" s="2820"/>
      <c r="E7" s="2824"/>
      <c r="F7" s="2813"/>
    </row>
    <row r="8" spans="1:6" x14ac:dyDescent="0.25">
      <c r="A8" s="474" t="s">
        <v>678</v>
      </c>
      <c r="B8" s="2825" t="s">
        <v>679</v>
      </c>
      <c r="C8" s="2817">
        <f t="shared" ref="C8" si="0">D8/1.05</f>
        <v>24229.523809523809</v>
      </c>
      <c r="D8" s="2823">
        <v>25441</v>
      </c>
      <c r="E8" s="2823">
        <f t="shared" ref="E8" si="1">D8*1.5</f>
        <v>38161.5</v>
      </c>
      <c r="F8" s="2813"/>
    </row>
    <row r="9" spans="1:6" ht="153" customHeight="1" x14ac:dyDescent="0.25">
      <c r="A9" s="475"/>
      <c r="B9" s="2826"/>
      <c r="C9" s="2818"/>
      <c r="D9" s="2824"/>
      <c r="E9" s="2824"/>
      <c r="F9" s="2813"/>
    </row>
    <row r="10" spans="1:6" x14ac:dyDescent="0.25">
      <c r="A10" s="476" t="s">
        <v>680</v>
      </c>
      <c r="B10" s="2825" t="s">
        <v>2111</v>
      </c>
      <c r="C10" s="2817">
        <f t="shared" ref="C10" si="2">D10/1.05</f>
        <v>29330.476190476191</v>
      </c>
      <c r="D10" s="2821">
        <v>30797</v>
      </c>
      <c r="E10" s="2823">
        <f t="shared" ref="E10" si="3">D10*1.5</f>
        <v>46195.5</v>
      </c>
      <c r="F10" s="2813"/>
    </row>
    <row r="11" spans="1:6" ht="152.25" customHeight="1" x14ac:dyDescent="0.25">
      <c r="A11" s="476"/>
      <c r="B11" s="2826"/>
      <c r="C11" s="2818"/>
      <c r="D11" s="2821"/>
      <c r="E11" s="2824"/>
      <c r="F11" s="2813"/>
    </row>
    <row r="12" spans="1:6" ht="15" customHeight="1" x14ac:dyDescent="0.25">
      <c r="A12" s="476" t="s">
        <v>681</v>
      </c>
      <c r="B12" s="2825" t="s">
        <v>682</v>
      </c>
      <c r="C12" s="2817">
        <f t="shared" ref="C12" si="4">D12/1.05</f>
        <v>27418.095238095237</v>
      </c>
      <c r="D12" s="2821">
        <v>28789</v>
      </c>
      <c r="E12" s="2823">
        <f t="shared" ref="E12" si="5">D12*1.5</f>
        <v>43183.5</v>
      </c>
      <c r="F12" s="2813"/>
    </row>
    <row r="13" spans="1:6" ht="149.25" customHeight="1" x14ac:dyDescent="0.25">
      <c r="A13" s="476"/>
      <c r="B13" s="2826"/>
      <c r="C13" s="2818"/>
      <c r="D13" s="2821"/>
      <c r="E13" s="2824"/>
      <c r="F13" s="2813"/>
    </row>
    <row r="14" spans="1:6" x14ac:dyDescent="0.25">
      <c r="A14" s="476" t="s">
        <v>683</v>
      </c>
      <c r="B14" s="2825" t="s">
        <v>684</v>
      </c>
      <c r="C14" s="2817">
        <f t="shared" ref="C14" si="6">D14/1.05</f>
        <v>25696.190476190473</v>
      </c>
      <c r="D14" s="2821">
        <v>26981</v>
      </c>
      <c r="E14" s="2823">
        <f t="shared" ref="E14" si="7">D14*1.5</f>
        <v>40471.5</v>
      </c>
      <c r="F14" s="2813"/>
    </row>
    <row r="15" spans="1:6" ht="144.75" customHeight="1" x14ac:dyDescent="0.25">
      <c r="A15" s="476"/>
      <c r="B15" s="2826"/>
      <c r="C15" s="2818"/>
      <c r="D15" s="2821"/>
      <c r="E15" s="2824"/>
      <c r="F15" s="2813"/>
    </row>
    <row r="16" spans="1:6" x14ac:dyDescent="0.25">
      <c r="A16" s="476" t="s">
        <v>685</v>
      </c>
      <c r="B16" s="2825" t="s">
        <v>686</v>
      </c>
      <c r="C16" s="2817">
        <f t="shared" ref="C16" si="8">D16/1.05</f>
        <v>29174.285714285714</v>
      </c>
      <c r="D16" s="2827">
        <v>30633</v>
      </c>
      <c r="E16" s="2823">
        <f t="shared" ref="E16" si="9">D16*1.5</f>
        <v>45949.5</v>
      </c>
      <c r="F16" s="2813"/>
    </row>
    <row r="17" spans="1:6" ht="140.25" customHeight="1" x14ac:dyDescent="0.25">
      <c r="A17" s="476"/>
      <c r="B17" s="2826"/>
      <c r="C17" s="2818"/>
      <c r="D17" s="2824"/>
      <c r="E17" s="2824"/>
      <c r="F17" s="2813"/>
    </row>
    <row r="18" spans="1:6" x14ac:dyDescent="0.25">
      <c r="A18" s="476" t="s">
        <v>687</v>
      </c>
      <c r="B18" s="2825" t="s">
        <v>688</v>
      </c>
      <c r="C18" s="2817">
        <f t="shared" ref="C18" si="10">D18/1.05</f>
        <v>23719.047619047618</v>
      </c>
      <c r="D18" s="2827">
        <v>24905</v>
      </c>
      <c r="E18" s="2823">
        <f t="shared" ref="E18" si="11">D18*1.5</f>
        <v>37357.5</v>
      </c>
      <c r="F18" s="2813"/>
    </row>
    <row r="19" spans="1:6" ht="154.5" customHeight="1" x14ac:dyDescent="0.25">
      <c r="A19" s="476"/>
      <c r="B19" s="2826"/>
      <c r="C19" s="2818"/>
      <c r="D19" s="2824"/>
      <c r="E19" s="2824"/>
      <c r="F19" s="2813"/>
    </row>
    <row r="20" spans="1:6" ht="15" customHeight="1" x14ac:dyDescent="0.25">
      <c r="A20" s="477" t="s">
        <v>689</v>
      </c>
      <c r="B20" s="2825" t="s">
        <v>690</v>
      </c>
      <c r="C20" s="2817">
        <f t="shared" ref="C20" si="12">D20/1.05</f>
        <v>27418.095238095237</v>
      </c>
      <c r="D20" s="2823">
        <v>28789</v>
      </c>
      <c r="E20" s="2823">
        <f t="shared" ref="E20" si="13">D20*1.5</f>
        <v>43183.5</v>
      </c>
      <c r="F20" s="2813"/>
    </row>
    <row r="21" spans="1:6" ht="154.5" customHeight="1" x14ac:dyDescent="0.25">
      <c r="A21" s="478"/>
      <c r="B21" s="2826"/>
      <c r="C21" s="2818"/>
      <c r="D21" s="2824"/>
      <c r="E21" s="2824"/>
      <c r="F21" s="2813"/>
    </row>
    <row r="22" spans="1:6" x14ac:dyDescent="0.25">
      <c r="A22" s="479" t="s">
        <v>691</v>
      </c>
      <c r="B22" s="2822" t="s">
        <v>692</v>
      </c>
      <c r="C22" s="2817">
        <f t="shared" ref="C22" si="14">D22/1.05</f>
        <v>40807.619047619046</v>
      </c>
      <c r="D22" s="2819">
        <v>42848</v>
      </c>
      <c r="E22" s="2821">
        <f t="shared" ref="E22" si="15">D22*1.5</f>
        <v>64272</v>
      </c>
      <c r="F22" s="2813"/>
    </row>
    <row r="23" spans="1:6" ht="161.25" customHeight="1" x14ac:dyDescent="0.25">
      <c r="A23" s="480"/>
      <c r="B23" s="2822"/>
      <c r="C23" s="2818"/>
      <c r="D23" s="2820"/>
      <c r="E23" s="2821"/>
      <c r="F23" s="2813"/>
    </row>
    <row r="24" spans="1:6" x14ac:dyDescent="0.25">
      <c r="A24" s="2512" t="s">
        <v>693</v>
      </c>
      <c r="B24" s="2513"/>
      <c r="C24" s="2513"/>
      <c r="D24" s="2513"/>
      <c r="E24" s="2514"/>
    </row>
    <row r="25" spans="1:6" x14ac:dyDescent="0.25">
      <c r="A25" s="471" t="s">
        <v>694</v>
      </c>
      <c r="B25" s="2822" t="s">
        <v>695</v>
      </c>
      <c r="C25" s="2817">
        <f>D25/1.05</f>
        <v>23719.047619047618</v>
      </c>
      <c r="D25" s="2823">
        <v>24905</v>
      </c>
      <c r="E25" s="2821">
        <f>D25*1.5</f>
        <v>37357.5</v>
      </c>
      <c r="F25" s="2813"/>
    </row>
    <row r="26" spans="1:6" ht="140.25" customHeight="1" x14ac:dyDescent="0.25">
      <c r="A26" s="473"/>
      <c r="B26" s="2822"/>
      <c r="C26" s="2818"/>
      <c r="D26" s="2824"/>
      <c r="E26" s="2821"/>
      <c r="F26" s="2813"/>
    </row>
    <row r="27" spans="1:6" x14ac:dyDescent="0.25">
      <c r="A27" s="481" t="s">
        <v>696</v>
      </c>
      <c r="B27" s="2825" t="s">
        <v>697</v>
      </c>
      <c r="C27" s="2817">
        <f t="shared" ref="C27" si="16">D27/1.05</f>
        <v>39851.428571428572</v>
      </c>
      <c r="D27" s="2819">
        <v>41844</v>
      </c>
      <c r="E27" s="2821">
        <f t="shared" ref="E27" si="17">D27*1.5</f>
        <v>62766</v>
      </c>
      <c r="F27" s="2813"/>
    </row>
    <row r="28" spans="1:6" ht="146.25" customHeight="1" x14ac:dyDescent="0.25">
      <c r="A28" s="475"/>
      <c r="B28" s="2826"/>
      <c r="C28" s="2818"/>
      <c r="D28" s="2820"/>
      <c r="E28" s="2821"/>
      <c r="F28" s="2813"/>
    </row>
    <row r="29" spans="1:6" x14ac:dyDescent="0.25">
      <c r="A29" s="482" t="s">
        <v>698</v>
      </c>
      <c r="B29" s="2822" t="s">
        <v>699</v>
      </c>
      <c r="C29" s="2817">
        <f t="shared" ref="C29" si="18">D29/1.05</f>
        <v>26524.761904761905</v>
      </c>
      <c r="D29" s="2823">
        <v>27851</v>
      </c>
      <c r="E29" s="2821">
        <f t="shared" ref="E29" si="19">D29*1.5</f>
        <v>41776.5</v>
      </c>
      <c r="F29" s="2813"/>
    </row>
    <row r="30" spans="1:6" ht="146.25" customHeight="1" x14ac:dyDescent="0.25">
      <c r="A30" s="482"/>
      <c r="B30" s="2822"/>
      <c r="C30" s="2818"/>
      <c r="D30" s="2824"/>
      <c r="E30" s="2821"/>
      <c r="F30" s="2813"/>
    </row>
    <row r="31" spans="1:6" x14ac:dyDescent="0.25">
      <c r="A31" s="482" t="s">
        <v>700</v>
      </c>
      <c r="B31" s="2822" t="s">
        <v>701</v>
      </c>
      <c r="C31" s="2817">
        <f t="shared" ref="C31" si="20">D31/1.05</f>
        <v>26524.761904761905</v>
      </c>
      <c r="D31" s="2823">
        <v>27851</v>
      </c>
      <c r="E31" s="2821">
        <f t="shared" ref="E31" si="21">D31*1.5</f>
        <v>41776.5</v>
      </c>
      <c r="F31" s="2813"/>
    </row>
    <row r="32" spans="1:6" ht="146.25" customHeight="1" x14ac:dyDescent="0.25">
      <c r="A32" s="482"/>
      <c r="B32" s="2822"/>
      <c r="C32" s="2818"/>
      <c r="D32" s="2824"/>
      <c r="E32" s="2821"/>
      <c r="F32" s="2813"/>
    </row>
    <row r="33" spans="1:6" x14ac:dyDescent="0.25">
      <c r="A33" s="483" t="s">
        <v>702</v>
      </c>
      <c r="B33" s="2822" t="s">
        <v>703</v>
      </c>
      <c r="C33" s="2817">
        <f t="shared" ref="C33" si="22">D33/1.05</f>
        <v>23782.857142857141</v>
      </c>
      <c r="D33" s="2819">
        <v>24972</v>
      </c>
      <c r="E33" s="2821">
        <f t="shared" ref="E33" si="23">D33*1.5</f>
        <v>37458</v>
      </c>
      <c r="F33" s="2813"/>
    </row>
    <row r="34" spans="1:6" ht="146.25" customHeight="1" x14ac:dyDescent="0.25">
      <c r="A34" s="473"/>
      <c r="B34" s="2822"/>
      <c r="C34" s="2818"/>
      <c r="D34" s="2820"/>
      <c r="E34" s="2821"/>
      <c r="F34" s="2813"/>
    </row>
    <row r="35" spans="1:6" x14ac:dyDescent="0.25">
      <c r="A35" s="483" t="s">
        <v>704</v>
      </c>
      <c r="B35" s="2822" t="s">
        <v>705</v>
      </c>
      <c r="C35" s="2817">
        <f t="shared" ref="C35" si="24">D35/1.05</f>
        <v>23719.047619047618</v>
      </c>
      <c r="D35" s="2819">
        <v>24905</v>
      </c>
      <c r="E35" s="2821">
        <f t="shared" ref="E35" si="25">D35*1.5</f>
        <v>37357.5</v>
      </c>
      <c r="F35" s="2813"/>
    </row>
    <row r="36" spans="1:6" ht="146.25" customHeight="1" x14ac:dyDescent="0.25">
      <c r="A36" s="473"/>
      <c r="B36" s="2822"/>
      <c r="C36" s="2818"/>
      <c r="D36" s="2820"/>
      <c r="E36" s="2821"/>
      <c r="F36" s="2813"/>
    </row>
    <row r="37" spans="1:6" x14ac:dyDescent="0.25">
      <c r="A37" s="484" t="s">
        <v>706</v>
      </c>
      <c r="B37" s="2822" t="s">
        <v>707</v>
      </c>
      <c r="C37" s="2817">
        <f t="shared" ref="C37" si="26">D37/1.05</f>
        <v>24165.714285714286</v>
      </c>
      <c r="D37" s="2823">
        <v>25374</v>
      </c>
      <c r="E37" s="2821">
        <f t="shared" ref="E37" si="27">D37*1.5</f>
        <v>38061</v>
      </c>
      <c r="F37" s="2813"/>
    </row>
    <row r="38" spans="1:6" ht="146.25" customHeight="1" x14ac:dyDescent="0.25">
      <c r="A38" s="485"/>
      <c r="B38" s="2822"/>
      <c r="C38" s="2818"/>
      <c r="D38" s="2824"/>
      <c r="E38" s="2821"/>
      <c r="F38" s="2813"/>
    </row>
    <row r="39" spans="1:6" x14ac:dyDescent="0.25">
      <c r="A39" s="471" t="s">
        <v>708</v>
      </c>
      <c r="B39" s="2822" t="s">
        <v>709</v>
      </c>
      <c r="C39" s="2817">
        <f t="shared" ref="C39" si="28">D39/1.05</f>
        <v>24612.38095238095</v>
      </c>
      <c r="D39" s="2819">
        <v>25843</v>
      </c>
      <c r="E39" s="2821">
        <f t="shared" ref="E39" si="29">D39*1.5</f>
        <v>38764.5</v>
      </c>
      <c r="F39" s="2813"/>
    </row>
    <row r="40" spans="1:6" ht="142.5" customHeight="1" x14ac:dyDescent="0.25">
      <c r="A40" s="486"/>
      <c r="B40" s="2822"/>
      <c r="C40" s="2818"/>
      <c r="D40" s="2820"/>
      <c r="E40" s="2821"/>
      <c r="F40" s="2813"/>
    </row>
    <row r="41" spans="1:6" x14ac:dyDescent="0.25">
      <c r="A41" s="487" t="s">
        <v>710</v>
      </c>
      <c r="B41" s="2822" t="s">
        <v>711</v>
      </c>
      <c r="C41" s="2817">
        <f t="shared" ref="C41" si="30">D41/1.05</f>
        <v>27480.952380952378</v>
      </c>
      <c r="D41" s="2819">
        <v>28855</v>
      </c>
      <c r="E41" s="2821">
        <f t="shared" ref="E41" si="31">D41*1.5</f>
        <v>43282.5</v>
      </c>
      <c r="F41" s="2813"/>
    </row>
    <row r="42" spans="1:6" ht="146.25" customHeight="1" x14ac:dyDescent="0.25">
      <c r="A42" s="486"/>
      <c r="B42" s="2822"/>
      <c r="C42" s="2818"/>
      <c r="D42" s="2820"/>
      <c r="E42" s="2821"/>
      <c r="F42" s="2813"/>
    </row>
    <row r="43" spans="1:6" x14ac:dyDescent="0.25">
      <c r="A43" s="482" t="s">
        <v>712</v>
      </c>
      <c r="B43" s="2822" t="s">
        <v>713</v>
      </c>
      <c r="C43" s="2817">
        <f t="shared" ref="C43" si="32">D43/1.05</f>
        <v>27418.095238095237</v>
      </c>
      <c r="D43" s="2819">
        <v>28789</v>
      </c>
      <c r="E43" s="2821">
        <f t="shared" ref="E43" si="33">D43*1.5</f>
        <v>43183.5</v>
      </c>
      <c r="F43" s="2813"/>
    </row>
    <row r="44" spans="1:6" ht="146.25" customHeight="1" x14ac:dyDescent="0.25">
      <c r="A44" s="482"/>
      <c r="B44" s="2822"/>
      <c r="C44" s="2818"/>
      <c r="D44" s="2820"/>
      <c r="E44" s="2821"/>
      <c r="F44" s="2813"/>
    </row>
    <row r="45" spans="1:6" x14ac:dyDescent="0.25">
      <c r="A45" s="471" t="s">
        <v>714</v>
      </c>
      <c r="B45" s="2822" t="s">
        <v>715</v>
      </c>
      <c r="C45" s="2817">
        <f t="shared" ref="C45" si="34">D45/1.05</f>
        <v>25658.095238095237</v>
      </c>
      <c r="D45" s="2819">
        <v>26941</v>
      </c>
      <c r="E45" s="2821">
        <f t="shared" ref="E45" si="35">D45*1.5</f>
        <v>40411.5</v>
      </c>
      <c r="F45" s="2813"/>
    </row>
    <row r="46" spans="1:6" ht="146.25" customHeight="1" x14ac:dyDescent="0.25">
      <c r="A46" s="482"/>
      <c r="B46" s="2822"/>
      <c r="C46" s="2818"/>
      <c r="D46" s="2820"/>
      <c r="E46" s="2821"/>
      <c r="F46" s="2813"/>
    </row>
    <row r="47" spans="1:6" x14ac:dyDescent="0.25">
      <c r="A47" s="474" t="s">
        <v>716</v>
      </c>
      <c r="B47" s="2825" t="s">
        <v>717</v>
      </c>
      <c r="C47" s="2817">
        <f t="shared" ref="C47" si="36">D47/1.05</f>
        <v>19383.809523809523</v>
      </c>
      <c r="D47" s="2823">
        <v>20353</v>
      </c>
      <c r="E47" s="2821">
        <f t="shared" ref="E47" si="37">D47*1.5</f>
        <v>30529.5</v>
      </c>
      <c r="F47" s="2813"/>
    </row>
    <row r="48" spans="1:6" ht="146.25" customHeight="1" x14ac:dyDescent="0.25">
      <c r="A48" s="475"/>
      <c r="B48" s="2826"/>
      <c r="C48" s="2818"/>
      <c r="D48" s="2824"/>
      <c r="E48" s="2821"/>
      <c r="F48" s="2813"/>
    </row>
    <row r="49" spans="1:6" x14ac:dyDescent="0.25">
      <c r="A49" s="471" t="s">
        <v>718</v>
      </c>
      <c r="B49" s="2822" t="s">
        <v>719</v>
      </c>
      <c r="C49" s="2817">
        <f t="shared" ref="C49" si="38">D49/1.05</f>
        <v>22571.428571428569</v>
      </c>
      <c r="D49" s="2819">
        <v>23700</v>
      </c>
      <c r="E49" s="2821">
        <f t="shared" ref="E49" si="39">D49*1.5</f>
        <v>35550</v>
      </c>
      <c r="F49" s="2813"/>
    </row>
    <row r="50" spans="1:6" ht="146.25" customHeight="1" x14ac:dyDescent="0.25">
      <c r="A50" s="480"/>
      <c r="B50" s="2822"/>
      <c r="C50" s="2818"/>
      <c r="D50" s="2820"/>
      <c r="E50" s="2821"/>
      <c r="F50" s="2813"/>
    </row>
    <row r="51" spans="1:6" x14ac:dyDescent="0.25">
      <c r="A51" s="471" t="s">
        <v>720</v>
      </c>
      <c r="B51" s="2815" t="s">
        <v>721</v>
      </c>
      <c r="C51" s="2817">
        <f t="shared" ref="C51" si="40">D51/1.05</f>
        <v>27418.095238095237</v>
      </c>
      <c r="D51" s="2819">
        <v>28789</v>
      </c>
      <c r="E51" s="2821">
        <f t="shared" ref="E51" si="41">D51*1.5</f>
        <v>43183.5</v>
      </c>
      <c r="F51" s="2813"/>
    </row>
    <row r="52" spans="1:6" ht="146.25" customHeight="1" x14ac:dyDescent="0.25">
      <c r="A52" s="480"/>
      <c r="B52" s="2816"/>
      <c r="C52" s="2818"/>
      <c r="D52" s="2820"/>
      <c r="E52" s="2821"/>
      <c r="F52" s="2813"/>
    </row>
    <row r="53" spans="1:6" x14ac:dyDescent="0.25">
      <c r="A53" s="471" t="s">
        <v>722</v>
      </c>
      <c r="B53" s="2815" t="s">
        <v>723</v>
      </c>
      <c r="C53" s="2817">
        <f t="shared" ref="C53" si="42">D53/1.05</f>
        <v>27418.095238095237</v>
      </c>
      <c r="D53" s="2819">
        <v>28789</v>
      </c>
      <c r="E53" s="2821">
        <f t="shared" ref="E53" si="43">D53*1.5</f>
        <v>43183.5</v>
      </c>
      <c r="F53" s="2813"/>
    </row>
    <row r="54" spans="1:6" ht="146.25" customHeight="1" x14ac:dyDescent="0.25">
      <c r="A54" s="480"/>
      <c r="B54" s="2816"/>
      <c r="C54" s="2818"/>
      <c r="D54" s="2820"/>
      <c r="E54" s="2821"/>
      <c r="F54" s="2813"/>
    </row>
    <row r="55" spans="1:6" x14ac:dyDescent="0.25">
      <c r="A55" s="471" t="s">
        <v>724</v>
      </c>
      <c r="B55" s="2815" t="s">
        <v>725</v>
      </c>
      <c r="C55" s="2817">
        <f t="shared" ref="C55" si="44">D55/1.05</f>
        <v>27418.095238095237</v>
      </c>
      <c r="D55" s="2819">
        <v>28789</v>
      </c>
      <c r="E55" s="2821">
        <f t="shared" ref="E55" si="45">D55*1.5</f>
        <v>43183.5</v>
      </c>
      <c r="F55" s="2813"/>
    </row>
    <row r="56" spans="1:6" ht="147.75" customHeight="1" x14ac:dyDescent="0.25">
      <c r="A56" s="480"/>
      <c r="B56" s="2816"/>
      <c r="C56" s="2818"/>
      <c r="D56" s="2820"/>
      <c r="E56" s="2821"/>
      <c r="F56" s="2813"/>
    </row>
    <row r="57" spans="1:6" x14ac:dyDescent="0.25">
      <c r="A57" s="476" t="s">
        <v>726</v>
      </c>
      <c r="B57" s="2825" t="s">
        <v>727</v>
      </c>
      <c r="C57" s="2817">
        <f t="shared" ref="C57" si="46">D57/1.05</f>
        <v>19000.952380952382</v>
      </c>
      <c r="D57" s="2823">
        <v>19951</v>
      </c>
      <c r="E57" s="2821">
        <f t="shared" ref="E57" si="47">D57*1.5</f>
        <v>29926.5</v>
      </c>
      <c r="F57" s="2813"/>
    </row>
    <row r="58" spans="1:6" ht="147.75" customHeight="1" x14ac:dyDescent="0.25">
      <c r="A58" s="476"/>
      <c r="B58" s="2826"/>
      <c r="C58" s="2818"/>
      <c r="D58" s="2824"/>
      <c r="E58" s="2821"/>
      <c r="F58" s="2813"/>
    </row>
    <row r="59" spans="1:6" x14ac:dyDescent="0.25">
      <c r="A59" s="471" t="s">
        <v>728</v>
      </c>
      <c r="B59" s="2815" t="s">
        <v>729</v>
      </c>
      <c r="C59" s="2817">
        <f t="shared" ref="C59" si="48">D59/1.05</f>
        <v>15430.476190476189</v>
      </c>
      <c r="D59" s="2819">
        <v>16202</v>
      </c>
      <c r="E59" s="2821">
        <f t="shared" ref="E59" si="49">D59*1.5</f>
        <v>24303</v>
      </c>
      <c r="F59" s="2813"/>
    </row>
    <row r="60" spans="1:6" ht="147.75" customHeight="1" x14ac:dyDescent="0.25">
      <c r="A60" s="473"/>
      <c r="B60" s="2816"/>
      <c r="C60" s="2818"/>
      <c r="D60" s="2820"/>
      <c r="E60" s="2821"/>
      <c r="F60" s="2813"/>
    </row>
    <row r="61" spans="1:6" x14ac:dyDescent="0.25">
      <c r="A61" s="476" t="s">
        <v>730</v>
      </c>
      <c r="B61" s="2825" t="s">
        <v>731</v>
      </c>
      <c r="C61" s="2817">
        <f t="shared" ref="C61" si="50">D61/1.05</f>
        <v>17585.714285714286</v>
      </c>
      <c r="D61" s="2823">
        <v>18465</v>
      </c>
      <c r="E61" s="2821">
        <f t="shared" ref="E61" si="51">D61*1.5</f>
        <v>27697.5</v>
      </c>
      <c r="F61" s="2813"/>
    </row>
    <row r="62" spans="1:6" ht="147.75" customHeight="1" x14ac:dyDescent="0.25">
      <c r="A62" s="476"/>
      <c r="B62" s="2826"/>
      <c r="C62" s="2818"/>
      <c r="D62" s="2824"/>
      <c r="E62" s="2821"/>
      <c r="F62" s="2813"/>
    </row>
    <row r="63" spans="1:6" x14ac:dyDescent="0.25">
      <c r="A63" s="476" t="s">
        <v>730</v>
      </c>
      <c r="B63" s="2825" t="s">
        <v>732</v>
      </c>
      <c r="C63" s="2817">
        <f t="shared" ref="C63" si="52">D63/1.05</f>
        <v>17585.714285714286</v>
      </c>
      <c r="D63" s="2823">
        <v>18465</v>
      </c>
      <c r="E63" s="2821">
        <f t="shared" ref="E63" si="53">D63*1.5</f>
        <v>27697.5</v>
      </c>
      <c r="F63" s="2813"/>
    </row>
    <row r="64" spans="1:6" ht="147.75" customHeight="1" x14ac:dyDescent="0.25">
      <c r="A64" s="476"/>
      <c r="B64" s="2826"/>
      <c r="C64" s="2818"/>
      <c r="D64" s="2824"/>
      <c r="E64" s="2821"/>
      <c r="F64" s="2813"/>
    </row>
    <row r="65" spans="1:6" x14ac:dyDescent="0.25">
      <c r="A65" s="476" t="s">
        <v>733</v>
      </c>
      <c r="B65" s="2825" t="s">
        <v>734</v>
      </c>
      <c r="C65" s="2817">
        <f t="shared" ref="C65" si="54">D65/1.05</f>
        <v>18274.285714285714</v>
      </c>
      <c r="D65" s="2823">
        <v>19188</v>
      </c>
      <c r="E65" s="2821">
        <f t="shared" ref="E65" si="55">D65*1.5</f>
        <v>28782</v>
      </c>
      <c r="F65" s="2813"/>
    </row>
    <row r="66" spans="1:6" ht="153" customHeight="1" x14ac:dyDescent="0.25">
      <c r="A66" s="476"/>
      <c r="B66" s="2826"/>
      <c r="C66" s="2818"/>
      <c r="D66" s="2824"/>
      <c r="E66" s="2821"/>
      <c r="F66" s="2813"/>
    </row>
    <row r="67" spans="1:6" x14ac:dyDescent="0.25">
      <c r="A67" s="476" t="s">
        <v>733</v>
      </c>
      <c r="B67" s="2825" t="s">
        <v>735</v>
      </c>
      <c r="C67" s="2817">
        <f t="shared" ref="C67" si="56">D67/1.05</f>
        <v>18274.285714285714</v>
      </c>
      <c r="D67" s="2823">
        <v>19188</v>
      </c>
      <c r="E67" s="2821">
        <f t="shared" ref="E67" si="57">D67*1.5</f>
        <v>28782</v>
      </c>
      <c r="F67" s="2813"/>
    </row>
    <row r="68" spans="1:6" ht="147.75" customHeight="1" x14ac:dyDescent="0.25">
      <c r="A68" s="476"/>
      <c r="B68" s="2826"/>
      <c r="C68" s="2818"/>
      <c r="D68" s="2824"/>
      <c r="E68" s="2821"/>
      <c r="F68" s="2813"/>
    </row>
    <row r="69" spans="1:6" x14ac:dyDescent="0.25">
      <c r="A69" s="476" t="s">
        <v>736</v>
      </c>
      <c r="B69" s="2825" t="s">
        <v>737</v>
      </c>
      <c r="C69" s="2817">
        <f t="shared" ref="C69" si="58">D69/1.05</f>
        <v>19358.095238095237</v>
      </c>
      <c r="D69" s="2823">
        <v>20326</v>
      </c>
      <c r="E69" s="2821">
        <f t="shared" ref="E69" si="59">D69*1.5</f>
        <v>30489</v>
      </c>
      <c r="F69" s="2813"/>
    </row>
    <row r="70" spans="1:6" ht="147.75" customHeight="1" x14ac:dyDescent="0.25">
      <c r="A70" s="476"/>
      <c r="B70" s="2826"/>
      <c r="C70" s="2818"/>
      <c r="D70" s="2824"/>
      <c r="E70" s="2821"/>
      <c r="F70" s="2813"/>
    </row>
    <row r="71" spans="1:6" x14ac:dyDescent="0.25">
      <c r="A71" s="476" t="s">
        <v>736</v>
      </c>
      <c r="B71" s="2825" t="s">
        <v>738</v>
      </c>
      <c r="C71" s="2817">
        <f t="shared" ref="C71" si="60">D71/1.05</f>
        <v>19358.095238095237</v>
      </c>
      <c r="D71" s="2823">
        <v>20326</v>
      </c>
      <c r="E71" s="2821">
        <f t="shared" ref="E71" si="61">D71*1.5</f>
        <v>30489</v>
      </c>
      <c r="F71" s="2813"/>
    </row>
    <row r="72" spans="1:6" ht="147.75" customHeight="1" x14ac:dyDescent="0.25">
      <c r="A72" s="476"/>
      <c r="B72" s="2826"/>
      <c r="C72" s="2818"/>
      <c r="D72" s="2824"/>
      <c r="E72" s="2821"/>
      <c r="F72" s="2813"/>
    </row>
    <row r="73" spans="1:6" x14ac:dyDescent="0.25">
      <c r="A73" s="476" t="s">
        <v>739</v>
      </c>
      <c r="B73" s="2825" t="s">
        <v>740</v>
      </c>
      <c r="C73" s="2817">
        <f t="shared" ref="C73" si="62">D73/1.05</f>
        <v>20263.809523809523</v>
      </c>
      <c r="D73" s="2823">
        <v>21277</v>
      </c>
      <c r="E73" s="2821">
        <f t="shared" ref="E73" si="63">D73*1.5</f>
        <v>31915.5</v>
      </c>
      <c r="F73" s="2813"/>
    </row>
    <row r="74" spans="1:6" ht="144" customHeight="1" x14ac:dyDescent="0.25">
      <c r="A74" s="476"/>
      <c r="B74" s="2826"/>
      <c r="C74" s="2818"/>
      <c r="D74" s="2824"/>
      <c r="E74" s="2821"/>
      <c r="F74" s="2813"/>
    </row>
    <row r="75" spans="1:6" x14ac:dyDescent="0.25">
      <c r="A75" s="476" t="s">
        <v>739</v>
      </c>
      <c r="B75" s="2825" t="s">
        <v>741</v>
      </c>
      <c r="C75" s="2817">
        <f t="shared" ref="C75" si="64">D75/1.05</f>
        <v>20200</v>
      </c>
      <c r="D75" s="2823">
        <v>21210</v>
      </c>
      <c r="E75" s="2821">
        <f t="shared" ref="E75" si="65">D75*1.5</f>
        <v>31815</v>
      </c>
      <c r="F75" s="2813"/>
    </row>
    <row r="76" spans="1:6" ht="142.5" customHeight="1" x14ac:dyDescent="0.25">
      <c r="A76" s="476"/>
      <c r="B76" s="2826"/>
      <c r="C76" s="2818"/>
      <c r="D76" s="2824"/>
      <c r="E76" s="2821"/>
      <c r="F76" s="2813"/>
    </row>
    <row r="77" spans="1:6" x14ac:dyDescent="0.25">
      <c r="A77" s="476" t="s">
        <v>742</v>
      </c>
      <c r="B77" s="2825" t="s">
        <v>743</v>
      </c>
      <c r="C77" s="2817">
        <f t="shared" ref="C77" si="66">D77/1.05</f>
        <v>20250.476190476191</v>
      </c>
      <c r="D77" s="2823">
        <v>21263</v>
      </c>
      <c r="E77" s="2821">
        <f t="shared" ref="E77" si="67">D77*1.5</f>
        <v>31894.5</v>
      </c>
      <c r="F77" s="2813"/>
    </row>
    <row r="78" spans="1:6" ht="145.5" customHeight="1" x14ac:dyDescent="0.25">
      <c r="A78" s="476"/>
      <c r="B78" s="2826"/>
      <c r="C78" s="2818"/>
      <c r="D78" s="2824"/>
      <c r="E78" s="2821"/>
      <c r="F78" s="2813"/>
    </row>
    <row r="79" spans="1:6" x14ac:dyDescent="0.25">
      <c r="A79" s="476" t="s">
        <v>742</v>
      </c>
      <c r="B79" s="2825" t="s">
        <v>744</v>
      </c>
      <c r="C79" s="2817">
        <f t="shared" ref="C79" si="68">D79/1.05</f>
        <v>20403.809523809523</v>
      </c>
      <c r="D79" s="2823">
        <v>21424</v>
      </c>
      <c r="E79" s="2821">
        <f t="shared" ref="E79" si="69">D79*1.5</f>
        <v>32136</v>
      </c>
      <c r="F79" s="2813"/>
    </row>
    <row r="80" spans="1:6" ht="142.5" customHeight="1" x14ac:dyDescent="0.25">
      <c r="A80" s="476"/>
      <c r="B80" s="2826"/>
      <c r="C80" s="2818"/>
      <c r="D80" s="2824"/>
      <c r="E80" s="2821"/>
      <c r="F80" s="2813"/>
    </row>
    <row r="81" spans="1:6" x14ac:dyDescent="0.25">
      <c r="A81" s="471" t="s">
        <v>745</v>
      </c>
      <c r="B81" s="2815" t="s">
        <v>746</v>
      </c>
      <c r="C81" s="2817">
        <f t="shared" ref="C81" si="70">D81/1.05</f>
        <v>14027.619047619048</v>
      </c>
      <c r="D81" s="2819">
        <v>14729</v>
      </c>
      <c r="E81" s="2821">
        <f t="shared" ref="E81" si="71">D81*1.5</f>
        <v>22093.5</v>
      </c>
      <c r="F81" s="2813"/>
    </row>
    <row r="82" spans="1:6" ht="149.25" customHeight="1" x14ac:dyDescent="0.25">
      <c r="A82" s="473"/>
      <c r="B82" s="2816"/>
      <c r="C82" s="2818"/>
      <c r="D82" s="2820"/>
      <c r="E82" s="2821"/>
      <c r="F82" s="2813"/>
    </row>
    <row r="83" spans="1:6" x14ac:dyDescent="0.25">
      <c r="A83" s="481" t="s">
        <v>745</v>
      </c>
      <c r="B83" s="2815" t="s">
        <v>747</v>
      </c>
      <c r="C83" s="2817">
        <f t="shared" ref="C83" si="72">D83/1.05</f>
        <v>14027.619047619048</v>
      </c>
      <c r="D83" s="2823">
        <v>14729</v>
      </c>
      <c r="E83" s="2821">
        <f t="shared" ref="E83" si="73">D83*1.5</f>
        <v>22093.5</v>
      </c>
      <c r="F83" s="2813"/>
    </row>
    <row r="84" spans="1:6" ht="144.75" customHeight="1" x14ac:dyDescent="0.25">
      <c r="A84" s="488"/>
      <c r="B84" s="2816"/>
      <c r="C84" s="2818"/>
      <c r="D84" s="2824"/>
      <c r="E84" s="2821"/>
      <c r="F84" s="2813"/>
    </row>
    <row r="85" spans="1:6" x14ac:dyDescent="0.25">
      <c r="A85" s="487" t="s">
        <v>748</v>
      </c>
      <c r="B85" s="2815" t="s">
        <v>749</v>
      </c>
      <c r="C85" s="2817">
        <f t="shared" ref="C85" si="74">D85/1.05</f>
        <v>15430.476190476189</v>
      </c>
      <c r="D85" s="2823">
        <v>16202</v>
      </c>
      <c r="E85" s="2821">
        <f t="shared" ref="E85" si="75">D85*1.5</f>
        <v>24303</v>
      </c>
      <c r="F85" s="2813"/>
    </row>
    <row r="86" spans="1:6" ht="147.75" customHeight="1" x14ac:dyDescent="0.25">
      <c r="A86" s="486"/>
      <c r="B86" s="2816"/>
      <c r="C86" s="2818"/>
      <c r="D86" s="2824"/>
      <c r="E86" s="2821"/>
      <c r="F86" s="2813"/>
    </row>
    <row r="87" spans="1:6" x14ac:dyDescent="0.25">
      <c r="A87" s="474" t="s">
        <v>748</v>
      </c>
      <c r="B87" s="2815" t="s">
        <v>750</v>
      </c>
      <c r="C87" s="2817">
        <f t="shared" ref="C87" si="76">D87/1.05</f>
        <v>15302.857142857143</v>
      </c>
      <c r="D87" s="2823">
        <v>16068</v>
      </c>
      <c r="E87" s="2821">
        <f t="shared" ref="E87" si="77">D87*1.5</f>
        <v>24102</v>
      </c>
      <c r="F87" s="2813"/>
    </row>
    <row r="88" spans="1:6" ht="144" customHeight="1" x14ac:dyDescent="0.25">
      <c r="A88" s="475"/>
      <c r="B88" s="2816"/>
      <c r="C88" s="2818"/>
      <c r="D88" s="2824"/>
      <c r="E88" s="2821"/>
      <c r="F88" s="2813"/>
    </row>
    <row r="89" spans="1:6" x14ac:dyDescent="0.25">
      <c r="A89" s="474" t="s">
        <v>751</v>
      </c>
      <c r="B89" s="2815" t="s">
        <v>752</v>
      </c>
      <c r="C89" s="2817">
        <f t="shared" ref="C89" si="78">D89/1.05</f>
        <v>18019.047619047618</v>
      </c>
      <c r="D89" s="2823">
        <v>18920</v>
      </c>
      <c r="E89" s="2821">
        <f t="shared" ref="E89" si="79">D89*1.5</f>
        <v>28380</v>
      </c>
      <c r="F89" s="2813"/>
    </row>
    <row r="90" spans="1:6" ht="147.75" customHeight="1" x14ac:dyDescent="0.25">
      <c r="A90" s="475"/>
      <c r="B90" s="2816"/>
      <c r="C90" s="2818"/>
      <c r="D90" s="2824"/>
      <c r="E90" s="2821"/>
      <c r="F90" s="2813"/>
    </row>
    <row r="91" spans="1:6" x14ac:dyDescent="0.25">
      <c r="A91" s="471" t="s">
        <v>751</v>
      </c>
      <c r="B91" s="2815" t="s">
        <v>753</v>
      </c>
      <c r="C91" s="2817">
        <f t="shared" ref="C91" si="80">D91/1.05</f>
        <v>17980.952380952382</v>
      </c>
      <c r="D91" s="2819">
        <v>18880</v>
      </c>
      <c r="E91" s="2821">
        <f t="shared" ref="E91" si="81">D91*1.5</f>
        <v>28320</v>
      </c>
      <c r="F91" s="2813"/>
    </row>
    <row r="92" spans="1:6" ht="149.25" customHeight="1" x14ac:dyDescent="0.25">
      <c r="A92" s="482"/>
      <c r="B92" s="2816"/>
      <c r="C92" s="2818"/>
      <c r="D92" s="2820"/>
      <c r="E92" s="2821"/>
      <c r="F92" s="2813"/>
    </row>
    <row r="93" spans="1:6" x14ac:dyDescent="0.25">
      <c r="A93" s="471" t="s">
        <v>751</v>
      </c>
      <c r="B93" s="2815" t="s">
        <v>754</v>
      </c>
      <c r="C93" s="2817">
        <f t="shared" ref="C93" si="82">D93/1.05</f>
        <v>17980.952380952382</v>
      </c>
      <c r="D93" s="2823">
        <v>18880</v>
      </c>
      <c r="E93" s="2821">
        <f t="shared" ref="E93" si="83">D93*1.5</f>
        <v>28320</v>
      </c>
      <c r="F93" s="2813"/>
    </row>
    <row r="94" spans="1:6" ht="159.75" customHeight="1" x14ac:dyDescent="0.25">
      <c r="A94" s="482"/>
      <c r="B94" s="2816"/>
      <c r="C94" s="2818"/>
      <c r="D94" s="2824"/>
      <c r="E94" s="2821"/>
      <c r="F94" s="2813"/>
    </row>
    <row r="95" spans="1:6" x14ac:dyDescent="0.25">
      <c r="A95" s="474" t="s">
        <v>755</v>
      </c>
      <c r="B95" s="2815" t="s">
        <v>756</v>
      </c>
      <c r="C95" s="2817">
        <f t="shared" ref="C95" si="84">D95/1.05</f>
        <v>17088.571428571428</v>
      </c>
      <c r="D95" s="2823">
        <v>17943</v>
      </c>
      <c r="E95" s="2821">
        <f t="shared" ref="E95" si="85">D95*1.5</f>
        <v>26914.5</v>
      </c>
      <c r="F95" s="2813"/>
    </row>
    <row r="96" spans="1:6" ht="150" customHeight="1" x14ac:dyDescent="0.25">
      <c r="A96" s="475"/>
      <c r="B96" s="2816"/>
      <c r="C96" s="2818"/>
      <c r="D96" s="2824"/>
      <c r="E96" s="2821"/>
      <c r="F96" s="2813"/>
    </row>
    <row r="97" spans="1:6" x14ac:dyDescent="0.25">
      <c r="A97" s="474" t="s">
        <v>755</v>
      </c>
      <c r="B97" s="2815" t="s">
        <v>757</v>
      </c>
      <c r="C97" s="2817">
        <f t="shared" ref="C97" si="86">D97/1.05</f>
        <v>17088.571428571428</v>
      </c>
      <c r="D97" s="2823">
        <v>17943</v>
      </c>
      <c r="E97" s="2821">
        <f t="shared" ref="E97" si="87">D97*1.5</f>
        <v>26914.5</v>
      </c>
      <c r="F97" s="2813"/>
    </row>
    <row r="98" spans="1:6" ht="150" customHeight="1" x14ac:dyDescent="0.25">
      <c r="A98" s="489"/>
      <c r="B98" s="2816"/>
      <c r="C98" s="2818"/>
      <c r="D98" s="2824"/>
      <c r="E98" s="2821"/>
      <c r="F98" s="2813"/>
    </row>
    <row r="99" spans="1:6" ht="16.5" customHeight="1" x14ac:dyDescent="0.25">
      <c r="A99" s="474" t="s">
        <v>755</v>
      </c>
      <c r="B99" s="2822" t="s">
        <v>758</v>
      </c>
      <c r="C99" s="2817">
        <f t="shared" ref="C99" si="88">D99/1.05</f>
        <v>17088.571428571428</v>
      </c>
      <c r="D99" s="2823">
        <v>17943</v>
      </c>
      <c r="E99" s="2821">
        <f t="shared" ref="E99" si="89">D99*1.5</f>
        <v>26914.5</v>
      </c>
      <c r="F99" s="2813"/>
    </row>
    <row r="100" spans="1:6" ht="144.75" customHeight="1" x14ac:dyDescent="0.25">
      <c r="A100" s="490"/>
      <c r="B100" s="2822"/>
      <c r="C100" s="2818"/>
      <c r="D100" s="2824"/>
      <c r="E100" s="2821"/>
      <c r="F100" s="2813"/>
    </row>
    <row r="101" spans="1:6" x14ac:dyDescent="0.25">
      <c r="A101" s="474" t="s">
        <v>755</v>
      </c>
      <c r="B101" s="2822" t="s">
        <v>759</v>
      </c>
      <c r="C101" s="2817">
        <f t="shared" ref="C101" si="90">D101/1.05</f>
        <v>17088.571428571428</v>
      </c>
      <c r="D101" s="2823">
        <v>17943</v>
      </c>
      <c r="E101" s="2821">
        <f t="shared" ref="E101" si="91">D101*1.5</f>
        <v>26914.5</v>
      </c>
      <c r="F101" s="2813"/>
    </row>
    <row r="102" spans="1:6" ht="144.75" customHeight="1" x14ac:dyDescent="0.25">
      <c r="A102" s="491"/>
      <c r="B102" s="2822"/>
      <c r="C102" s="2818"/>
      <c r="D102" s="2824"/>
      <c r="E102" s="2821"/>
      <c r="F102" s="2813"/>
    </row>
    <row r="103" spans="1:6" ht="15" customHeight="1" x14ac:dyDescent="0.25">
      <c r="A103" s="474" t="s">
        <v>760</v>
      </c>
      <c r="B103" s="2822" t="s">
        <v>761</v>
      </c>
      <c r="C103" s="2817">
        <f t="shared" ref="C103" si="92">D103/1.05</f>
        <v>15302.857142857143</v>
      </c>
      <c r="D103" s="2819">
        <v>16068</v>
      </c>
      <c r="E103" s="2821">
        <f t="shared" ref="E103" si="93">D103*1.5</f>
        <v>24102</v>
      </c>
      <c r="F103" s="2813"/>
    </row>
    <row r="104" spans="1:6" ht="147.75" customHeight="1" x14ac:dyDescent="0.25">
      <c r="A104" s="474"/>
      <c r="B104" s="2822"/>
      <c r="C104" s="2818"/>
      <c r="D104" s="2820"/>
      <c r="E104" s="2821"/>
      <c r="F104" s="2813"/>
    </row>
    <row r="105" spans="1:6" ht="15" customHeight="1" x14ac:dyDescent="0.25">
      <c r="A105" s="471" t="s">
        <v>760</v>
      </c>
      <c r="B105" s="2822" t="s">
        <v>762</v>
      </c>
      <c r="C105" s="2817">
        <f t="shared" ref="C105" si="94">D105/1.05</f>
        <v>15302.857142857143</v>
      </c>
      <c r="D105" s="2819">
        <v>16068</v>
      </c>
      <c r="E105" s="2821">
        <f t="shared" ref="E105" si="95">D105*1.5</f>
        <v>24102</v>
      </c>
      <c r="F105" s="2813"/>
    </row>
    <row r="106" spans="1:6" ht="147" customHeight="1" x14ac:dyDescent="0.25">
      <c r="A106" s="482"/>
      <c r="B106" s="2822"/>
      <c r="C106" s="2818"/>
      <c r="D106" s="2820"/>
      <c r="E106" s="2821"/>
      <c r="F106" s="2813"/>
    </row>
    <row r="107" spans="1:6" x14ac:dyDescent="0.25">
      <c r="A107" s="487" t="s">
        <v>760</v>
      </c>
      <c r="B107" s="2822" t="s">
        <v>763</v>
      </c>
      <c r="C107" s="2817">
        <f t="shared" ref="C107" si="96">D107/1.05</f>
        <v>15302.857142857143</v>
      </c>
      <c r="D107" s="2819">
        <v>16068</v>
      </c>
      <c r="E107" s="2821">
        <f t="shared" ref="E107" si="97">D107*1.5</f>
        <v>24102</v>
      </c>
      <c r="F107" s="2813"/>
    </row>
    <row r="108" spans="1:6" ht="137.25" customHeight="1" x14ac:dyDescent="0.25">
      <c r="A108" s="486"/>
      <c r="B108" s="2822"/>
      <c r="C108" s="2818"/>
      <c r="D108" s="2820"/>
      <c r="E108" s="2821"/>
      <c r="F108" s="2813"/>
    </row>
    <row r="109" spans="1:6" ht="15" customHeight="1" x14ac:dyDescent="0.25">
      <c r="A109" s="471" t="s">
        <v>764</v>
      </c>
      <c r="B109" s="2822" t="s">
        <v>765</v>
      </c>
      <c r="C109" s="2817">
        <f t="shared" ref="C109" si="98">D109/1.05</f>
        <v>18618.095238095237</v>
      </c>
      <c r="D109" s="2819">
        <v>19549</v>
      </c>
      <c r="E109" s="2821">
        <f t="shared" ref="E109" si="99">D109*1.5</f>
        <v>29323.5</v>
      </c>
      <c r="F109" s="2813"/>
    </row>
    <row r="110" spans="1:6" ht="135.75" customHeight="1" x14ac:dyDescent="0.25">
      <c r="A110" s="486"/>
      <c r="B110" s="2822"/>
      <c r="C110" s="2818"/>
      <c r="D110" s="2820"/>
      <c r="E110" s="2821"/>
      <c r="F110" s="2813"/>
    </row>
    <row r="111" spans="1:6" ht="15" customHeight="1" x14ac:dyDescent="0.25">
      <c r="A111" s="471" t="s">
        <v>764</v>
      </c>
      <c r="B111" s="2822" t="s">
        <v>766</v>
      </c>
      <c r="C111" s="2817">
        <f t="shared" ref="C111" si="100">D111/1.05</f>
        <v>18618.095238095237</v>
      </c>
      <c r="D111" s="2819">
        <v>19549</v>
      </c>
      <c r="E111" s="2821">
        <f t="shared" ref="E111" si="101">D111*1.5</f>
        <v>29323.5</v>
      </c>
      <c r="F111" s="2813"/>
    </row>
    <row r="112" spans="1:6" ht="138.75" customHeight="1" x14ac:dyDescent="0.25">
      <c r="A112" s="480"/>
      <c r="B112" s="2822"/>
      <c r="C112" s="2818"/>
      <c r="D112" s="2820"/>
      <c r="E112" s="2821"/>
      <c r="F112" s="2813"/>
    </row>
    <row r="113" spans="1:6" ht="15" customHeight="1" x14ac:dyDescent="0.25">
      <c r="A113" s="471" t="s">
        <v>767</v>
      </c>
      <c r="B113" s="2822" t="s">
        <v>768</v>
      </c>
      <c r="C113" s="2817">
        <f t="shared" ref="C113" si="102">D113/1.05</f>
        <v>22699.047619047618</v>
      </c>
      <c r="D113" s="2819">
        <v>23834</v>
      </c>
      <c r="E113" s="2821">
        <f t="shared" ref="E113" si="103">D113*1.5</f>
        <v>35751</v>
      </c>
      <c r="F113" s="2813"/>
    </row>
    <row r="114" spans="1:6" ht="135.75" customHeight="1" x14ac:dyDescent="0.25">
      <c r="A114" s="480"/>
      <c r="B114" s="2822"/>
      <c r="C114" s="2818"/>
      <c r="D114" s="2820"/>
      <c r="E114" s="2821"/>
      <c r="F114" s="2813"/>
    </row>
    <row r="115" spans="1:6" x14ac:dyDescent="0.25">
      <c r="A115" s="471" t="s">
        <v>767</v>
      </c>
      <c r="B115" s="2822" t="s">
        <v>769</v>
      </c>
      <c r="C115" s="2817">
        <f t="shared" ref="C115" si="104">D115/1.05</f>
        <v>22699.047619047618</v>
      </c>
      <c r="D115" s="2819">
        <v>23834</v>
      </c>
      <c r="E115" s="2821">
        <f t="shared" ref="E115" si="105">D115*1.5</f>
        <v>35751</v>
      </c>
      <c r="F115" s="2813"/>
    </row>
    <row r="116" spans="1:6" ht="132.75" customHeight="1" x14ac:dyDescent="0.25">
      <c r="A116" s="480"/>
      <c r="B116" s="2822"/>
      <c r="C116" s="2818"/>
      <c r="D116" s="2820"/>
      <c r="E116" s="2821"/>
      <c r="F116" s="2813"/>
    </row>
    <row r="117" spans="1:6" ht="15" customHeight="1" x14ac:dyDescent="0.25">
      <c r="A117" s="471" t="s">
        <v>770</v>
      </c>
      <c r="B117" s="2822" t="s">
        <v>771</v>
      </c>
      <c r="C117" s="2817">
        <f t="shared" ref="C117" si="106">D117/1.05</f>
        <v>22699.047619047618</v>
      </c>
      <c r="D117" s="2819">
        <v>23834</v>
      </c>
      <c r="E117" s="2821">
        <f t="shared" ref="E117" si="107">D117*1.5</f>
        <v>35751</v>
      </c>
      <c r="F117" s="2813"/>
    </row>
    <row r="118" spans="1:6" ht="139.5" customHeight="1" x14ac:dyDescent="0.25">
      <c r="A118" s="480"/>
      <c r="B118" s="2822"/>
      <c r="C118" s="2818"/>
      <c r="D118" s="2820"/>
      <c r="E118" s="2821"/>
      <c r="F118" s="2813"/>
    </row>
    <row r="119" spans="1:6" ht="15" customHeight="1" x14ac:dyDescent="0.25">
      <c r="A119" s="471" t="s">
        <v>770</v>
      </c>
      <c r="B119" s="2822" t="s">
        <v>772</v>
      </c>
      <c r="C119" s="2817">
        <f t="shared" ref="C119" si="108">D119/1.05</f>
        <v>22699.047619047618</v>
      </c>
      <c r="D119" s="2819">
        <v>23834</v>
      </c>
      <c r="E119" s="2821">
        <f t="shared" ref="E119" si="109">D119*1.5</f>
        <v>35751</v>
      </c>
      <c r="F119" s="2813"/>
    </row>
    <row r="120" spans="1:6" ht="145.5" customHeight="1" x14ac:dyDescent="0.25">
      <c r="A120" s="480"/>
      <c r="B120" s="2822"/>
      <c r="C120" s="2818"/>
      <c r="D120" s="2820"/>
      <c r="E120" s="2821"/>
      <c r="F120" s="2813"/>
    </row>
    <row r="121" spans="1:6" x14ac:dyDescent="0.25">
      <c r="A121" s="471" t="s">
        <v>773</v>
      </c>
      <c r="B121" s="2822" t="s">
        <v>774</v>
      </c>
      <c r="C121" s="2817">
        <f t="shared" ref="C121" si="110">D121/1.05</f>
        <v>22699.047619047618</v>
      </c>
      <c r="D121" s="2819">
        <v>23834</v>
      </c>
      <c r="E121" s="2821">
        <f t="shared" ref="E121" si="111">D121*1.5</f>
        <v>35751</v>
      </c>
      <c r="F121" s="2813"/>
    </row>
    <row r="122" spans="1:6" ht="138.75" customHeight="1" x14ac:dyDescent="0.25">
      <c r="A122" s="480"/>
      <c r="B122" s="2822"/>
      <c r="C122" s="2818"/>
      <c r="D122" s="2820"/>
      <c r="E122" s="2821"/>
      <c r="F122" s="2813"/>
    </row>
    <row r="123" spans="1:6" x14ac:dyDescent="0.25">
      <c r="A123" s="471" t="s">
        <v>773</v>
      </c>
      <c r="B123" s="2822" t="s">
        <v>775</v>
      </c>
      <c r="C123" s="2817">
        <f t="shared" ref="C123" si="112">D123/1.05</f>
        <v>22699.047619047618</v>
      </c>
      <c r="D123" s="2819">
        <v>23834</v>
      </c>
      <c r="E123" s="2821">
        <f t="shared" ref="E123" si="113">D123*1.5</f>
        <v>35751</v>
      </c>
      <c r="F123" s="2813"/>
    </row>
    <row r="124" spans="1:6" ht="139.5" customHeight="1" x14ac:dyDescent="0.25">
      <c r="A124" s="480"/>
      <c r="B124" s="2822"/>
      <c r="C124" s="2818"/>
      <c r="D124" s="2820"/>
      <c r="E124" s="2821"/>
      <c r="F124" s="2813"/>
    </row>
    <row r="125" spans="1:6" x14ac:dyDescent="0.25">
      <c r="A125" s="471" t="s">
        <v>776</v>
      </c>
      <c r="B125" s="2822" t="s">
        <v>777</v>
      </c>
      <c r="C125" s="2817">
        <f t="shared" ref="C125" si="114">D125/1.05</f>
        <v>22699.047619047618</v>
      </c>
      <c r="D125" s="2819">
        <v>23834</v>
      </c>
      <c r="E125" s="2821">
        <f t="shared" ref="E125" si="115">D125*1.5</f>
        <v>35751</v>
      </c>
      <c r="F125" s="2813"/>
    </row>
    <row r="126" spans="1:6" ht="139.5" customHeight="1" x14ac:dyDescent="0.25">
      <c r="A126" s="480"/>
      <c r="B126" s="2822"/>
      <c r="C126" s="2818"/>
      <c r="D126" s="2820"/>
      <c r="E126" s="2821"/>
      <c r="F126" s="2813"/>
    </row>
    <row r="127" spans="1:6" x14ac:dyDescent="0.25">
      <c r="A127" s="471" t="s">
        <v>776</v>
      </c>
      <c r="B127" s="2822" t="s">
        <v>778</v>
      </c>
      <c r="C127" s="2817">
        <f t="shared" ref="C127" si="116">D127/1.05</f>
        <v>22699.047619047618</v>
      </c>
      <c r="D127" s="2819">
        <v>23834</v>
      </c>
      <c r="E127" s="2821">
        <f t="shared" ref="E127" si="117">D127*1.5</f>
        <v>35751</v>
      </c>
      <c r="F127" s="2813"/>
    </row>
    <row r="128" spans="1:6" ht="139.5" customHeight="1" x14ac:dyDescent="0.25">
      <c r="A128" s="480"/>
      <c r="B128" s="2822"/>
      <c r="C128" s="2818"/>
      <c r="D128" s="2820"/>
      <c r="E128" s="2821"/>
      <c r="F128" s="2813"/>
    </row>
    <row r="129" spans="1:6" x14ac:dyDescent="0.25">
      <c r="A129" s="471" t="s">
        <v>779</v>
      </c>
      <c r="B129" s="2822" t="s">
        <v>780</v>
      </c>
      <c r="C129" s="2817">
        <f t="shared" ref="C129" si="118">D129/1.05</f>
        <v>22699.047619047618</v>
      </c>
      <c r="D129" s="2819">
        <v>23834</v>
      </c>
      <c r="E129" s="2821">
        <f t="shared" ref="E129" si="119">D129*1.5</f>
        <v>35751</v>
      </c>
      <c r="F129" s="2813"/>
    </row>
    <row r="130" spans="1:6" ht="139.5" customHeight="1" x14ac:dyDescent="0.25">
      <c r="A130" s="480"/>
      <c r="B130" s="2822"/>
      <c r="C130" s="2818"/>
      <c r="D130" s="2820"/>
      <c r="E130" s="2821"/>
      <c r="F130" s="2813"/>
    </row>
    <row r="131" spans="1:6" x14ac:dyDescent="0.25">
      <c r="A131" s="471" t="s">
        <v>781</v>
      </c>
      <c r="B131" s="2822" t="s">
        <v>782</v>
      </c>
      <c r="C131" s="2817">
        <f t="shared" ref="C131" si="120">D131/1.05</f>
        <v>22699.047619047618</v>
      </c>
      <c r="D131" s="2819">
        <v>23834</v>
      </c>
      <c r="E131" s="2821">
        <f t="shared" ref="E131" si="121">D131*1.5</f>
        <v>35751</v>
      </c>
      <c r="F131" s="2813"/>
    </row>
    <row r="132" spans="1:6" ht="139.5" customHeight="1" x14ac:dyDescent="0.25">
      <c r="A132" s="480"/>
      <c r="B132" s="2822"/>
      <c r="C132" s="2818"/>
      <c r="D132" s="2820"/>
      <c r="E132" s="2821"/>
      <c r="F132" s="2813"/>
    </row>
    <row r="133" spans="1:6" x14ac:dyDescent="0.25">
      <c r="A133" s="471" t="s">
        <v>783</v>
      </c>
      <c r="B133" s="2815" t="s">
        <v>784</v>
      </c>
      <c r="C133" s="2817">
        <f t="shared" ref="C133" si="122">D133/1.05</f>
        <v>32645.714285714283</v>
      </c>
      <c r="D133" s="2819">
        <v>34278</v>
      </c>
      <c r="E133" s="2821">
        <f t="shared" ref="E133" si="123">D133*1.5</f>
        <v>51417</v>
      </c>
      <c r="F133" s="2813"/>
    </row>
    <row r="134" spans="1:6" ht="139.5" customHeight="1" x14ac:dyDescent="0.25">
      <c r="A134" s="480"/>
      <c r="B134" s="2816"/>
      <c r="C134" s="2818"/>
      <c r="D134" s="2820"/>
      <c r="E134" s="2821"/>
      <c r="F134" s="2813"/>
    </row>
    <row r="135" spans="1:6" x14ac:dyDescent="0.25">
      <c r="A135" s="471" t="s">
        <v>785</v>
      </c>
      <c r="B135" s="2815" t="s">
        <v>786</v>
      </c>
      <c r="C135" s="2817">
        <f t="shared" ref="C135" si="124">D135/1.05</f>
        <v>32964.761904761901</v>
      </c>
      <c r="D135" s="2819">
        <v>34613</v>
      </c>
      <c r="E135" s="2821">
        <f t="shared" ref="E135" si="125">D135*1.5</f>
        <v>51919.5</v>
      </c>
      <c r="F135" s="2813"/>
    </row>
    <row r="136" spans="1:6" ht="139.5" customHeight="1" x14ac:dyDescent="0.25">
      <c r="A136" s="480"/>
      <c r="B136" s="2816"/>
      <c r="C136" s="2818"/>
      <c r="D136" s="2820"/>
      <c r="E136" s="2821"/>
      <c r="F136" s="2813"/>
    </row>
    <row r="137" spans="1:6" x14ac:dyDescent="0.25">
      <c r="A137" s="471" t="s">
        <v>787</v>
      </c>
      <c r="B137" s="2815" t="s">
        <v>788</v>
      </c>
      <c r="C137" s="2817">
        <f t="shared" ref="C137" si="126">D137/1.05</f>
        <v>26142.857142857141</v>
      </c>
      <c r="D137" s="2819">
        <v>27450</v>
      </c>
      <c r="E137" s="2821">
        <f t="shared" ref="E137" si="127">D137*1.5</f>
        <v>41175</v>
      </c>
      <c r="F137" s="2813"/>
    </row>
    <row r="138" spans="1:6" ht="139.5" customHeight="1" x14ac:dyDescent="0.25">
      <c r="A138" s="482"/>
      <c r="B138" s="2816"/>
      <c r="C138" s="2818"/>
      <c r="D138" s="2820"/>
      <c r="E138" s="2821"/>
      <c r="F138" s="2813"/>
    </row>
    <row r="139" spans="1:6" x14ac:dyDescent="0.25">
      <c r="A139" s="471" t="s">
        <v>787</v>
      </c>
      <c r="B139" s="2815" t="s">
        <v>789</v>
      </c>
      <c r="C139" s="2817">
        <f t="shared" ref="C139" si="128">D139/1.05</f>
        <v>26142.857142857141</v>
      </c>
      <c r="D139" s="2819">
        <v>27450</v>
      </c>
      <c r="E139" s="2821">
        <f t="shared" ref="E139" si="129">D139*1.5</f>
        <v>41175</v>
      </c>
      <c r="F139" s="2813"/>
    </row>
    <row r="140" spans="1:6" ht="139.5" customHeight="1" x14ac:dyDescent="0.25">
      <c r="A140" s="482"/>
      <c r="B140" s="2816"/>
      <c r="C140" s="2818"/>
      <c r="D140" s="2820"/>
      <c r="E140" s="2821"/>
      <c r="F140" s="2813"/>
    </row>
    <row r="141" spans="1:6" x14ac:dyDescent="0.25">
      <c r="A141" s="471" t="s">
        <v>790</v>
      </c>
      <c r="B141" s="2815" t="s">
        <v>791</v>
      </c>
      <c r="C141" s="2817">
        <f t="shared" ref="C141" si="130">D141/1.05</f>
        <v>26142.857142857141</v>
      </c>
      <c r="D141" s="2819">
        <v>27450</v>
      </c>
      <c r="E141" s="2821">
        <f t="shared" ref="E141" si="131">D141*1.5</f>
        <v>41175</v>
      </c>
      <c r="F141" s="2813"/>
    </row>
    <row r="142" spans="1:6" ht="139.5" customHeight="1" x14ac:dyDescent="0.25">
      <c r="A142" s="473"/>
      <c r="B142" s="2816"/>
      <c r="C142" s="2818"/>
      <c r="D142" s="2820"/>
      <c r="E142" s="2821"/>
      <c r="F142" s="2813"/>
    </row>
    <row r="143" spans="1:6" ht="15" customHeight="1" x14ac:dyDescent="0.25">
      <c r="A143" s="471" t="s">
        <v>790</v>
      </c>
      <c r="B143" s="2815" t="s">
        <v>792</v>
      </c>
      <c r="C143" s="2817">
        <f t="shared" ref="C143" si="132">D143/1.05</f>
        <v>26142.857142857141</v>
      </c>
      <c r="D143" s="2819">
        <v>27450</v>
      </c>
      <c r="E143" s="2821">
        <f t="shared" ref="E143" si="133">D143*1.5</f>
        <v>41175</v>
      </c>
      <c r="F143" s="2813"/>
    </row>
    <row r="144" spans="1:6" ht="139.5" customHeight="1" x14ac:dyDescent="0.25">
      <c r="A144" s="482"/>
      <c r="B144" s="2816"/>
      <c r="C144" s="2818"/>
      <c r="D144" s="2820"/>
      <c r="E144" s="2821"/>
      <c r="F144" s="2813"/>
    </row>
    <row r="145" spans="1:6" x14ac:dyDescent="0.25">
      <c r="A145" s="471" t="s">
        <v>793</v>
      </c>
      <c r="B145" s="2815" t="s">
        <v>794</v>
      </c>
      <c r="C145" s="2817">
        <f t="shared" ref="C145" si="134">D145/1.05</f>
        <v>31116.190476190473</v>
      </c>
      <c r="D145" s="2819">
        <v>32672</v>
      </c>
      <c r="E145" s="2821">
        <f t="shared" ref="E145" si="135">D145*1.5</f>
        <v>49008</v>
      </c>
      <c r="F145" s="2813"/>
    </row>
    <row r="146" spans="1:6" ht="139.5" customHeight="1" x14ac:dyDescent="0.25">
      <c r="A146" s="480"/>
      <c r="B146" s="2816"/>
      <c r="C146" s="2818"/>
      <c r="D146" s="2820"/>
      <c r="E146" s="2821"/>
      <c r="F146" s="2813"/>
    </row>
    <row r="147" spans="1:6" x14ac:dyDescent="0.25">
      <c r="A147" s="471" t="s">
        <v>793</v>
      </c>
      <c r="B147" s="2815" t="s">
        <v>795</v>
      </c>
      <c r="C147" s="2817">
        <f t="shared" ref="C147" si="136">D147/1.05</f>
        <v>31116.190476190473</v>
      </c>
      <c r="D147" s="2819">
        <v>32672</v>
      </c>
      <c r="E147" s="2821">
        <f t="shared" ref="E147" si="137">D147*1.5</f>
        <v>49008</v>
      </c>
      <c r="F147" s="2813"/>
    </row>
    <row r="148" spans="1:6" ht="139.5" customHeight="1" x14ac:dyDescent="0.25">
      <c r="A148" s="480"/>
      <c r="B148" s="2816"/>
      <c r="C148" s="2818"/>
      <c r="D148" s="2820"/>
      <c r="E148" s="2821"/>
      <c r="F148" s="2813"/>
    </row>
    <row r="149" spans="1:6" x14ac:dyDescent="0.25">
      <c r="A149" s="471" t="s">
        <v>796</v>
      </c>
      <c r="B149" s="2815" t="s">
        <v>797</v>
      </c>
      <c r="C149" s="2817">
        <f t="shared" ref="C149" si="138">D149/1.05</f>
        <v>31116.190476190473</v>
      </c>
      <c r="D149" s="2819">
        <v>32672</v>
      </c>
      <c r="E149" s="2821">
        <f t="shared" ref="E149" si="139">D149*1.5</f>
        <v>49008</v>
      </c>
      <c r="F149" s="2813"/>
    </row>
    <row r="150" spans="1:6" ht="139.5" customHeight="1" x14ac:dyDescent="0.25">
      <c r="A150" s="480"/>
      <c r="B150" s="2816"/>
      <c r="C150" s="2818"/>
      <c r="D150" s="2820"/>
      <c r="E150" s="2821"/>
      <c r="F150" s="2813"/>
    </row>
    <row r="151" spans="1:6" x14ac:dyDescent="0.25">
      <c r="A151" s="471" t="s">
        <v>796</v>
      </c>
      <c r="B151" s="2815" t="s">
        <v>798</v>
      </c>
      <c r="C151" s="2817">
        <f t="shared" ref="C151" si="140">D151/1.05</f>
        <v>31116.190476190473</v>
      </c>
      <c r="D151" s="2819">
        <v>32672</v>
      </c>
      <c r="E151" s="2821">
        <f t="shared" ref="E151" si="141">D151*1.5</f>
        <v>49008</v>
      </c>
      <c r="F151" s="2813"/>
    </row>
    <row r="152" spans="1:6" ht="139.5" customHeight="1" x14ac:dyDescent="0.25">
      <c r="A152" s="480"/>
      <c r="B152" s="2816"/>
      <c r="C152" s="2818"/>
      <c r="D152" s="2820"/>
      <c r="E152" s="2821"/>
      <c r="F152" s="2813"/>
    </row>
    <row r="153" spans="1:6" x14ac:dyDescent="0.25">
      <c r="A153" s="471" t="s">
        <v>799</v>
      </c>
      <c r="B153" s="2815" t="s">
        <v>800</v>
      </c>
      <c r="C153" s="2817">
        <f t="shared" ref="C153" si="142">D153/1.05</f>
        <v>31116.190476190473</v>
      </c>
      <c r="D153" s="2819">
        <v>32672</v>
      </c>
      <c r="E153" s="2821">
        <f t="shared" ref="E153" si="143">D153*1.5</f>
        <v>49008</v>
      </c>
      <c r="F153" s="2813"/>
    </row>
    <row r="154" spans="1:6" ht="139.5" customHeight="1" x14ac:dyDescent="0.25">
      <c r="A154" s="480"/>
      <c r="B154" s="2816"/>
      <c r="C154" s="2818"/>
      <c r="D154" s="2820"/>
      <c r="E154" s="2821"/>
      <c r="F154" s="2813"/>
    </row>
    <row r="155" spans="1:6" x14ac:dyDescent="0.25">
      <c r="A155" s="471" t="s">
        <v>799</v>
      </c>
      <c r="B155" s="2815" t="s">
        <v>801</v>
      </c>
      <c r="C155" s="2817">
        <f t="shared" ref="C155" si="144">D155/1.05</f>
        <v>31116.190476190473</v>
      </c>
      <c r="D155" s="2819">
        <v>32672</v>
      </c>
      <c r="E155" s="2821">
        <f t="shared" ref="E155" si="145">D155*1.5</f>
        <v>49008</v>
      </c>
      <c r="F155" s="2813"/>
    </row>
    <row r="156" spans="1:6" ht="139.5" customHeight="1" x14ac:dyDescent="0.25">
      <c r="A156" s="480"/>
      <c r="B156" s="2816"/>
      <c r="C156" s="2818"/>
      <c r="D156" s="2820"/>
      <c r="E156" s="2821"/>
      <c r="F156" s="2813"/>
    </row>
    <row r="157" spans="1:6" x14ac:dyDescent="0.25">
      <c r="A157" s="471" t="s">
        <v>802</v>
      </c>
      <c r="B157" s="2815" t="s">
        <v>803</v>
      </c>
      <c r="C157" s="2817">
        <f t="shared" ref="C157" si="146">D157/1.05</f>
        <v>31116.190476190473</v>
      </c>
      <c r="D157" s="2819">
        <v>32672</v>
      </c>
      <c r="E157" s="2821">
        <f t="shared" ref="E157" si="147">D157*1.5</f>
        <v>49008</v>
      </c>
      <c r="F157" s="2813"/>
    </row>
    <row r="158" spans="1:6" ht="139.5" customHeight="1" x14ac:dyDescent="0.25">
      <c r="A158" s="480"/>
      <c r="B158" s="2816"/>
      <c r="C158" s="2818"/>
      <c r="D158" s="2820"/>
      <c r="E158" s="2821"/>
      <c r="F158" s="2813"/>
    </row>
    <row r="159" spans="1:6" x14ac:dyDescent="0.25">
      <c r="A159" s="471" t="s">
        <v>802</v>
      </c>
      <c r="B159" s="2815" t="s">
        <v>804</v>
      </c>
      <c r="C159" s="2817">
        <f t="shared" ref="C159" si="148">D159/1.05</f>
        <v>31116.190476190473</v>
      </c>
      <c r="D159" s="2819">
        <v>32672</v>
      </c>
      <c r="E159" s="2821">
        <f t="shared" ref="E159" si="149">D159*1.5</f>
        <v>49008</v>
      </c>
      <c r="F159" s="2813"/>
    </row>
    <row r="160" spans="1:6" ht="139.5" customHeight="1" x14ac:dyDescent="0.25">
      <c r="A160" s="480"/>
      <c r="B160" s="2816"/>
      <c r="C160" s="2818"/>
      <c r="D160" s="2820"/>
      <c r="E160" s="2821"/>
      <c r="F160" s="2813"/>
    </row>
    <row r="161" spans="1:6" x14ac:dyDescent="0.25">
      <c r="A161" s="471" t="s">
        <v>805</v>
      </c>
      <c r="B161" s="2815" t="s">
        <v>806</v>
      </c>
      <c r="C161" s="2817">
        <f t="shared" ref="C161" si="150">D161/1.05</f>
        <v>41445.714285714283</v>
      </c>
      <c r="D161" s="2819">
        <v>43518</v>
      </c>
      <c r="E161" s="2821">
        <f t="shared" ref="E161" si="151">D161*1.5</f>
        <v>65277</v>
      </c>
      <c r="F161" s="2813"/>
    </row>
    <row r="162" spans="1:6" ht="145.5" customHeight="1" x14ac:dyDescent="0.25">
      <c r="A162" s="480"/>
      <c r="B162" s="2816"/>
      <c r="C162" s="2818"/>
      <c r="D162" s="2820"/>
      <c r="E162" s="2821"/>
      <c r="F162" s="2813"/>
    </row>
    <row r="163" spans="1:6" x14ac:dyDescent="0.25">
      <c r="A163" s="471" t="s">
        <v>807</v>
      </c>
      <c r="B163" s="2815" t="s">
        <v>808</v>
      </c>
      <c r="C163" s="2817">
        <f t="shared" ref="C163" si="152">D163/1.05</f>
        <v>41445.714285714283</v>
      </c>
      <c r="D163" s="2819">
        <v>43518</v>
      </c>
      <c r="E163" s="2821">
        <f t="shared" ref="E163" si="153">D163*1.5</f>
        <v>65277</v>
      </c>
      <c r="F163" s="2813"/>
    </row>
    <row r="164" spans="1:6" ht="145.5" customHeight="1" x14ac:dyDescent="0.25">
      <c r="A164" s="480"/>
      <c r="B164" s="2816"/>
      <c r="C164" s="2818"/>
      <c r="D164" s="2820"/>
      <c r="E164" s="2821"/>
      <c r="F164" s="2813"/>
    </row>
    <row r="165" spans="1:6" x14ac:dyDescent="0.25">
      <c r="A165" s="471" t="s">
        <v>809</v>
      </c>
      <c r="B165" s="2815" t="s">
        <v>810</v>
      </c>
      <c r="C165" s="2817">
        <f t="shared" ref="C165" si="154">D165/1.05</f>
        <v>27672.38095238095</v>
      </c>
      <c r="D165" s="2819">
        <v>29056</v>
      </c>
      <c r="E165" s="2821">
        <f t="shared" ref="E165" si="155">D165*1.5</f>
        <v>43584</v>
      </c>
      <c r="F165" s="2813"/>
    </row>
    <row r="166" spans="1:6" ht="145.5" customHeight="1" x14ac:dyDescent="0.25">
      <c r="A166" s="480"/>
      <c r="B166" s="2816"/>
      <c r="C166" s="2818"/>
      <c r="D166" s="2820"/>
      <c r="E166" s="2821"/>
      <c r="F166" s="2813"/>
    </row>
    <row r="167" spans="1:6" x14ac:dyDescent="0.25">
      <c r="A167" s="471" t="s">
        <v>811</v>
      </c>
      <c r="B167" s="2815" t="s">
        <v>812</v>
      </c>
      <c r="C167" s="2817">
        <f t="shared" ref="C167" si="156">D167/1.05</f>
        <v>25760</v>
      </c>
      <c r="D167" s="2819">
        <v>27048</v>
      </c>
      <c r="E167" s="2821">
        <f t="shared" ref="E167" si="157">D167*1.5</f>
        <v>40572</v>
      </c>
      <c r="F167" s="2813"/>
    </row>
    <row r="168" spans="1:6" ht="145.5" customHeight="1" x14ac:dyDescent="0.25">
      <c r="A168" s="480"/>
      <c r="B168" s="2816"/>
      <c r="C168" s="2818"/>
      <c r="D168" s="2820"/>
      <c r="E168" s="2821"/>
      <c r="F168" s="2813"/>
    </row>
    <row r="169" spans="1:6" ht="15" customHeight="1" x14ac:dyDescent="0.25">
      <c r="A169" s="471" t="s">
        <v>811</v>
      </c>
      <c r="B169" s="2815" t="s">
        <v>813</v>
      </c>
      <c r="C169" s="2817">
        <f t="shared" ref="C169" si="158">D169/1.05</f>
        <v>25760</v>
      </c>
      <c r="D169" s="2819">
        <v>27048</v>
      </c>
      <c r="E169" s="2821">
        <f t="shared" ref="E169" si="159">D169*1.5</f>
        <v>40572</v>
      </c>
      <c r="F169" s="2813"/>
    </row>
    <row r="170" spans="1:6" ht="149.25" customHeight="1" x14ac:dyDescent="0.25">
      <c r="A170" s="480"/>
      <c r="B170" s="2816"/>
      <c r="C170" s="2818"/>
      <c r="D170" s="2820"/>
      <c r="E170" s="2821"/>
      <c r="F170" s="2813"/>
    </row>
    <row r="171" spans="1:6" ht="15" customHeight="1" x14ac:dyDescent="0.25">
      <c r="A171" s="2814"/>
      <c r="B171" s="2814"/>
      <c r="C171" s="2814"/>
      <c r="D171" s="2814"/>
      <c r="E171" s="2814"/>
    </row>
    <row r="172" spans="1:6" ht="120.75" customHeight="1" x14ac:dyDescent="0.25">
      <c r="A172" s="492"/>
      <c r="B172" s="492"/>
      <c r="C172" s="492"/>
      <c r="D172" s="492"/>
      <c r="E172" s="492"/>
    </row>
    <row r="173" spans="1:6" x14ac:dyDescent="0.25">
      <c r="A173" s="492"/>
      <c r="B173" s="492"/>
      <c r="C173" s="492"/>
      <c r="D173" s="492"/>
      <c r="E173" s="492"/>
    </row>
  </sheetData>
  <mergeCells count="417">
    <mergeCell ref="F6:F7"/>
    <mergeCell ref="B8:B9"/>
    <mergeCell ref="A1:E1"/>
    <mergeCell ref="A2:E2"/>
    <mergeCell ref="A3:E3"/>
    <mergeCell ref="A4:E4"/>
    <mergeCell ref="A5:B5"/>
    <mergeCell ref="B6:B7"/>
    <mergeCell ref="C6:C7"/>
    <mergeCell ref="D6:D7"/>
    <mergeCell ref="E6:E7"/>
    <mergeCell ref="C8:C9"/>
    <mergeCell ref="D8:D9"/>
    <mergeCell ref="E8:E9"/>
    <mergeCell ref="F8:F9"/>
    <mergeCell ref="B10:B11"/>
    <mergeCell ref="C10:C11"/>
    <mergeCell ref="D10:D11"/>
    <mergeCell ref="E10:E11"/>
    <mergeCell ref="B20:B21"/>
    <mergeCell ref="C20:C21"/>
    <mergeCell ref="D20:D21"/>
    <mergeCell ref="E20:E21"/>
    <mergeCell ref="B12:B13"/>
    <mergeCell ref="C12:C13"/>
    <mergeCell ref="D12:D13"/>
    <mergeCell ref="E12:E13"/>
    <mergeCell ref="B14:B15"/>
    <mergeCell ref="C14:C15"/>
    <mergeCell ref="D14:D15"/>
    <mergeCell ref="E14:E15"/>
    <mergeCell ref="B22:B23"/>
    <mergeCell ref="C22:C23"/>
    <mergeCell ref="D22:D23"/>
    <mergeCell ref="E22:E23"/>
    <mergeCell ref="B16:B17"/>
    <mergeCell ref="C16:C17"/>
    <mergeCell ref="D16:D17"/>
    <mergeCell ref="E16:E17"/>
    <mergeCell ref="B18:B19"/>
    <mergeCell ref="C18:C19"/>
    <mergeCell ref="D18:D19"/>
    <mergeCell ref="E18:E19"/>
    <mergeCell ref="B29:B30"/>
    <mergeCell ref="C29:C30"/>
    <mergeCell ref="D29:D30"/>
    <mergeCell ref="E29:E30"/>
    <mergeCell ref="B31:B32"/>
    <mergeCell ref="C31:C32"/>
    <mergeCell ref="D31:D32"/>
    <mergeCell ref="E31:E32"/>
    <mergeCell ref="A24:E24"/>
    <mergeCell ref="B25:B26"/>
    <mergeCell ref="C25:C26"/>
    <mergeCell ref="D25:D26"/>
    <mergeCell ref="E25:E26"/>
    <mergeCell ref="B27:B28"/>
    <mergeCell ref="C27:C28"/>
    <mergeCell ref="D27:D28"/>
    <mergeCell ref="E27:E28"/>
    <mergeCell ref="B37:B38"/>
    <mergeCell ref="C37:C38"/>
    <mergeCell ref="D37:D38"/>
    <mergeCell ref="E37:E38"/>
    <mergeCell ref="B39:B40"/>
    <mergeCell ref="C39:C40"/>
    <mergeCell ref="D39:D40"/>
    <mergeCell ref="E39:E40"/>
    <mergeCell ref="B33:B34"/>
    <mergeCell ref="C33:C34"/>
    <mergeCell ref="D33:D34"/>
    <mergeCell ref="E33:E34"/>
    <mergeCell ref="B35:B36"/>
    <mergeCell ref="C35:C36"/>
    <mergeCell ref="D35:D36"/>
    <mergeCell ref="E35:E36"/>
    <mergeCell ref="B45:B46"/>
    <mergeCell ref="C45:C46"/>
    <mergeCell ref="D45:D46"/>
    <mergeCell ref="E45:E46"/>
    <mergeCell ref="B47:B48"/>
    <mergeCell ref="C47:C48"/>
    <mergeCell ref="D47:D48"/>
    <mergeCell ref="E47:E48"/>
    <mergeCell ref="B41:B42"/>
    <mergeCell ref="C41:C42"/>
    <mergeCell ref="D41:D42"/>
    <mergeCell ref="E41:E42"/>
    <mergeCell ref="B43:B44"/>
    <mergeCell ref="C43:C44"/>
    <mergeCell ref="D43:D44"/>
    <mergeCell ref="E43:E44"/>
    <mergeCell ref="B53:B54"/>
    <mergeCell ref="C53:C54"/>
    <mergeCell ref="D53:D54"/>
    <mergeCell ref="E53:E54"/>
    <mergeCell ref="B55:B56"/>
    <mergeCell ref="C55:C56"/>
    <mergeCell ref="D55:D56"/>
    <mergeCell ref="E55:E56"/>
    <mergeCell ref="B49:B50"/>
    <mergeCell ref="C49:C50"/>
    <mergeCell ref="D49:D50"/>
    <mergeCell ref="E49:E50"/>
    <mergeCell ref="B51:B52"/>
    <mergeCell ref="C51:C52"/>
    <mergeCell ref="D51:D52"/>
    <mergeCell ref="E51:E52"/>
    <mergeCell ref="B61:B62"/>
    <mergeCell ref="C61:C62"/>
    <mergeCell ref="D61:D62"/>
    <mergeCell ref="E61:E62"/>
    <mergeCell ref="B63:B64"/>
    <mergeCell ref="C63:C64"/>
    <mergeCell ref="D63:D64"/>
    <mergeCell ref="E63:E64"/>
    <mergeCell ref="B57:B58"/>
    <mergeCell ref="C57:C58"/>
    <mergeCell ref="D57:D58"/>
    <mergeCell ref="E57:E58"/>
    <mergeCell ref="B59:B60"/>
    <mergeCell ref="C59:C60"/>
    <mergeCell ref="D59:D60"/>
    <mergeCell ref="E59:E60"/>
    <mergeCell ref="B69:B70"/>
    <mergeCell ref="C69:C70"/>
    <mergeCell ref="D69:D70"/>
    <mergeCell ref="E69:E70"/>
    <mergeCell ref="B71:B72"/>
    <mergeCell ref="C71:C72"/>
    <mergeCell ref="D71:D72"/>
    <mergeCell ref="E71:E72"/>
    <mergeCell ref="B65:B66"/>
    <mergeCell ref="C65:C66"/>
    <mergeCell ref="D65:D66"/>
    <mergeCell ref="E65:E66"/>
    <mergeCell ref="B67:B68"/>
    <mergeCell ref="C67:C68"/>
    <mergeCell ref="D67:D68"/>
    <mergeCell ref="E67:E68"/>
    <mergeCell ref="B77:B78"/>
    <mergeCell ref="C77:C78"/>
    <mergeCell ref="D77:D78"/>
    <mergeCell ref="E77:E78"/>
    <mergeCell ref="B79:B80"/>
    <mergeCell ref="C79:C80"/>
    <mergeCell ref="D79:D80"/>
    <mergeCell ref="E79:E80"/>
    <mergeCell ref="B73:B74"/>
    <mergeCell ref="C73:C74"/>
    <mergeCell ref="D73:D74"/>
    <mergeCell ref="E73:E74"/>
    <mergeCell ref="B75:B76"/>
    <mergeCell ref="C75:C76"/>
    <mergeCell ref="D75:D76"/>
    <mergeCell ref="E75:E76"/>
    <mergeCell ref="B85:B86"/>
    <mergeCell ref="C85:C86"/>
    <mergeCell ref="D85:D86"/>
    <mergeCell ref="E85:E86"/>
    <mergeCell ref="B87:B88"/>
    <mergeCell ref="C87:C88"/>
    <mergeCell ref="D87:D88"/>
    <mergeCell ref="E87:E88"/>
    <mergeCell ref="B81:B82"/>
    <mergeCell ref="C81:C82"/>
    <mergeCell ref="D81:D82"/>
    <mergeCell ref="E81:E82"/>
    <mergeCell ref="B83:B84"/>
    <mergeCell ref="C83:C84"/>
    <mergeCell ref="D83:D84"/>
    <mergeCell ref="E83:E84"/>
    <mergeCell ref="B93:B94"/>
    <mergeCell ref="C93:C94"/>
    <mergeCell ref="D93:D94"/>
    <mergeCell ref="E93:E94"/>
    <mergeCell ref="B95:B96"/>
    <mergeCell ref="C95:C96"/>
    <mergeCell ref="D95:D96"/>
    <mergeCell ref="E95:E96"/>
    <mergeCell ref="B89:B90"/>
    <mergeCell ref="C89:C90"/>
    <mergeCell ref="D89:D90"/>
    <mergeCell ref="E89:E90"/>
    <mergeCell ref="B91:B92"/>
    <mergeCell ref="C91:C92"/>
    <mergeCell ref="D91:D92"/>
    <mergeCell ref="E91:E92"/>
    <mergeCell ref="F101:F102"/>
    <mergeCell ref="B103:B104"/>
    <mergeCell ref="C103:C104"/>
    <mergeCell ref="D103:D104"/>
    <mergeCell ref="E103:E104"/>
    <mergeCell ref="B97:B98"/>
    <mergeCell ref="C97:C98"/>
    <mergeCell ref="D97:D98"/>
    <mergeCell ref="E97:E98"/>
    <mergeCell ref="B99:B100"/>
    <mergeCell ref="C99:C100"/>
    <mergeCell ref="D99:D100"/>
    <mergeCell ref="E99:E100"/>
    <mergeCell ref="F103:F104"/>
    <mergeCell ref="B105:B106"/>
    <mergeCell ref="C105:C106"/>
    <mergeCell ref="D105:D106"/>
    <mergeCell ref="E105:E106"/>
    <mergeCell ref="B107:B108"/>
    <mergeCell ref="C107:C108"/>
    <mergeCell ref="D107:D108"/>
    <mergeCell ref="E107:E108"/>
    <mergeCell ref="B101:B102"/>
    <mergeCell ref="C101:C102"/>
    <mergeCell ref="D101:D102"/>
    <mergeCell ref="E101:E102"/>
    <mergeCell ref="B109:B110"/>
    <mergeCell ref="C109:C110"/>
    <mergeCell ref="D109:D110"/>
    <mergeCell ref="E109:E110"/>
    <mergeCell ref="B111:B112"/>
    <mergeCell ref="C111:C112"/>
    <mergeCell ref="D111:D112"/>
    <mergeCell ref="E111:E112"/>
    <mergeCell ref="B113:B114"/>
    <mergeCell ref="C113:C114"/>
    <mergeCell ref="D113:D114"/>
    <mergeCell ref="E113:E114"/>
    <mergeCell ref="B115:B116"/>
    <mergeCell ref="C115:C116"/>
    <mergeCell ref="D115:D116"/>
    <mergeCell ref="E115:E116"/>
    <mergeCell ref="F121:F122"/>
    <mergeCell ref="B123:B124"/>
    <mergeCell ref="C123:C124"/>
    <mergeCell ref="D123:D124"/>
    <mergeCell ref="E123:E124"/>
    <mergeCell ref="F123:F124"/>
    <mergeCell ref="B117:B118"/>
    <mergeCell ref="C117:C118"/>
    <mergeCell ref="D117:D118"/>
    <mergeCell ref="E117:E118"/>
    <mergeCell ref="F117:F118"/>
    <mergeCell ref="B119:B120"/>
    <mergeCell ref="C119:C120"/>
    <mergeCell ref="D119:D120"/>
    <mergeCell ref="E119:E120"/>
    <mergeCell ref="F119:F120"/>
    <mergeCell ref="F115:F116"/>
    <mergeCell ref="B125:B126"/>
    <mergeCell ref="C125:C126"/>
    <mergeCell ref="D125:D126"/>
    <mergeCell ref="E125:E126"/>
    <mergeCell ref="B127:B128"/>
    <mergeCell ref="C127:C128"/>
    <mergeCell ref="D127:D128"/>
    <mergeCell ref="E127:E128"/>
    <mergeCell ref="B121:B122"/>
    <mergeCell ref="C121:C122"/>
    <mergeCell ref="D121:D122"/>
    <mergeCell ref="E121:E122"/>
    <mergeCell ref="B133:B134"/>
    <mergeCell ref="C133:C134"/>
    <mergeCell ref="D133:D134"/>
    <mergeCell ref="E133:E134"/>
    <mergeCell ref="B135:B136"/>
    <mergeCell ref="C135:C136"/>
    <mergeCell ref="D135:D136"/>
    <mergeCell ref="E135:E136"/>
    <mergeCell ref="B129:B130"/>
    <mergeCell ref="C129:C130"/>
    <mergeCell ref="D129:D130"/>
    <mergeCell ref="E129:E130"/>
    <mergeCell ref="B131:B132"/>
    <mergeCell ref="C131:C132"/>
    <mergeCell ref="D131:D132"/>
    <mergeCell ref="E131:E132"/>
    <mergeCell ref="B141:B142"/>
    <mergeCell ref="C141:C142"/>
    <mergeCell ref="D141:D142"/>
    <mergeCell ref="E141:E142"/>
    <mergeCell ref="B143:B144"/>
    <mergeCell ref="C143:C144"/>
    <mergeCell ref="D143:D144"/>
    <mergeCell ref="E143:E144"/>
    <mergeCell ref="B137:B138"/>
    <mergeCell ref="C137:C138"/>
    <mergeCell ref="D137:D138"/>
    <mergeCell ref="E137:E138"/>
    <mergeCell ref="B139:B140"/>
    <mergeCell ref="C139:C140"/>
    <mergeCell ref="D139:D140"/>
    <mergeCell ref="E139:E140"/>
    <mergeCell ref="B149:B150"/>
    <mergeCell ref="C149:C150"/>
    <mergeCell ref="D149:D150"/>
    <mergeCell ref="E149:E150"/>
    <mergeCell ref="B151:B152"/>
    <mergeCell ref="C151:C152"/>
    <mergeCell ref="D151:D152"/>
    <mergeCell ref="E151:E152"/>
    <mergeCell ref="B145:B146"/>
    <mergeCell ref="C145:C146"/>
    <mergeCell ref="D145:D146"/>
    <mergeCell ref="E145:E146"/>
    <mergeCell ref="B147:B148"/>
    <mergeCell ref="C147:C148"/>
    <mergeCell ref="D147:D148"/>
    <mergeCell ref="E147:E148"/>
    <mergeCell ref="B157:B158"/>
    <mergeCell ref="C157:C158"/>
    <mergeCell ref="D157:D158"/>
    <mergeCell ref="E157:E158"/>
    <mergeCell ref="B159:B160"/>
    <mergeCell ref="C159:C160"/>
    <mergeCell ref="D159:D160"/>
    <mergeCell ref="E159:E160"/>
    <mergeCell ref="B153:B154"/>
    <mergeCell ref="C153:C154"/>
    <mergeCell ref="D153:D154"/>
    <mergeCell ref="E153:E154"/>
    <mergeCell ref="B155:B156"/>
    <mergeCell ref="C155:C156"/>
    <mergeCell ref="D155:D156"/>
    <mergeCell ref="E155:E156"/>
    <mergeCell ref="B161:B162"/>
    <mergeCell ref="C161:C162"/>
    <mergeCell ref="D161:D162"/>
    <mergeCell ref="E161:E162"/>
    <mergeCell ref="B163:B164"/>
    <mergeCell ref="C163:C164"/>
    <mergeCell ref="D163:D164"/>
    <mergeCell ref="E163:E164"/>
    <mergeCell ref="B169:B170"/>
    <mergeCell ref="C169:C170"/>
    <mergeCell ref="D169:D170"/>
    <mergeCell ref="E169:E170"/>
    <mergeCell ref="A171:E171"/>
    <mergeCell ref="B165:B166"/>
    <mergeCell ref="C165:C166"/>
    <mergeCell ref="D165:D166"/>
    <mergeCell ref="E165:E166"/>
    <mergeCell ref="B167:B168"/>
    <mergeCell ref="C167:C168"/>
    <mergeCell ref="D167:D168"/>
    <mergeCell ref="E167:E168"/>
    <mergeCell ref="F10:F11"/>
    <mergeCell ref="F12:F13"/>
    <mergeCell ref="F14:F15"/>
    <mergeCell ref="F16:F17"/>
    <mergeCell ref="F18:F19"/>
    <mergeCell ref="F20:F21"/>
    <mergeCell ref="F22:F23"/>
    <mergeCell ref="F25:F26"/>
    <mergeCell ref="F27:F28"/>
    <mergeCell ref="F29:F30"/>
    <mergeCell ref="F31:F32"/>
    <mergeCell ref="F33:F34"/>
    <mergeCell ref="F35:F36"/>
    <mergeCell ref="F37:F38"/>
    <mergeCell ref="F41:F42"/>
    <mergeCell ref="F43:F44"/>
    <mergeCell ref="F45:F46"/>
    <mergeCell ref="F39:F40"/>
    <mergeCell ref="F47:F48"/>
    <mergeCell ref="F49:F50"/>
    <mergeCell ref="F51:F52"/>
    <mergeCell ref="F53:F54"/>
    <mergeCell ref="F55:F56"/>
    <mergeCell ref="F57:F58"/>
    <mergeCell ref="F59:F60"/>
    <mergeCell ref="F61:F62"/>
    <mergeCell ref="F63:F64"/>
    <mergeCell ref="F65:F66"/>
    <mergeCell ref="F67:F68"/>
    <mergeCell ref="F69:F70"/>
    <mergeCell ref="F71:F72"/>
    <mergeCell ref="F73:F74"/>
    <mergeCell ref="F75:F76"/>
    <mergeCell ref="F77:F78"/>
    <mergeCell ref="F79:F80"/>
    <mergeCell ref="F81:F82"/>
    <mergeCell ref="F83:F84"/>
    <mergeCell ref="F85:F86"/>
    <mergeCell ref="F87:F88"/>
    <mergeCell ref="F89:F90"/>
    <mergeCell ref="F91:F92"/>
    <mergeCell ref="F93:F94"/>
    <mergeCell ref="F95:F96"/>
    <mergeCell ref="F97:F98"/>
    <mergeCell ref="F99:F100"/>
    <mergeCell ref="F105:F106"/>
    <mergeCell ref="F107:F108"/>
    <mergeCell ref="F125:F126"/>
    <mergeCell ref="F127:F128"/>
    <mergeCell ref="F129:F130"/>
    <mergeCell ref="F131:F132"/>
    <mergeCell ref="F133:F134"/>
    <mergeCell ref="F135:F136"/>
    <mergeCell ref="F137:F138"/>
    <mergeCell ref="F109:F110"/>
    <mergeCell ref="F111:F112"/>
    <mergeCell ref="F113:F114"/>
    <mergeCell ref="F157:F158"/>
    <mergeCell ref="F159:F160"/>
    <mergeCell ref="F161:F162"/>
    <mergeCell ref="F163:F164"/>
    <mergeCell ref="F165:F166"/>
    <mergeCell ref="F167:F168"/>
    <mergeCell ref="F169:F170"/>
    <mergeCell ref="F139:F140"/>
    <mergeCell ref="F141:F142"/>
    <mergeCell ref="F143:F144"/>
    <mergeCell ref="F145:F146"/>
    <mergeCell ref="F147:F148"/>
    <mergeCell ref="F149:F150"/>
    <mergeCell ref="F151:F152"/>
    <mergeCell ref="F153:F154"/>
    <mergeCell ref="F155:F156"/>
  </mergeCells>
  <hyperlinks>
    <hyperlink ref="A2:E2" location="СОДЕРЖАНИЕ!A1" display="ВЕРНУТЬСЯ В СОДЕРЖАНИЕ" xr:uid="{28B87D6A-EC29-4E2E-AFFB-82FA2FD35C95}"/>
  </hyperlinks>
  <pageMargins left="0.70866141732283472" right="0.70866141732283472" top="0.55118110236220474" bottom="0.55118110236220474" header="0.31496062992125984" footer="0.31496062992125984"/>
  <pageSetup paperSize="9" scale="10" orientation="landscape" r:id="rId1"/>
  <headerFooter differentFirst="1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574A7F-07CF-4D2E-B6A3-D84B3C8A38D0}">
  <sheetPr>
    <tabColor theme="0"/>
    <pageSetUpPr fitToPage="1"/>
  </sheetPr>
  <dimension ref="A1:F17"/>
  <sheetViews>
    <sheetView view="pageBreakPreview" topLeftCell="A10" zoomScaleSheetLayoutView="100" workbookViewId="0">
      <selection activeCell="D14" sqref="D14:D15"/>
    </sheetView>
  </sheetViews>
  <sheetFormatPr defaultColWidth="9.140625" defaultRowHeight="15" x14ac:dyDescent="0.25"/>
  <cols>
    <col min="1" max="1" width="25.140625" style="467" bestFit="1" customWidth="1"/>
    <col min="2" max="2" width="75.7109375" style="493" customWidth="1"/>
    <col min="3" max="3" width="9.5703125" style="493" customWidth="1"/>
    <col min="4" max="4" width="8.7109375" style="494" customWidth="1"/>
    <col min="5" max="5" width="9" style="494" customWidth="1"/>
    <col min="6" max="16384" width="9.140625" style="468"/>
  </cols>
  <sheetData>
    <row r="1" spans="1:6" ht="72" customHeight="1" x14ac:dyDescent="0.25">
      <c r="A1" s="2828"/>
      <c r="B1" s="2828"/>
      <c r="C1" s="2828"/>
      <c r="D1" s="2828"/>
      <c r="E1" s="2828"/>
    </row>
    <row r="2" spans="1:6" x14ac:dyDescent="0.25">
      <c r="A2" s="2520" t="s">
        <v>427</v>
      </c>
      <c r="B2" s="2520"/>
      <c r="C2" s="2520"/>
      <c r="D2" s="2520"/>
      <c r="E2" s="2520"/>
    </row>
    <row r="3" spans="1:6" x14ac:dyDescent="0.25">
      <c r="A3" s="2829" t="s">
        <v>1713</v>
      </c>
      <c r="B3" s="2829"/>
      <c r="C3" s="2829"/>
      <c r="D3" s="2829"/>
      <c r="E3" s="2829"/>
    </row>
    <row r="4" spans="1:6" x14ac:dyDescent="0.25">
      <c r="A4" s="2522" t="s">
        <v>675</v>
      </c>
      <c r="B4" s="2523"/>
      <c r="C4" s="2523"/>
      <c r="D4" s="2523"/>
      <c r="E4" s="2524"/>
    </row>
    <row r="5" spans="1:6" ht="24" x14ac:dyDescent="0.25">
      <c r="A5" s="714" t="s">
        <v>1692</v>
      </c>
      <c r="B5" s="714" t="s">
        <v>33</v>
      </c>
      <c r="C5" s="469" t="s">
        <v>302</v>
      </c>
      <c r="D5" s="470" t="s">
        <v>559</v>
      </c>
      <c r="E5" s="470" t="s">
        <v>659</v>
      </c>
    </row>
    <row r="6" spans="1:6" x14ac:dyDescent="0.25">
      <c r="A6" s="474" t="s">
        <v>678</v>
      </c>
      <c r="B6" s="2825" t="s">
        <v>1688</v>
      </c>
      <c r="C6" s="2817">
        <f t="shared" ref="C6" si="0">D6/1.05</f>
        <v>24349.523809523809</v>
      </c>
      <c r="D6" s="2836">
        <v>25567</v>
      </c>
      <c r="E6" s="2832">
        <f t="shared" ref="E6" si="1">D6*1.5</f>
        <v>38350.5</v>
      </c>
      <c r="F6" s="472"/>
    </row>
    <row r="7" spans="1:6" ht="153" customHeight="1" x14ac:dyDescent="0.25">
      <c r="A7" s="475"/>
      <c r="B7" s="2826"/>
      <c r="C7" s="2818"/>
      <c r="D7" s="2837"/>
      <c r="E7" s="2833"/>
      <c r="F7" s="472"/>
    </row>
    <row r="8" spans="1:6" x14ac:dyDescent="0.25">
      <c r="A8" s="476" t="s">
        <v>680</v>
      </c>
      <c r="B8" s="2825" t="s">
        <v>1689</v>
      </c>
      <c r="C8" s="2817">
        <f t="shared" ref="C8" si="2">D8/1.05</f>
        <v>26260</v>
      </c>
      <c r="D8" s="2836">
        <v>27573</v>
      </c>
      <c r="E8" s="2832">
        <f t="shared" ref="E8" si="3">D8*1.5</f>
        <v>41359.5</v>
      </c>
      <c r="F8" s="472"/>
    </row>
    <row r="9" spans="1:6" ht="152.25" customHeight="1" x14ac:dyDescent="0.25">
      <c r="A9" s="476"/>
      <c r="B9" s="2826"/>
      <c r="C9" s="2818"/>
      <c r="D9" s="2837"/>
      <c r="E9" s="2833"/>
      <c r="F9" s="472"/>
    </row>
    <row r="10" spans="1:6" ht="15" customHeight="1" x14ac:dyDescent="0.25">
      <c r="A10" s="477" t="s">
        <v>689</v>
      </c>
      <c r="B10" s="2825" t="s">
        <v>1690</v>
      </c>
      <c r="C10" s="2817">
        <f t="shared" ref="C10" si="4">D10/1.05</f>
        <v>24668.571428571428</v>
      </c>
      <c r="D10" s="2836">
        <v>25902</v>
      </c>
      <c r="E10" s="2832">
        <f t="shared" ref="E10" si="5">D10*1.5</f>
        <v>38853</v>
      </c>
    </row>
    <row r="11" spans="1:6" ht="154.5" customHeight="1" x14ac:dyDescent="0.25">
      <c r="A11" s="478"/>
      <c r="B11" s="2826"/>
      <c r="C11" s="2818"/>
      <c r="D11" s="2837"/>
      <c r="E11" s="2833"/>
    </row>
    <row r="12" spans="1:6" x14ac:dyDescent="0.25">
      <c r="A12" s="487" t="s">
        <v>710</v>
      </c>
      <c r="B12" s="2822" t="s">
        <v>1691</v>
      </c>
      <c r="C12" s="2817">
        <f t="shared" ref="C12" si="6">D12/1.05</f>
        <v>24668.571428571428</v>
      </c>
      <c r="D12" s="2834">
        <v>25902</v>
      </c>
      <c r="E12" s="2832">
        <f t="shared" ref="E12" si="7">D12*1.5</f>
        <v>38853</v>
      </c>
    </row>
    <row r="13" spans="1:6" ht="146.25" customHeight="1" x14ac:dyDescent="0.25">
      <c r="A13" s="486"/>
      <c r="B13" s="2822"/>
      <c r="C13" s="2818"/>
      <c r="D13" s="2835"/>
      <c r="E13" s="2833"/>
    </row>
    <row r="14" spans="1:6" x14ac:dyDescent="0.25">
      <c r="A14" s="471" t="s">
        <v>722</v>
      </c>
      <c r="B14" s="2815" t="s">
        <v>1698</v>
      </c>
      <c r="C14" s="2817">
        <f t="shared" ref="C14" si="8">D14/1.05</f>
        <v>24336.190476190473</v>
      </c>
      <c r="D14" s="2834">
        <v>25553</v>
      </c>
      <c r="E14" s="2832">
        <f t="shared" ref="E14" si="9">D14*1.5</f>
        <v>38329.5</v>
      </c>
    </row>
    <row r="15" spans="1:6" ht="146.25" customHeight="1" x14ac:dyDescent="0.25">
      <c r="A15" s="480"/>
      <c r="B15" s="2816"/>
      <c r="C15" s="2818"/>
      <c r="D15" s="2835"/>
      <c r="E15" s="2833"/>
    </row>
    <row r="16" spans="1:6" ht="120.75" customHeight="1" x14ac:dyDescent="0.25">
      <c r="A16" s="492"/>
      <c r="B16" s="492"/>
      <c r="C16" s="492"/>
      <c r="D16" s="492"/>
      <c r="E16" s="492"/>
    </row>
    <row r="17" spans="1:5" x14ac:dyDescent="0.25">
      <c r="A17" s="492"/>
      <c r="B17" s="492"/>
      <c r="C17" s="492"/>
      <c r="D17" s="492"/>
      <c r="E17" s="492"/>
    </row>
  </sheetData>
  <mergeCells count="24">
    <mergeCell ref="A1:E1"/>
    <mergeCell ref="A2:E2"/>
    <mergeCell ref="A3:E3"/>
    <mergeCell ref="A4:E4"/>
    <mergeCell ref="E6:E7"/>
    <mergeCell ref="B6:B7"/>
    <mergeCell ref="C6:C7"/>
    <mergeCell ref="D6:D7"/>
    <mergeCell ref="B8:B9"/>
    <mergeCell ref="C8:C9"/>
    <mergeCell ref="D8:D9"/>
    <mergeCell ref="E8:E9"/>
    <mergeCell ref="E10:E11"/>
    <mergeCell ref="D10:D11"/>
    <mergeCell ref="C10:C11"/>
    <mergeCell ref="B10:B11"/>
    <mergeCell ref="E14:E15"/>
    <mergeCell ref="B14:B15"/>
    <mergeCell ref="B12:B13"/>
    <mergeCell ref="C12:C13"/>
    <mergeCell ref="D12:D13"/>
    <mergeCell ref="E12:E13"/>
    <mergeCell ref="C14:C15"/>
    <mergeCell ref="D14:D15"/>
  </mergeCells>
  <hyperlinks>
    <hyperlink ref="A2:B2" location="СОДЕРЖАНИЕ!A1" display="ВЕРНУТЬСЯ В СОДЕРЖАНИЕ" xr:uid="{54432D21-3E34-4B58-9F5B-0F97441C10BD}"/>
  </hyperlinks>
  <pageMargins left="0.70866141732283472" right="0.70866141732283472" top="0.55118110236220474" bottom="0.55118110236220474" header="0.31496062992125984" footer="0.31496062992125984"/>
  <pageSetup paperSize="9" scale="54" orientation="landscape" r:id="rId1"/>
  <headerFooter differentFirst="1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9667C6-7337-4A7F-A120-AD9294B650BC}">
  <sheetPr>
    <tabColor theme="0"/>
    <pageSetUpPr fitToPage="1"/>
  </sheetPr>
  <dimension ref="A1:F23"/>
  <sheetViews>
    <sheetView view="pageBreakPreview" zoomScaleSheetLayoutView="100" workbookViewId="0">
      <selection activeCell="A2" sqref="A2:E2"/>
    </sheetView>
  </sheetViews>
  <sheetFormatPr defaultColWidth="9.140625" defaultRowHeight="15" x14ac:dyDescent="0.25"/>
  <cols>
    <col min="1" max="1" width="25.140625" style="467" bestFit="1" customWidth="1"/>
    <col min="2" max="2" width="57.140625" style="493" bestFit="1" customWidth="1"/>
    <col min="3" max="3" width="9.5703125" style="493" customWidth="1"/>
    <col min="4" max="4" width="8.7109375" style="494" customWidth="1"/>
    <col min="5" max="5" width="9" style="494" customWidth="1"/>
    <col min="6" max="16384" width="9.140625" style="468"/>
  </cols>
  <sheetData>
    <row r="1" spans="1:6" ht="69.75" customHeight="1" x14ac:dyDescent="0.25">
      <c r="A1" s="2828"/>
      <c r="B1" s="2828"/>
      <c r="C1" s="2828"/>
      <c r="D1" s="2828"/>
      <c r="E1" s="2828"/>
    </row>
    <row r="2" spans="1:6" x14ac:dyDescent="0.25">
      <c r="A2" s="2520" t="s">
        <v>427</v>
      </c>
      <c r="B2" s="2520"/>
      <c r="C2" s="2520"/>
      <c r="D2" s="2520"/>
      <c r="E2" s="2520"/>
    </row>
    <row r="3" spans="1:6" x14ac:dyDescent="0.25">
      <c r="A3" s="2829" t="s">
        <v>1714</v>
      </c>
      <c r="B3" s="2829"/>
      <c r="C3" s="2829"/>
      <c r="D3" s="2829"/>
      <c r="E3" s="2829"/>
    </row>
    <row r="4" spans="1:6" x14ac:dyDescent="0.25">
      <c r="A4" s="2522" t="s">
        <v>675</v>
      </c>
      <c r="B4" s="2523"/>
      <c r="C4" s="2523"/>
      <c r="D4" s="2523"/>
      <c r="E4" s="2524"/>
    </row>
    <row r="5" spans="1:6" ht="24" x14ac:dyDescent="0.25">
      <c r="A5" s="714" t="s">
        <v>1695</v>
      </c>
      <c r="B5" s="714" t="s">
        <v>33</v>
      </c>
      <c r="C5" s="469" t="s">
        <v>302</v>
      </c>
      <c r="D5" s="470" t="s">
        <v>559</v>
      </c>
      <c r="E5" s="470" t="s">
        <v>659</v>
      </c>
    </row>
    <row r="6" spans="1:6" x14ac:dyDescent="0.25">
      <c r="A6" s="474" t="s">
        <v>1693</v>
      </c>
      <c r="B6" s="2845" t="s">
        <v>1704</v>
      </c>
      <c r="C6" s="2840">
        <f t="shared" ref="C6" si="0">D6/1.05</f>
        <v>3392.3809523809523</v>
      </c>
      <c r="D6" s="2847">
        <v>3562</v>
      </c>
      <c r="E6" s="2832">
        <f t="shared" ref="E6" si="1">D6*1.5</f>
        <v>5343</v>
      </c>
      <c r="F6" s="472"/>
    </row>
    <row r="7" spans="1:6" ht="153" customHeight="1" x14ac:dyDescent="0.25">
      <c r="A7" s="715"/>
      <c r="B7" s="2846"/>
      <c r="C7" s="2841"/>
      <c r="D7" s="2848"/>
      <c r="E7" s="2833"/>
      <c r="F7" s="472"/>
    </row>
    <row r="8" spans="1:6" x14ac:dyDescent="0.25">
      <c r="A8" s="481" t="s">
        <v>1694</v>
      </c>
      <c r="B8" s="2845" t="s">
        <v>1705</v>
      </c>
      <c r="C8" s="2840">
        <f t="shared" ref="C8" si="2">D8/1.05</f>
        <v>5992.3809523809523</v>
      </c>
      <c r="D8" s="2847">
        <v>6292</v>
      </c>
      <c r="E8" s="2832">
        <f t="shared" ref="E8" si="3">D8*1.5</f>
        <v>9438</v>
      </c>
      <c r="F8" s="472"/>
    </row>
    <row r="9" spans="1:6" ht="152.25" customHeight="1" x14ac:dyDescent="0.25">
      <c r="A9" s="476"/>
      <c r="B9" s="2846"/>
      <c r="C9" s="2841"/>
      <c r="D9" s="2848"/>
      <c r="E9" s="2833"/>
      <c r="F9" s="472"/>
    </row>
    <row r="10" spans="1:6" ht="15" customHeight="1" x14ac:dyDescent="0.25">
      <c r="A10" s="720" t="s">
        <v>1696</v>
      </c>
      <c r="B10" s="2845" t="s">
        <v>1706</v>
      </c>
      <c r="C10" s="2840">
        <f t="shared" ref="C10" si="4">D10/1.05</f>
        <v>5992.3809523809523</v>
      </c>
      <c r="D10" s="2847">
        <v>6292</v>
      </c>
      <c r="E10" s="2832">
        <f t="shared" ref="E10" si="5">D10*1.5</f>
        <v>9438</v>
      </c>
    </row>
    <row r="11" spans="1:6" ht="154.5" customHeight="1" x14ac:dyDescent="0.25">
      <c r="A11" s="716"/>
      <c r="B11" s="2846"/>
      <c r="C11" s="2841"/>
      <c r="D11" s="2848"/>
      <c r="E11" s="2833"/>
    </row>
    <row r="12" spans="1:6" x14ac:dyDescent="0.25">
      <c r="A12" s="487" t="s">
        <v>1697</v>
      </c>
      <c r="B12" s="2844" t="s">
        <v>1707</v>
      </c>
      <c r="C12" s="2840">
        <f t="shared" ref="C12" si="6">D12/1.05</f>
        <v>4798.0952380952376</v>
      </c>
      <c r="D12" s="2842">
        <v>5038</v>
      </c>
      <c r="E12" s="2832">
        <f t="shared" ref="E12" si="7">D12*1.5</f>
        <v>7557</v>
      </c>
    </row>
    <row r="13" spans="1:6" ht="146.25" customHeight="1" x14ac:dyDescent="0.25">
      <c r="A13" s="717"/>
      <c r="B13" s="2844"/>
      <c r="C13" s="2841"/>
      <c r="D13" s="2843"/>
      <c r="E13" s="2833"/>
    </row>
    <row r="14" spans="1:6" x14ac:dyDescent="0.25">
      <c r="A14" s="718" t="s">
        <v>1699</v>
      </c>
      <c r="B14" s="2845" t="s">
        <v>1708</v>
      </c>
      <c r="C14" s="2840">
        <f t="shared" ref="C14" si="8">D14/1.05</f>
        <v>3340</v>
      </c>
      <c r="D14" s="2842">
        <v>3507</v>
      </c>
      <c r="E14" s="2832">
        <f t="shared" ref="E14" si="9">D14*1.5</f>
        <v>5260.5</v>
      </c>
    </row>
    <row r="15" spans="1:6" ht="146.25" customHeight="1" x14ac:dyDescent="0.25">
      <c r="A15" s="719"/>
      <c r="B15" s="2846"/>
      <c r="C15" s="2841"/>
      <c r="D15" s="2843"/>
      <c r="E15" s="2833"/>
    </row>
    <row r="16" spans="1:6" x14ac:dyDescent="0.25">
      <c r="A16" s="718" t="s">
        <v>1700</v>
      </c>
      <c r="B16" s="2838" t="s">
        <v>1712</v>
      </c>
      <c r="C16" s="2840">
        <f t="shared" ref="C16" si="10">D16/1.05</f>
        <v>3340</v>
      </c>
      <c r="D16" s="2842">
        <v>3507</v>
      </c>
      <c r="E16" s="2832">
        <f t="shared" ref="E16" si="11">D16*1.5</f>
        <v>5260.5</v>
      </c>
    </row>
    <row r="17" spans="1:5" ht="147" customHeight="1" x14ac:dyDescent="0.25">
      <c r="A17" s="719"/>
      <c r="B17" s="2839"/>
      <c r="C17" s="2841"/>
      <c r="D17" s="2843"/>
      <c r="E17" s="2833"/>
    </row>
    <row r="18" spans="1:5" x14ac:dyDescent="0.25">
      <c r="A18" s="718" t="s">
        <v>1701</v>
      </c>
      <c r="B18" s="2838" t="s">
        <v>1709</v>
      </c>
      <c r="C18" s="2840">
        <f t="shared" ref="C18" si="12">D18/1.05</f>
        <v>3273.333333333333</v>
      </c>
      <c r="D18" s="2842">
        <v>3437</v>
      </c>
      <c r="E18" s="2832">
        <f t="shared" ref="E18" si="13">D18*1.5</f>
        <v>5155.5</v>
      </c>
    </row>
    <row r="19" spans="1:5" ht="152.25" customHeight="1" x14ac:dyDescent="0.25">
      <c r="A19" s="719"/>
      <c r="B19" s="2839"/>
      <c r="C19" s="2841"/>
      <c r="D19" s="2843"/>
      <c r="E19" s="2833"/>
    </row>
    <row r="20" spans="1:5" ht="15" customHeight="1" x14ac:dyDescent="0.25">
      <c r="A20" s="718" t="s">
        <v>1702</v>
      </c>
      <c r="B20" s="2838" t="s">
        <v>1710</v>
      </c>
      <c r="C20" s="2840">
        <f t="shared" ref="C20" si="14">D20/1.05</f>
        <v>3340</v>
      </c>
      <c r="D20" s="2842">
        <v>3507</v>
      </c>
      <c r="E20" s="2832">
        <f t="shared" ref="E20" si="15">D20*1.5</f>
        <v>5260.5</v>
      </c>
    </row>
    <row r="21" spans="1:5" ht="152.25" customHeight="1" x14ac:dyDescent="0.25">
      <c r="A21" s="719"/>
      <c r="B21" s="2839"/>
      <c r="C21" s="2841"/>
      <c r="D21" s="2843"/>
      <c r="E21" s="2833"/>
    </row>
    <row r="22" spans="1:5" x14ac:dyDescent="0.25">
      <c r="A22" s="718" t="s">
        <v>1703</v>
      </c>
      <c r="B22" s="2838" t="s">
        <v>1711</v>
      </c>
      <c r="C22" s="2840">
        <f t="shared" ref="C22" si="16">D22/1.05</f>
        <v>3074.2857142857142</v>
      </c>
      <c r="D22" s="2842">
        <v>3228</v>
      </c>
      <c r="E22" s="2832">
        <f t="shared" ref="E22" si="17">D22*1.5</f>
        <v>4842</v>
      </c>
    </row>
    <row r="23" spans="1:5" ht="152.25" customHeight="1" x14ac:dyDescent="0.25">
      <c r="A23" s="719"/>
      <c r="B23" s="2839"/>
      <c r="C23" s="2841"/>
      <c r="D23" s="2843"/>
      <c r="E23" s="2833"/>
    </row>
  </sheetData>
  <mergeCells count="40">
    <mergeCell ref="A1:E1"/>
    <mergeCell ref="A2:E2"/>
    <mergeCell ref="A3:E3"/>
    <mergeCell ref="A4:E4"/>
    <mergeCell ref="B6:B7"/>
    <mergeCell ref="C6:C7"/>
    <mergeCell ref="D6:D7"/>
    <mergeCell ref="E6:E7"/>
    <mergeCell ref="B8:B9"/>
    <mergeCell ref="C8:C9"/>
    <mergeCell ref="D8:D9"/>
    <mergeCell ref="E8:E9"/>
    <mergeCell ref="B10:B11"/>
    <mergeCell ref="C10:C11"/>
    <mergeCell ref="D10:D11"/>
    <mergeCell ref="E10:E11"/>
    <mergeCell ref="B16:B17"/>
    <mergeCell ref="C16:C17"/>
    <mergeCell ref="D16:D17"/>
    <mergeCell ref="E16:E17"/>
    <mergeCell ref="B12:B13"/>
    <mergeCell ref="C12:C13"/>
    <mergeCell ref="D12:D13"/>
    <mergeCell ref="E12:E13"/>
    <mergeCell ref="B14:B15"/>
    <mergeCell ref="C14:C15"/>
    <mergeCell ref="D14:D15"/>
    <mergeCell ref="E14:E15"/>
    <mergeCell ref="B22:B23"/>
    <mergeCell ref="C22:C23"/>
    <mergeCell ref="D22:D23"/>
    <mergeCell ref="E22:E23"/>
    <mergeCell ref="B18:B19"/>
    <mergeCell ref="C18:C19"/>
    <mergeCell ref="D18:D19"/>
    <mergeCell ref="E18:E19"/>
    <mergeCell ref="B20:B21"/>
    <mergeCell ref="C20:C21"/>
    <mergeCell ref="D20:D21"/>
    <mergeCell ref="E20:E21"/>
  </mergeCells>
  <hyperlinks>
    <hyperlink ref="A2:B2" location="СОДЕРЖАНИЕ!A1" display="ВЕРНУТЬСЯ В СОДЕРЖАНИЕ" xr:uid="{2A6298BD-21B3-46AA-8925-8CE25AB2697D}"/>
  </hyperlinks>
  <pageMargins left="0.70866141732283472" right="0.70866141732283472" top="0.55118110236220474" bottom="0.55118110236220474" header="0.31496062992125984" footer="0.31496062992125984"/>
  <pageSetup paperSize="9" scale="32" orientation="landscape" r:id="rId1"/>
  <headerFooter differentFirst="1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113E67-E46F-4D52-9DEE-3713950D7072}">
  <sheetPr>
    <tabColor theme="0"/>
  </sheetPr>
  <dimension ref="A1:E101"/>
  <sheetViews>
    <sheetView view="pageBreakPreview" topLeftCell="A40" workbookViewId="0">
      <selection activeCell="B44" sqref="B44:B45"/>
    </sheetView>
  </sheetViews>
  <sheetFormatPr defaultColWidth="9.140625" defaultRowHeight="15" x14ac:dyDescent="0.25"/>
  <cols>
    <col min="1" max="1" width="44.85546875" style="503" customWidth="1"/>
    <col min="2" max="2" width="73.42578125" style="504" customWidth="1"/>
    <col min="3" max="3" width="16.140625" style="504" bestFit="1" customWidth="1"/>
    <col min="4" max="4" width="16.140625" style="504" customWidth="1"/>
    <col min="5" max="5" width="16.140625" style="505" customWidth="1"/>
    <col min="6" max="16384" width="9.140625" style="428"/>
  </cols>
  <sheetData>
    <row r="1" spans="1:5" ht="75.75" customHeight="1" x14ac:dyDescent="0.25">
      <c r="A1" s="2828"/>
      <c r="B1" s="2828"/>
      <c r="C1" s="2828"/>
      <c r="D1" s="2828"/>
      <c r="E1" s="2828"/>
    </row>
    <row r="2" spans="1:5" x14ac:dyDescent="0.25">
      <c r="A2" s="1718" t="s">
        <v>427</v>
      </c>
      <c r="B2" s="1718"/>
      <c r="C2" s="1718"/>
      <c r="D2" s="1718"/>
      <c r="E2" s="1718"/>
    </row>
    <row r="3" spans="1:5" x14ac:dyDescent="0.25">
      <c r="A3" s="2522" t="s">
        <v>675</v>
      </c>
      <c r="B3" s="2523"/>
      <c r="C3" s="2523"/>
      <c r="D3" s="2523"/>
      <c r="E3" s="2524"/>
    </row>
    <row r="4" spans="1:5" ht="22.5" customHeight="1" x14ac:dyDescent="0.25">
      <c r="A4" s="2925" t="s">
        <v>814</v>
      </c>
      <c r="B4" s="2925"/>
      <c r="C4" s="2925"/>
      <c r="D4" s="2925"/>
      <c r="E4" s="2925"/>
    </row>
    <row r="5" spans="1:5" x14ac:dyDescent="0.25">
      <c r="A5" s="2926" t="s">
        <v>33</v>
      </c>
      <c r="B5" s="2927"/>
      <c r="C5" s="495" t="s">
        <v>16</v>
      </c>
      <c r="D5" s="495" t="s">
        <v>559</v>
      </c>
      <c r="E5" s="496" t="s">
        <v>659</v>
      </c>
    </row>
    <row r="6" spans="1:5" ht="17.25" customHeight="1" x14ac:dyDescent="0.25">
      <c r="A6" s="497" t="s">
        <v>815</v>
      </c>
      <c r="B6" s="2918" t="s">
        <v>816</v>
      </c>
      <c r="C6" s="2920" t="s">
        <v>817</v>
      </c>
      <c r="D6" s="2916">
        <v>7742</v>
      </c>
      <c r="E6" s="2916">
        <f>D6*1.5</f>
        <v>11613</v>
      </c>
    </row>
    <row r="7" spans="1:5" ht="152.25" customHeight="1" x14ac:dyDescent="0.25">
      <c r="A7" s="498"/>
      <c r="B7" s="2919"/>
      <c r="C7" s="2921"/>
      <c r="D7" s="2917"/>
      <c r="E7" s="2917"/>
    </row>
    <row r="8" spans="1:5" ht="15" customHeight="1" x14ac:dyDescent="0.25">
      <c r="A8" s="497" t="s">
        <v>818</v>
      </c>
      <c r="B8" s="2910" t="s">
        <v>819</v>
      </c>
      <c r="C8" s="2912" t="s">
        <v>820</v>
      </c>
      <c r="D8" s="2914">
        <v>17642</v>
      </c>
      <c r="E8" s="2916">
        <f t="shared" ref="E8" si="0">D8*1.5</f>
        <v>26463</v>
      </c>
    </row>
    <row r="9" spans="1:5" ht="153" customHeight="1" x14ac:dyDescent="0.25">
      <c r="A9" s="499"/>
      <c r="B9" s="2911"/>
      <c r="C9" s="2913"/>
      <c r="D9" s="2915"/>
      <c r="E9" s="2917"/>
    </row>
    <row r="10" spans="1:5" ht="15" customHeight="1" x14ac:dyDescent="0.25">
      <c r="A10" s="497" t="s">
        <v>821</v>
      </c>
      <c r="B10" s="2910" t="s">
        <v>822</v>
      </c>
      <c r="C10" s="2912" t="s">
        <v>823</v>
      </c>
      <c r="D10" s="2914">
        <v>12311</v>
      </c>
      <c r="E10" s="2916">
        <f t="shared" ref="E10" si="1">D10*1.5</f>
        <v>18466.5</v>
      </c>
    </row>
    <row r="11" spans="1:5" ht="155.25" customHeight="1" x14ac:dyDescent="0.25">
      <c r="A11" s="499"/>
      <c r="B11" s="2911"/>
      <c r="C11" s="2913"/>
      <c r="D11" s="2915"/>
      <c r="E11" s="2917"/>
    </row>
    <row r="12" spans="1:5" x14ac:dyDescent="0.25">
      <c r="A12" s="497" t="s">
        <v>1631</v>
      </c>
      <c r="B12" s="2910" t="s">
        <v>824</v>
      </c>
      <c r="C12" s="2912" t="s">
        <v>825</v>
      </c>
      <c r="D12" s="2914">
        <v>23480</v>
      </c>
      <c r="E12" s="2916">
        <f t="shared" ref="E12" si="2">D12*1.5</f>
        <v>35220</v>
      </c>
    </row>
    <row r="13" spans="1:5" ht="171.75" customHeight="1" x14ac:dyDescent="0.25">
      <c r="A13" s="500"/>
      <c r="B13" s="2911"/>
      <c r="C13" s="2913"/>
      <c r="D13" s="2915"/>
      <c r="E13" s="2917"/>
    </row>
    <row r="14" spans="1:5" ht="15" customHeight="1" x14ac:dyDescent="0.25">
      <c r="A14" s="497" t="s">
        <v>826</v>
      </c>
      <c r="B14" s="2910" t="s">
        <v>827</v>
      </c>
      <c r="C14" s="2912" t="s">
        <v>828</v>
      </c>
      <c r="D14" s="2914">
        <v>17134</v>
      </c>
      <c r="E14" s="2916">
        <f t="shared" ref="E14" si="3">D14*1.5</f>
        <v>25701</v>
      </c>
    </row>
    <row r="15" spans="1:5" ht="159" customHeight="1" x14ac:dyDescent="0.25">
      <c r="A15" s="501"/>
      <c r="B15" s="2911"/>
      <c r="C15" s="2913"/>
      <c r="D15" s="2915"/>
      <c r="E15" s="2917"/>
    </row>
    <row r="16" spans="1:5" ht="15" customHeight="1" x14ac:dyDescent="0.25">
      <c r="A16" s="497" t="s">
        <v>1634</v>
      </c>
      <c r="B16" s="2910" t="s">
        <v>829</v>
      </c>
      <c r="C16" s="2912" t="s">
        <v>830</v>
      </c>
      <c r="D16" s="2914">
        <v>41343</v>
      </c>
      <c r="E16" s="2916">
        <f t="shared" ref="E16" si="4">D16*1.5</f>
        <v>62014.5</v>
      </c>
    </row>
    <row r="17" spans="1:5" ht="192" customHeight="1" x14ac:dyDescent="0.25">
      <c r="A17" s="502"/>
      <c r="B17" s="2911"/>
      <c r="C17" s="2913"/>
      <c r="D17" s="2915"/>
      <c r="E17" s="2917"/>
    </row>
    <row r="18" spans="1:5" ht="16.5" customHeight="1" x14ac:dyDescent="0.25">
      <c r="A18" s="2512" t="s">
        <v>105</v>
      </c>
      <c r="B18" s="2513"/>
      <c r="C18" s="2513"/>
      <c r="D18" s="2513"/>
      <c r="E18" s="2514"/>
    </row>
    <row r="19" spans="1:5" ht="15" customHeight="1" x14ac:dyDescent="0.25">
      <c r="A19" s="679" t="s">
        <v>1622</v>
      </c>
      <c r="B19" s="2922" t="s">
        <v>1583</v>
      </c>
      <c r="C19" s="2924" t="s">
        <v>1584</v>
      </c>
      <c r="D19" s="2902">
        <v>8250</v>
      </c>
      <c r="E19" s="2902">
        <f>D19*1.5</f>
        <v>12375</v>
      </c>
    </row>
    <row r="20" spans="1:5" ht="155.1" customHeight="1" x14ac:dyDescent="0.25">
      <c r="A20" s="680"/>
      <c r="B20" s="2923"/>
      <c r="C20" s="2924"/>
      <c r="D20" s="2880"/>
      <c r="E20" s="2880"/>
    </row>
    <row r="21" spans="1:5" ht="15" customHeight="1" x14ac:dyDescent="0.25">
      <c r="A21" s="677" t="s">
        <v>1623</v>
      </c>
      <c r="B21" s="2876" t="s">
        <v>1585</v>
      </c>
      <c r="C21" s="2908" t="s">
        <v>1586</v>
      </c>
      <c r="D21" s="2902">
        <v>7870</v>
      </c>
      <c r="E21" s="2902">
        <f>D21*1.5</f>
        <v>11805</v>
      </c>
    </row>
    <row r="22" spans="1:5" ht="155.1" customHeight="1" x14ac:dyDescent="0.25">
      <c r="A22" s="678"/>
      <c r="B22" s="2907"/>
      <c r="C22" s="2908"/>
      <c r="D22" s="2880"/>
      <c r="E22" s="2880"/>
    </row>
    <row r="23" spans="1:5" ht="15" customHeight="1" x14ac:dyDescent="0.25">
      <c r="A23" s="681" t="s">
        <v>1624</v>
      </c>
      <c r="B23" s="2876" t="s">
        <v>1587</v>
      </c>
      <c r="C23" s="2849" t="s">
        <v>1588</v>
      </c>
      <c r="D23" s="2909">
        <v>12058</v>
      </c>
      <c r="E23" s="2860">
        <f>D23*1.5</f>
        <v>18087</v>
      </c>
    </row>
    <row r="24" spans="1:5" ht="50.1" customHeight="1" x14ac:dyDescent="0.25">
      <c r="A24" s="2884"/>
      <c r="B24" s="2876"/>
      <c r="C24" s="2851"/>
      <c r="D24" s="2909"/>
      <c r="E24" s="2861"/>
    </row>
    <row r="25" spans="1:5" ht="50.1" customHeight="1" x14ac:dyDescent="0.25">
      <c r="A25" s="2884"/>
      <c r="B25" s="2876"/>
      <c r="C25" s="682" t="s">
        <v>511</v>
      </c>
      <c r="D25" s="2909"/>
      <c r="E25" s="2861"/>
    </row>
    <row r="26" spans="1:5" ht="50.1" customHeight="1" x14ac:dyDescent="0.25">
      <c r="A26" s="2884"/>
      <c r="B26" s="2876"/>
      <c r="C26" s="682" t="s">
        <v>1589</v>
      </c>
      <c r="D26" s="2909"/>
      <c r="E26" s="2862"/>
    </row>
    <row r="27" spans="1:5" x14ac:dyDescent="0.25">
      <c r="A27" s="681" t="s">
        <v>1625</v>
      </c>
      <c r="B27" s="2876" t="s">
        <v>822</v>
      </c>
      <c r="C27" s="2849" t="s">
        <v>1590</v>
      </c>
      <c r="D27" s="2902">
        <v>12311</v>
      </c>
      <c r="E27" s="2904">
        <f>D27*1.5</f>
        <v>18466.5</v>
      </c>
    </row>
    <row r="28" spans="1:5" ht="75" customHeight="1" x14ac:dyDescent="0.25">
      <c r="A28" s="2884"/>
      <c r="B28" s="2876"/>
      <c r="C28" s="2850"/>
      <c r="D28" s="2903"/>
      <c r="E28" s="2905"/>
    </row>
    <row r="29" spans="1:5" ht="75" customHeight="1" x14ac:dyDescent="0.25">
      <c r="A29" s="2884"/>
      <c r="B29" s="2876"/>
      <c r="C29" s="2851"/>
      <c r="D29" s="2880"/>
      <c r="E29" s="2906"/>
    </row>
    <row r="30" spans="1:5" x14ac:dyDescent="0.25">
      <c r="A30" s="681" t="s">
        <v>1626</v>
      </c>
      <c r="B30" s="2876" t="s">
        <v>1591</v>
      </c>
      <c r="C30" s="2878" t="s">
        <v>1589</v>
      </c>
      <c r="D30" s="2868">
        <v>12311</v>
      </c>
      <c r="E30" s="2860">
        <f>D30*1.5</f>
        <v>18466.5</v>
      </c>
    </row>
    <row r="31" spans="1:5" ht="75" customHeight="1" x14ac:dyDescent="0.25">
      <c r="A31" s="2884"/>
      <c r="B31" s="2876"/>
      <c r="C31" s="2878"/>
      <c r="D31" s="2868"/>
      <c r="E31" s="2861"/>
    </row>
    <row r="32" spans="1:5" ht="75" customHeight="1" x14ac:dyDescent="0.25">
      <c r="A32" s="2884"/>
      <c r="B32" s="2876"/>
      <c r="C32" s="2878" t="s">
        <v>1592</v>
      </c>
      <c r="D32" s="2868"/>
      <c r="E32" s="2861"/>
    </row>
    <row r="33" spans="1:5" x14ac:dyDescent="0.25">
      <c r="A33" s="2901"/>
      <c r="B33" s="2900"/>
      <c r="C33" s="2849"/>
      <c r="D33" s="2860"/>
      <c r="E33" s="2861"/>
    </row>
    <row r="34" spans="1:5" ht="15" customHeight="1" x14ac:dyDescent="0.25">
      <c r="A34" s="681" t="s">
        <v>1627</v>
      </c>
      <c r="B34" s="2889" t="s">
        <v>1593</v>
      </c>
      <c r="C34" s="2878" t="s">
        <v>1594</v>
      </c>
      <c r="D34" s="2868">
        <v>14216</v>
      </c>
      <c r="E34" s="2860">
        <f>D34*1.5</f>
        <v>21324</v>
      </c>
    </row>
    <row r="35" spans="1:5" ht="75" customHeight="1" x14ac:dyDescent="0.25">
      <c r="A35" s="2884"/>
      <c r="B35" s="2890"/>
      <c r="C35" s="2878"/>
      <c r="D35" s="2868"/>
      <c r="E35" s="2861"/>
    </row>
    <row r="36" spans="1:5" ht="75" customHeight="1" x14ac:dyDescent="0.25">
      <c r="A36" s="2884"/>
      <c r="B36" s="2890"/>
      <c r="C36" s="2878" t="s">
        <v>1595</v>
      </c>
      <c r="D36" s="2868"/>
      <c r="E36" s="2861"/>
    </row>
    <row r="37" spans="1:5" ht="15" customHeight="1" x14ac:dyDescent="0.25">
      <c r="A37" s="2884"/>
      <c r="B37" s="2891"/>
      <c r="C37" s="2878"/>
      <c r="D37" s="2868"/>
      <c r="E37" s="2861"/>
    </row>
    <row r="38" spans="1:5" x14ac:dyDescent="0.25">
      <c r="A38" s="677" t="s">
        <v>1628</v>
      </c>
      <c r="B38" s="2889" t="s">
        <v>1670</v>
      </c>
      <c r="C38" s="2892" t="s">
        <v>1596</v>
      </c>
      <c r="D38" s="2895">
        <v>20942</v>
      </c>
      <c r="E38" s="2860">
        <f>D38*1.5</f>
        <v>31413</v>
      </c>
    </row>
    <row r="39" spans="1:5" ht="132.75" customHeight="1" x14ac:dyDescent="0.25">
      <c r="A39" s="2898"/>
      <c r="B39" s="2890"/>
      <c r="C39" s="2893"/>
      <c r="D39" s="2896"/>
      <c r="E39" s="2861"/>
    </row>
    <row r="40" spans="1:5" x14ac:dyDescent="0.25">
      <c r="A40" s="2899"/>
      <c r="B40" s="2891"/>
      <c r="C40" s="2894"/>
      <c r="D40" s="2897"/>
      <c r="E40" s="2862"/>
    </row>
    <row r="41" spans="1:5" ht="15" customHeight="1" x14ac:dyDescent="0.25">
      <c r="A41" s="681" t="s">
        <v>1629</v>
      </c>
      <c r="B41" s="2876" t="s">
        <v>1597</v>
      </c>
      <c r="C41" s="2878" t="s">
        <v>1596</v>
      </c>
      <c r="D41" s="2868">
        <v>21958</v>
      </c>
      <c r="E41" s="2860">
        <f>D41*1.5</f>
        <v>32937</v>
      </c>
    </row>
    <row r="42" spans="1:5" ht="155.1" customHeight="1" x14ac:dyDescent="0.25">
      <c r="A42" s="2884"/>
      <c r="B42" s="2876"/>
      <c r="C42" s="2878"/>
      <c r="D42" s="2868"/>
      <c r="E42" s="2861"/>
    </row>
    <row r="43" spans="1:5" ht="15" customHeight="1" x14ac:dyDescent="0.25">
      <c r="A43" s="2884"/>
      <c r="B43" s="2876"/>
      <c r="C43" s="2878"/>
      <c r="D43" s="2868"/>
      <c r="E43" s="2862"/>
    </row>
    <row r="44" spans="1:5" x14ac:dyDescent="0.25">
      <c r="A44" s="681" t="s">
        <v>1630</v>
      </c>
      <c r="B44" s="2876" t="s">
        <v>1598</v>
      </c>
      <c r="C44" s="2878" t="s">
        <v>1590</v>
      </c>
      <c r="D44" s="2868">
        <v>22845</v>
      </c>
      <c r="E44" s="2863">
        <f>D44*1.5</f>
        <v>34267.5</v>
      </c>
    </row>
    <row r="45" spans="1:5" ht="166.5" customHeight="1" x14ac:dyDescent="0.25">
      <c r="A45" s="680"/>
      <c r="B45" s="2876"/>
      <c r="C45" s="2878"/>
      <c r="D45" s="2868"/>
      <c r="E45" s="2864"/>
    </row>
    <row r="46" spans="1:5" ht="15" customHeight="1" x14ac:dyDescent="0.25">
      <c r="A46" s="683" t="s">
        <v>1632</v>
      </c>
      <c r="B46" s="2854" t="s">
        <v>1599</v>
      </c>
      <c r="C46" s="2857" t="s">
        <v>1600</v>
      </c>
      <c r="D46" s="2860">
        <v>24115</v>
      </c>
      <c r="E46" s="2863">
        <f t="shared" ref="E46" si="5">D46*1.5</f>
        <v>36172.5</v>
      </c>
    </row>
    <row r="47" spans="1:5" ht="186.75" customHeight="1" x14ac:dyDescent="0.25">
      <c r="A47" s="684"/>
      <c r="B47" s="2855"/>
      <c r="C47" s="2858"/>
      <c r="D47" s="2861"/>
      <c r="E47" s="2864"/>
    </row>
    <row r="48" spans="1:5" ht="15" customHeight="1" x14ac:dyDescent="0.25">
      <c r="A48" s="683" t="s">
        <v>1633</v>
      </c>
      <c r="B48" s="2854" t="s">
        <v>1601</v>
      </c>
      <c r="C48" s="2857" t="s">
        <v>306</v>
      </c>
      <c r="D48" s="2868">
        <v>29065</v>
      </c>
      <c r="E48" s="2863">
        <f t="shared" ref="E48" si="6">D48*1.5</f>
        <v>43597.5</v>
      </c>
    </row>
    <row r="49" spans="1:5" ht="188.25" customHeight="1" x14ac:dyDescent="0.25">
      <c r="A49" s="685"/>
      <c r="B49" s="2866"/>
      <c r="C49" s="2867"/>
      <c r="D49" s="2868"/>
      <c r="E49" s="2864"/>
    </row>
    <row r="50" spans="1:5" ht="15" customHeight="1" x14ac:dyDescent="0.25">
      <c r="A50" s="683" t="s">
        <v>1635</v>
      </c>
      <c r="B50" s="2886" t="s">
        <v>1602</v>
      </c>
      <c r="C50" s="2857" t="s">
        <v>1596</v>
      </c>
      <c r="D50" s="2888">
        <v>46326</v>
      </c>
      <c r="E50" s="2863">
        <f t="shared" ref="E50" si="7">D50*1.5</f>
        <v>69489</v>
      </c>
    </row>
    <row r="51" spans="1:5" ht="213.75" customHeight="1" x14ac:dyDescent="0.25">
      <c r="A51" s="684"/>
      <c r="B51" s="2887"/>
      <c r="C51" s="2867"/>
      <c r="D51" s="2888"/>
      <c r="E51" s="2864"/>
    </row>
    <row r="52" spans="1:5" ht="15" customHeight="1" x14ac:dyDescent="0.25">
      <c r="A52" s="681" t="s">
        <v>1636</v>
      </c>
      <c r="B52" s="2876" t="s">
        <v>1603</v>
      </c>
      <c r="C52" s="2878" t="s">
        <v>1637</v>
      </c>
      <c r="D52" s="2883">
        <v>15992</v>
      </c>
      <c r="E52" s="2863">
        <f t="shared" ref="E52" si="8">D52*1.5</f>
        <v>23988</v>
      </c>
    </row>
    <row r="53" spans="1:5" ht="81" customHeight="1" x14ac:dyDescent="0.25">
      <c r="A53" s="2885"/>
      <c r="B53" s="2876"/>
      <c r="C53" s="2878"/>
      <c r="D53" s="2883"/>
      <c r="E53" s="2864"/>
    </row>
    <row r="54" spans="1:5" ht="90" customHeight="1" x14ac:dyDescent="0.25">
      <c r="A54" s="2885"/>
      <c r="B54" s="2876"/>
      <c r="C54" s="682" t="s">
        <v>1638</v>
      </c>
      <c r="D54" s="687">
        <v>16499</v>
      </c>
      <c r="E54" s="833">
        <f>D54*1.5</f>
        <v>24748.5</v>
      </c>
    </row>
    <row r="55" spans="1:5" x14ac:dyDescent="0.25">
      <c r="A55" s="683" t="s">
        <v>1652</v>
      </c>
      <c r="B55" s="2854" t="s">
        <v>1604</v>
      </c>
      <c r="C55" s="2873" t="s">
        <v>1639</v>
      </c>
      <c r="D55" s="2860">
        <v>15484</v>
      </c>
      <c r="E55" s="2860">
        <f>D55*1.5</f>
        <v>23226</v>
      </c>
    </row>
    <row r="56" spans="1:5" ht="150" customHeight="1" x14ac:dyDescent="0.25">
      <c r="A56" s="2852"/>
      <c r="B56" s="2855"/>
      <c r="C56" s="2874"/>
      <c r="D56" s="2861"/>
      <c r="E56" s="2861"/>
    </row>
    <row r="57" spans="1:5" ht="40.5" customHeight="1" x14ac:dyDescent="0.25">
      <c r="A57" s="2853"/>
      <c r="B57" s="2856"/>
      <c r="C57" s="2875"/>
      <c r="D57" s="2862"/>
      <c r="E57" s="2862"/>
    </row>
    <row r="58" spans="1:5" x14ac:dyDescent="0.25">
      <c r="A58" s="681" t="s">
        <v>1653</v>
      </c>
      <c r="B58" s="2879" t="s">
        <v>1605</v>
      </c>
      <c r="C58" s="2851" t="s">
        <v>1640</v>
      </c>
      <c r="D58" s="2880">
        <v>17134</v>
      </c>
      <c r="E58" s="2882">
        <f>D58*1.5</f>
        <v>25701</v>
      </c>
    </row>
    <row r="59" spans="1:5" ht="75" customHeight="1" x14ac:dyDescent="0.25">
      <c r="A59" s="2884"/>
      <c r="B59" s="2876"/>
      <c r="C59" s="2878"/>
      <c r="D59" s="2881"/>
      <c r="E59" s="2883"/>
    </row>
    <row r="60" spans="1:5" ht="95.25" customHeight="1" x14ac:dyDescent="0.25">
      <c r="A60" s="2884"/>
      <c r="B60" s="2876"/>
      <c r="C60" s="682" t="s">
        <v>1596</v>
      </c>
      <c r="D60" s="687">
        <v>16373</v>
      </c>
      <c r="E60" s="833">
        <f>D60*1.5</f>
        <v>24559.5</v>
      </c>
    </row>
    <row r="61" spans="1:5" x14ac:dyDescent="0.25">
      <c r="A61" s="681" t="s">
        <v>1654</v>
      </c>
      <c r="B61" s="2876" t="s">
        <v>1606</v>
      </c>
      <c r="C61" s="2878" t="s">
        <v>1641</v>
      </c>
      <c r="D61" s="2868">
        <v>16753</v>
      </c>
      <c r="E61" s="2863">
        <f>D61*1.5</f>
        <v>25129.5</v>
      </c>
    </row>
    <row r="62" spans="1:5" ht="193.5" customHeight="1" x14ac:dyDescent="0.25">
      <c r="A62" s="680"/>
      <c r="B62" s="2876"/>
      <c r="C62" s="2878"/>
      <c r="D62" s="2868"/>
      <c r="E62" s="2864"/>
    </row>
    <row r="63" spans="1:5" x14ac:dyDescent="0.25">
      <c r="A63" s="681" t="s">
        <v>1655</v>
      </c>
      <c r="B63" s="2876" t="s">
        <v>1607</v>
      </c>
      <c r="C63" s="2878" t="s">
        <v>1642</v>
      </c>
      <c r="D63" s="2868">
        <v>20942</v>
      </c>
      <c r="E63" s="2860">
        <v>30897</v>
      </c>
    </row>
    <row r="64" spans="1:5" ht="201" customHeight="1" x14ac:dyDescent="0.25">
      <c r="A64" s="680"/>
      <c r="B64" s="2876"/>
      <c r="C64" s="2878"/>
      <c r="D64" s="2868"/>
      <c r="E64" s="2861"/>
    </row>
    <row r="65" spans="1:5" x14ac:dyDescent="0.25">
      <c r="A65" s="681" t="s">
        <v>1656</v>
      </c>
      <c r="B65" s="2876" t="s">
        <v>1608</v>
      </c>
      <c r="C65" s="2878" t="s">
        <v>1642</v>
      </c>
      <c r="D65" s="2868">
        <v>20307</v>
      </c>
      <c r="E65" s="2863">
        <f>D65*1.5</f>
        <v>30460.5</v>
      </c>
    </row>
    <row r="66" spans="1:5" ht="170.1" customHeight="1" x14ac:dyDescent="0.25">
      <c r="A66" s="680"/>
      <c r="B66" s="2876"/>
      <c r="C66" s="2878"/>
      <c r="D66" s="2868"/>
      <c r="E66" s="2864"/>
    </row>
    <row r="67" spans="1:5" ht="15" customHeight="1" x14ac:dyDescent="0.25">
      <c r="A67" s="681" t="s">
        <v>1657</v>
      </c>
      <c r="B67" s="2876" t="s">
        <v>1609</v>
      </c>
      <c r="C67" s="2878" t="s">
        <v>1643</v>
      </c>
      <c r="D67" s="2868">
        <v>20942</v>
      </c>
      <c r="E67" s="2863">
        <f>D67*1.5</f>
        <v>31413</v>
      </c>
    </row>
    <row r="68" spans="1:5" ht="192.75" customHeight="1" x14ac:dyDescent="0.25">
      <c r="A68" s="680"/>
      <c r="B68" s="2876"/>
      <c r="C68" s="2878"/>
      <c r="D68" s="2868"/>
      <c r="E68" s="2864"/>
    </row>
    <row r="69" spans="1:5" ht="15" customHeight="1" x14ac:dyDescent="0.25">
      <c r="A69" s="681" t="s">
        <v>1658</v>
      </c>
      <c r="B69" s="2876" t="s">
        <v>1610</v>
      </c>
      <c r="C69" s="2877" t="s">
        <v>1641</v>
      </c>
      <c r="D69" s="2868">
        <v>22211</v>
      </c>
      <c r="E69" s="2863">
        <f t="shared" ref="E69" si="9">D69*1.5</f>
        <v>33316.5</v>
      </c>
    </row>
    <row r="70" spans="1:5" ht="192" customHeight="1" x14ac:dyDescent="0.25">
      <c r="A70" s="680"/>
      <c r="B70" s="2876"/>
      <c r="C70" s="2877"/>
      <c r="D70" s="2868"/>
      <c r="E70" s="2864"/>
    </row>
    <row r="71" spans="1:5" ht="15" customHeight="1" x14ac:dyDescent="0.25">
      <c r="A71" s="683" t="s">
        <v>1659</v>
      </c>
      <c r="B71" s="2854" t="s">
        <v>1611</v>
      </c>
      <c r="C71" s="2857" t="s">
        <v>1641</v>
      </c>
      <c r="D71" s="2868">
        <v>22211</v>
      </c>
      <c r="E71" s="2863">
        <f t="shared" ref="E71" si="10">D71*1.5</f>
        <v>33316.5</v>
      </c>
    </row>
    <row r="72" spans="1:5" ht="191.25" customHeight="1" x14ac:dyDescent="0.25">
      <c r="A72" s="684"/>
      <c r="B72" s="2855"/>
      <c r="C72" s="2858"/>
      <c r="D72" s="2868"/>
      <c r="E72" s="2864"/>
    </row>
    <row r="73" spans="1:5" x14ac:dyDescent="0.25">
      <c r="A73" s="683" t="s">
        <v>1660</v>
      </c>
      <c r="B73" s="2854" t="s">
        <v>1612</v>
      </c>
      <c r="C73" s="2857" t="s">
        <v>1644</v>
      </c>
      <c r="D73" s="2860">
        <v>23481</v>
      </c>
      <c r="E73" s="2863">
        <f>D73*1.5</f>
        <v>35221.5</v>
      </c>
    </row>
    <row r="74" spans="1:5" ht="188.25" customHeight="1" x14ac:dyDescent="0.25">
      <c r="A74" s="2852"/>
      <c r="B74" s="2855"/>
      <c r="C74" s="2858"/>
      <c r="D74" s="2861"/>
      <c r="E74" s="2864"/>
    </row>
    <row r="75" spans="1:5" x14ac:dyDescent="0.25">
      <c r="A75" s="2853"/>
      <c r="B75" s="2856"/>
      <c r="C75" s="2859"/>
      <c r="D75" s="2862"/>
      <c r="E75" s="2865"/>
    </row>
    <row r="76" spans="1:5" ht="15" customHeight="1" x14ac:dyDescent="0.25">
      <c r="A76" s="683" t="s">
        <v>1661</v>
      </c>
      <c r="B76" s="2854" t="s">
        <v>1613</v>
      </c>
      <c r="C76" s="2873" t="s">
        <v>1645</v>
      </c>
      <c r="D76" s="2860">
        <v>23480</v>
      </c>
      <c r="E76" s="2863">
        <f t="shared" ref="E76" si="11">D76*1.5</f>
        <v>35220</v>
      </c>
    </row>
    <row r="77" spans="1:5" ht="196.5" customHeight="1" x14ac:dyDescent="0.25">
      <c r="A77" s="2852"/>
      <c r="B77" s="2855"/>
      <c r="C77" s="2874"/>
      <c r="D77" s="2861"/>
      <c r="E77" s="2864"/>
    </row>
    <row r="78" spans="1:5" ht="15" customHeight="1" x14ac:dyDescent="0.25">
      <c r="A78" s="2853"/>
      <c r="B78" s="2856"/>
      <c r="C78" s="2875"/>
      <c r="D78" s="2862"/>
      <c r="E78" s="2865"/>
    </row>
    <row r="79" spans="1:5" ht="15" customHeight="1" x14ac:dyDescent="0.25">
      <c r="A79" s="683" t="s">
        <v>1662</v>
      </c>
      <c r="B79" s="2854" t="s">
        <v>1614</v>
      </c>
      <c r="C79" s="2857" t="s">
        <v>1646</v>
      </c>
      <c r="D79" s="2860">
        <v>23988</v>
      </c>
      <c r="E79" s="2863">
        <f t="shared" ref="E79" si="12">D79*1.5</f>
        <v>35982</v>
      </c>
    </row>
    <row r="80" spans="1:5" ht="15" customHeight="1" x14ac:dyDescent="0.25">
      <c r="A80" s="2852"/>
      <c r="B80" s="2855"/>
      <c r="C80" s="2858"/>
      <c r="D80" s="2861"/>
      <c r="E80" s="2864"/>
    </row>
    <row r="81" spans="1:5" ht="172.5" customHeight="1" x14ac:dyDescent="0.25">
      <c r="A81" s="2853"/>
      <c r="B81" s="2856"/>
      <c r="C81" s="2859"/>
      <c r="D81" s="2862"/>
      <c r="E81" s="2865"/>
    </row>
    <row r="82" spans="1:5" ht="15" customHeight="1" x14ac:dyDescent="0.25">
      <c r="A82" s="683" t="s">
        <v>1663</v>
      </c>
      <c r="B82" s="2854" t="s">
        <v>1615</v>
      </c>
      <c r="C82" s="2870" t="s">
        <v>1647</v>
      </c>
      <c r="D82" s="2860">
        <v>24750</v>
      </c>
      <c r="E82" s="2863">
        <f t="shared" ref="E82" si="13">D82*1.5</f>
        <v>37125</v>
      </c>
    </row>
    <row r="83" spans="1:5" ht="15" customHeight="1" x14ac:dyDescent="0.25">
      <c r="A83" s="2852"/>
      <c r="B83" s="2855"/>
      <c r="C83" s="2871"/>
      <c r="D83" s="2861"/>
      <c r="E83" s="2864"/>
    </row>
    <row r="84" spans="1:5" ht="164.25" customHeight="1" x14ac:dyDescent="0.25">
      <c r="A84" s="2853"/>
      <c r="B84" s="2856"/>
      <c r="C84" s="2872"/>
      <c r="D84" s="2862"/>
      <c r="E84" s="2865"/>
    </row>
    <row r="85" spans="1:5" ht="15" customHeight="1" x14ac:dyDescent="0.25">
      <c r="A85" s="683" t="s">
        <v>1664</v>
      </c>
      <c r="B85" s="2854" t="s">
        <v>1616</v>
      </c>
      <c r="C85" s="2857" t="s">
        <v>1648</v>
      </c>
      <c r="D85" s="2860">
        <v>32999</v>
      </c>
      <c r="E85" s="2863">
        <f t="shared" ref="E85" si="14">D85*1.5</f>
        <v>49498.5</v>
      </c>
    </row>
    <row r="86" spans="1:5" ht="15.75" x14ac:dyDescent="0.25">
      <c r="A86" s="685"/>
      <c r="B86" s="2855"/>
      <c r="C86" s="2858"/>
      <c r="D86" s="2861"/>
      <c r="E86" s="2864"/>
    </row>
    <row r="87" spans="1:5" ht="159.75" customHeight="1" x14ac:dyDescent="0.25">
      <c r="A87" s="686"/>
      <c r="B87" s="2856"/>
      <c r="C87" s="2859"/>
      <c r="D87" s="2862"/>
      <c r="E87" s="2865"/>
    </row>
    <row r="88" spans="1:5" ht="15" customHeight="1" x14ac:dyDescent="0.25">
      <c r="A88" s="683" t="s">
        <v>1665</v>
      </c>
      <c r="B88" s="2854" t="s">
        <v>1617</v>
      </c>
      <c r="C88" s="2870" t="s">
        <v>1649</v>
      </c>
      <c r="D88" s="2860">
        <v>26907</v>
      </c>
      <c r="E88" s="2863">
        <f t="shared" ref="E88" si="15">D88*1.5</f>
        <v>40360.5</v>
      </c>
    </row>
    <row r="89" spans="1:5" ht="15" customHeight="1" x14ac:dyDescent="0.25">
      <c r="A89" s="2852"/>
      <c r="B89" s="2855"/>
      <c r="C89" s="2871"/>
      <c r="D89" s="2861"/>
      <c r="E89" s="2864"/>
    </row>
    <row r="90" spans="1:5" ht="177.75" customHeight="1" x14ac:dyDescent="0.25">
      <c r="A90" s="2853"/>
      <c r="B90" s="2856"/>
      <c r="C90" s="2872"/>
      <c r="D90" s="2862"/>
      <c r="E90" s="2865"/>
    </row>
    <row r="91" spans="1:5" ht="15" customHeight="1" x14ac:dyDescent="0.25">
      <c r="A91" s="683" t="s">
        <v>1666</v>
      </c>
      <c r="B91" s="2854" t="s">
        <v>1618</v>
      </c>
      <c r="C91" s="2870" t="s">
        <v>1649</v>
      </c>
      <c r="D91" s="2860">
        <v>27668</v>
      </c>
      <c r="E91" s="2863">
        <f t="shared" ref="E91" si="16">D91*1.5</f>
        <v>41502</v>
      </c>
    </row>
    <row r="92" spans="1:5" ht="170.1" customHeight="1" x14ac:dyDescent="0.25">
      <c r="A92" s="2852"/>
      <c r="B92" s="2855"/>
      <c r="C92" s="2871"/>
      <c r="D92" s="2861"/>
      <c r="E92" s="2864"/>
    </row>
    <row r="93" spans="1:5" ht="35.25" customHeight="1" x14ac:dyDescent="0.25">
      <c r="A93" s="2853"/>
      <c r="B93" s="2856"/>
      <c r="C93" s="2872"/>
      <c r="D93" s="2862"/>
      <c r="E93" s="2865"/>
    </row>
    <row r="94" spans="1:5" x14ac:dyDescent="0.25">
      <c r="A94" s="683" t="s">
        <v>1667</v>
      </c>
      <c r="B94" s="2854" t="s">
        <v>1619</v>
      </c>
      <c r="C94" s="2857" t="s">
        <v>1650</v>
      </c>
      <c r="D94" s="2868">
        <v>32365</v>
      </c>
      <c r="E94" s="2869">
        <f>D94*1.5</f>
        <v>48547.5</v>
      </c>
    </row>
    <row r="95" spans="1:5" ht="202.5" customHeight="1" x14ac:dyDescent="0.25">
      <c r="A95" s="684"/>
      <c r="B95" s="2866"/>
      <c r="C95" s="2867"/>
      <c r="D95" s="2868"/>
      <c r="E95" s="2869"/>
    </row>
    <row r="96" spans="1:5" x14ac:dyDescent="0.25">
      <c r="A96" s="683" t="s">
        <v>1668</v>
      </c>
      <c r="B96" s="2854" t="s">
        <v>1620</v>
      </c>
      <c r="C96" s="2857" t="s">
        <v>1648</v>
      </c>
      <c r="D96" s="2860">
        <v>41884</v>
      </c>
      <c r="E96" s="2860">
        <f>D96*1.5</f>
        <v>62826</v>
      </c>
    </row>
    <row r="97" spans="1:5" ht="180" customHeight="1" x14ac:dyDescent="0.25">
      <c r="A97" s="2852"/>
      <c r="B97" s="2855"/>
      <c r="C97" s="2858"/>
      <c r="D97" s="2861"/>
      <c r="E97" s="2861"/>
    </row>
    <row r="98" spans="1:5" ht="6.75" customHeight="1" x14ac:dyDescent="0.25">
      <c r="A98" s="2853"/>
      <c r="B98" s="2856"/>
      <c r="C98" s="2859"/>
      <c r="D98" s="2862"/>
      <c r="E98" s="2862"/>
    </row>
    <row r="99" spans="1:5" x14ac:dyDescent="0.25">
      <c r="A99" s="683" t="s">
        <v>1669</v>
      </c>
      <c r="B99" s="2854" t="s">
        <v>1621</v>
      </c>
      <c r="C99" s="2857" t="s">
        <v>1651</v>
      </c>
      <c r="D99" s="2860">
        <v>50133</v>
      </c>
      <c r="E99" s="2863">
        <f>D99*1.5</f>
        <v>75199.5</v>
      </c>
    </row>
    <row r="100" spans="1:5" ht="177" customHeight="1" x14ac:dyDescent="0.25">
      <c r="A100" s="2852"/>
      <c r="B100" s="2855"/>
      <c r="C100" s="2858"/>
      <c r="D100" s="2861"/>
      <c r="E100" s="2864"/>
    </row>
    <row r="101" spans="1:5" ht="12" customHeight="1" x14ac:dyDescent="0.25">
      <c r="A101" s="2853"/>
      <c r="B101" s="2856"/>
      <c r="C101" s="2859"/>
      <c r="D101" s="2862"/>
      <c r="E101" s="2865"/>
    </row>
  </sheetData>
  <mergeCells count="173">
    <mergeCell ref="A1:E1"/>
    <mergeCell ref="A2:E2"/>
    <mergeCell ref="A3:E3"/>
    <mergeCell ref="A4:E4"/>
    <mergeCell ref="A5:B5"/>
    <mergeCell ref="B8:B9"/>
    <mergeCell ref="C8:C9"/>
    <mergeCell ref="D8:D9"/>
    <mergeCell ref="E8:E9"/>
    <mergeCell ref="B10:B11"/>
    <mergeCell ref="C10:C11"/>
    <mergeCell ref="D10:D11"/>
    <mergeCell ref="E10:E11"/>
    <mergeCell ref="B6:B7"/>
    <mergeCell ref="C6:C7"/>
    <mergeCell ref="D6:D7"/>
    <mergeCell ref="E6:E7"/>
    <mergeCell ref="D19:D20"/>
    <mergeCell ref="E19:E20"/>
    <mergeCell ref="B19:B20"/>
    <mergeCell ref="C19:C20"/>
    <mergeCell ref="B16:B17"/>
    <mergeCell ref="C16:C17"/>
    <mergeCell ref="D16:D17"/>
    <mergeCell ref="E16:E17"/>
    <mergeCell ref="B12:B13"/>
    <mergeCell ref="C12:C13"/>
    <mergeCell ref="D12:D13"/>
    <mergeCell ref="E12:E13"/>
    <mergeCell ref="B14:B15"/>
    <mergeCell ref="C14:C15"/>
    <mergeCell ref="D14:D15"/>
    <mergeCell ref="E14:E15"/>
    <mergeCell ref="A24:A26"/>
    <mergeCell ref="B27:B29"/>
    <mergeCell ref="D27:D29"/>
    <mergeCell ref="E27:E29"/>
    <mergeCell ref="A28:A29"/>
    <mergeCell ref="B21:B22"/>
    <mergeCell ref="C21:C22"/>
    <mergeCell ref="D21:D22"/>
    <mergeCell ref="E21:E22"/>
    <mergeCell ref="B23:B26"/>
    <mergeCell ref="C23:C24"/>
    <mergeCell ref="D23:D26"/>
    <mergeCell ref="E23:E26"/>
    <mergeCell ref="B34:B37"/>
    <mergeCell ref="C34:C35"/>
    <mergeCell ref="D34:D37"/>
    <mergeCell ref="E34:E37"/>
    <mergeCell ref="A35:A37"/>
    <mergeCell ref="C36:C37"/>
    <mergeCell ref="B30:B33"/>
    <mergeCell ref="C30:C31"/>
    <mergeCell ref="D30:D33"/>
    <mergeCell ref="E30:E33"/>
    <mergeCell ref="A31:A33"/>
    <mergeCell ref="C32:C33"/>
    <mergeCell ref="B41:B43"/>
    <mergeCell ref="C41:C43"/>
    <mergeCell ref="D41:D43"/>
    <mergeCell ref="E41:E43"/>
    <mergeCell ref="A42:A43"/>
    <mergeCell ref="B38:B40"/>
    <mergeCell ref="C38:C40"/>
    <mergeCell ref="D38:D40"/>
    <mergeCell ref="E38:E40"/>
    <mergeCell ref="A39:A40"/>
    <mergeCell ref="B46:B47"/>
    <mergeCell ref="C46:C47"/>
    <mergeCell ref="D46:D47"/>
    <mergeCell ref="E46:E47"/>
    <mergeCell ref="B48:B49"/>
    <mergeCell ref="C48:C49"/>
    <mergeCell ref="D48:D49"/>
    <mergeCell ref="E48:E49"/>
    <mergeCell ref="B44:B45"/>
    <mergeCell ref="C44:C45"/>
    <mergeCell ref="D44:D45"/>
    <mergeCell ref="E44:E45"/>
    <mergeCell ref="B52:B54"/>
    <mergeCell ref="C52:C53"/>
    <mergeCell ref="D52:D53"/>
    <mergeCell ref="E52:E53"/>
    <mergeCell ref="A53:A54"/>
    <mergeCell ref="B50:B51"/>
    <mergeCell ref="C50:C51"/>
    <mergeCell ref="D50:D51"/>
    <mergeCell ref="E50:E51"/>
    <mergeCell ref="B58:B60"/>
    <mergeCell ref="C58:C59"/>
    <mergeCell ref="D58:D59"/>
    <mergeCell ref="E58:E59"/>
    <mergeCell ref="A59:A60"/>
    <mergeCell ref="B55:B57"/>
    <mergeCell ref="C55:C57"/>
    <mergeCell ref="D55:D57"/>
    <mergeCell ref="E55:E57"/>
    <mergeCell ref="A56:A57"/>
    <mergeCell ref="B65:B66"/>
    <mergeCell ref="C65:C66"/>
    <mergeCell ref="D65:D66"/>
    <mergeCell ref="E65:E66"/>
    <mergeCell ref="B67:B68"/>
    <mergeCell ref="C67:C68"/>
    <mergeCell ref="D67:D68"/>
    <mergeCell ref="E67:E68"/>
    <mergeCell ref="B61:B62"/>
    <mergeCell ref="C61:C62"/>
    <mergeCell ref="D61:D62"/>
    <mergeCell ref="E61:E62"/>
    <mergeCell ref="B63:B64"/>
    <mergeCell ref="C63:C64"/>
    <mergeCell ref="D63:D64"/>
    <mergeCell ref="E63:E64"/>
    <mergeCell ref="B73:B75"/>
    <mergeCell ref="C73:C75"/>
    <mergeCell ref="D73:D75"/>
    <mergeCell ref="E73:E75"/>
    <mergeCell ref="A74:A75"/>
    <mergeCell ref="B69:B70"/>
    <mergeCell ref="C69:C70"/>
    <mergeCell ref="D69:D70"/>
    <mergeCell ref="E69:E70"/>
    <mergeCell ref="B71:B72"/>
    <mergeCell ref="C71:C72"/>
    <mergeCell ref="D71:D72"/>
    <mergeCell ref="E71:E72"/>
    <mergeCell ref="A83:A84"/>
    <mergeCell ref="B79:B81"/>
    <mergeCell ref="C79:C81"/>
    <mergeCell ref="D79:D81"/>
    <mergeCell ref="E79:E81"/>
    <mergeCell ref="A80:A81"/>
    <mergeCell ref="B76:B78"/>
    <mergeCell ref="C76:C78"/>
    <mergeCell ref="D76:D78"/>
    <mergeCell ref="E76:E78"/>
    <mergeCell ref="A77:A78"/>
    <mergeCell ref="D85:D87"/>
    <mergeCell ref="E85:E87"/>
    <mergeCell ref="B88:B90"/>
    <mergeCell ref="C88:C90"/>
    <mergeCell ref="D88:D90"/>
    <mergeCell ref="E88:E90"/>
    <mergeCell ref="B82:B84"/>
    <mergeCell ref="C82:C84"/>
    <mergeCell ref="D82:D84"/>
    <mergeCell ref="E82:E84"/>
    <mergeCell ref="A18:E18"/>
    <mergeCell ref="C27:C29"/>
    <mergeCell ref="A97:A98"/>
    <mergeCell ref="B99:B101"/>
    <mergeCell ref="C99:C101"/>
    <mergeCell ref="D99:D101"/>
    <mergeCell ref="E99:E101"/>
    <mergeCell ref="A100:A101"/>
    <mergeCell ref="B94:B95"/>
    <mergeCell ref="C94:C95"/>
    <mergeCell ref="D94:D95"/>
    <mergeCell ref="E94:E95"/>
    <mergeCell ref="B96:B98"/>
    <mergeCell ref="C96:C98"/>
    <mergeCell ref="D96:D98"/>
    <mergeCell ref="E96:E98"/>
    <mergeCell ref="A89:A90"/>
    <mergeCell ref="B91:B93"/>
    <mergeCell ref="C91:C93"/>
    <mergeCell ref="D91:D93"/>
    <mergeCell ref="E91:E93"/>
    <mergeCell ref="A92:A93"/>
    <mergeCell ref="B85:B87"/>
    <mergeCell ref="C85:C87"/>
  </mergeCells>
  <hyperlinks>
    <hyperlink ref="A2:E2" location="СОДЕРЖАНИЕ!A1" display="ВЕРНУТЬСЯ В СОДЕРЖАНИЕ" xr:uid="{2AFADBD4-45EF-45E1-9581-160F88F87EFB}"/>
  </hyperlinks>
  <pageMargins left="0.70866141732283472" right="0.70866141732283472" top="0.55118110236220474" bottom="0.55118110236220474" header="0.31496062992125984" footer="0.31496062992125984"/>
  <pageSetup paperSize="9" scale="62" orientation="portrait" r:id="rId1"/>
  <headerFooter differentFirst="1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08FFFD-B98E-4015-995C-89C356E2E23F}">
  <dimension ref="A1:H139"/>
  <sheetViews>
    <sheetView zoomScale="85" workbookViewId="0">
      <selection activeCell="A2" sqref="A2:F2"/>
    </sheetView>
  </sheetViews>
  <sheetFormatPr defaultColWidth="9.140625" defaultRowHeight="15.75" x14ac:dyDescent="0.25"/>
  <cols>
    <col min="1" max="1" width="20" style="506" customWidth="1"/>
    <col min="2" max="2" width="25.5703125" style="506" customWidth="1"/>
    <col min="3" max="3" width="27.7109375" style="506" customWidth="1"/>
    <col min="4" max="4" width="17.42578125" style="532" customWidth="1"/>
    <col min="5" max="5" width="23.42578125" style="533" customWidth="1"/>
    <col min="6" max="6" width="21.5703125" style="533" customWidth="1"/>
    <col min="7" max="16384" width="9.140625" style="506"/>
  </cols>
  <sheetData>
    <row r="1" spans="1:8" ht="95.25" customHeight="1" x14ac:dyDescent="0.2">
      <c r="A1" s="2942"/>
      <c r="B1" s="2943"/>
      <c r="C1" s="2943"/>
      <c r="D1" s="2943"/>
      <c r="E1" s="2943"/>
      <c r="F1" s="2944"/>
    </row>
    <row r="2" spans="1:8" ht="15" x14ac:dyDescent="0.2">
      <c r="A2" s="2021" t="s">
        <v>427</v>
      </c>
      <c r="B2" s="2022"/>
      <c r="C2" s="2022"/>
      <c r="D2" s="2022"/>
      <c r="E2" s="2022"/>
      <c r="F2" s="2023"/>
    </row>
    <row r="3" spans="1:8" ht="19.5" thickBot="1" x14ac:dyDescent="0.35">
      <c r="A3" s="2945" t="s">
        <v>831</v>
      </c>
      <c r="B3" s="2945"/>
      <c r="C3" s="2945"/>
      <c r="D3" s="2945"/>
      <c r="E3" s="2945"/>
      <c r="F3" s="2945"/>
    </row>
    <row r="4" spans="1:8" ht="36" customHeight="1" thickBot="1" x14ac:dyDescent="0.25">
      <c r="A4" s="840" t="s">
        <v>832</v>
      </c>
      <c r="B4" s="841" t="s">
        <v>833</v>
      </c>
      <c r="C4" s="840" t="s">
        <v>834</v>
      </c>
      <c r="D4" s="840" t="s">
        <v>101</v>
      </c>
      <c r="E4" s="842" t="s">
        <v>835</v>
      </c>
      <c r="F4" s="843" t="s">
        <v>836</v>
      </c>
    </row>
    <row r="5" spans="1:8" ht="41.25" customHeight="1" x14ac:dyDescent="0.2">
      <c r="A5" s="2947" t="s">
        <v>837</v>
      </c>
      <c r="B5" s="835"/>
      <c r="C5" s="836" t="s">
        <v>838</v>
      </c>
      <c r="D5" s="837" t="s">
        <v>839</v>
      </c>
      <c r="E5" s="838">
        <v>2991.7515869999997</v>
      </c>
      <c r="F5" s="839">
        <f>E5*1.5</f>
        <v>4487.6273805000001</v>
      </c>
      <c r="H5" s="834"/>
    </row>
    <row r="6" spans="1:8" ht="43.5" customHeight="1" x14ac:dyDescent="0.2">
      <c r="A6" s="2948"/>
      <c r="B6" s="507"/>
      <c r="C6" s="508" t="s">
        <v>840</v>
      </c>
      <c r="D6" s="509" t="s">
        <v>839</v>
      </c>
      <c r="E6" s="510">
        <v>2991.7515869999997</v>
      </c>
      <c r="F6" s="511">
        <f t="shared" ref="F6:F71" si="0">E6*1.5</f>
        <v>4487.6273805000001</v>
      </c>
      <c r="H6" s="834"/>
    </row>
    <row r="7" spans="1:8" ht="42" customHeight="1" x14ac:dyDescent="0.2">
      <c r="A7" s="2948"/>
      <c r="B7" s="507"/>
      <c r="C7" s="512" t="s">
        <v>841</v>
      </c>
      <c r="D7" s="513" t="s">
        <v>839</v>
      </c>
      <c r="E7" s="510">
        <v>2761.5300389999998</v>
      </c>
      <c r="F7" s="511">
        <f t="shared" si="0"/>
        <v>4142.2950584999999</v>
      </c>
      <c r="H7" s="834"/>
    </row>
    <row r="8" spans="1:8" ht="43.5" customHeight="1" x14ac:dyDescent="0.2">
      <c r="A8" s="2946" t="s">
        <v>842</v>
      </c>
      <c r="B8" s="507"/>
      <c r="C8" s="514" t="s">
        <v>838</v>
      </c>
      <c r="D8" s="513" t="s">
        <v>839</v>
      </c>
      <c r="E8" s="510">
        <v>3337.0839090000004</v>
      </c>
      <c r="F8" s="511">
        <f t="shared" si="0"/>
        <v>5005.6258635000004</v>
      </c>
      <c r="H8" s="834"/>
    </row>
    <row r="9" spans="1:8" ht="43.5" customHeight="1" x14ac:dyDescent="0.2">
      <c r="A9" s="2946"/>
      <c r="B9" s="507"/>
      <c r="C9" s="512" t="s">
        <v>843</v>
      </c>
      <c r="D9" s="515" t="s">
        <v>105</v>
      </c>
      <c r="E9" s="510">
        <v>3106.8623610000004</v>
      </c>
      <c r="F9" s="511">
        <f t="shared" si="0"/>
        <v>4660.2935415000011</v>
      </c>
      <c r="H9" s="834"/>
    </row>
    <row r="10" spans="1:8" ht="45" customHeight="1" x14ac:dyDescent="0.2">
      <c r="A10" s="2946"/>
      <c r="B10" s="507"/>
      <c r="C10" s="512" t="s">
        <v>841</v>
      </c>
      <c r="D10" s="515" t="s">
        <v>105</v>
      </c>
      <c r="E10" s="510">
        <v>3106.8623610000004</v>
      </c>
      <c r="F10" s="511">
        <f t="shared" si="0"/>
        <v>4660.2935415000011</v>
      </c>
      <c r="H10" s="834"/>
    </row>
    <row r="11" spans="1:8" ht="47.25" customHeight="1" x14ac:dyDescent="0.2">
      <c r="A11" s="2946"/>
      <c r="B11" s="507"/>
      <c r="C11" s="516" t="s">
        <v>844</v>
      </c>
      <c r="D11" s="513" t="s">
        <v>839</v>
      </c>
      <c r="E11" s="510">
        <v>3337.0839090000004</v>
      </c>
      <c r="F11" s="511">
        <f t="shared" si="0"/>
        <v>5005.6258635000004</v>
      </c>
      <c r="H11" s="834"/>
    </row>
    <row r="12" spans="1:8" ht="47.25" customHeight="1" x14ac:dyDescent="0.2">
      <c r="A12" s="2949" t="s">
        <v>845</v>
      </c>
      <c r="B12" s="507"/>
      <c r="C12" s="514" t="s">
        <v>838</v>
      </c>
      <c r="D12" s="513" t="s">
        <v>839</v>
      </c>
      <c r="E12" s="510">
        <v>2991.7515869999997</v>
      </c>
      <c r="F12" s="511">
        <f t="shared" si="0"/>
        <v>4487.6273805000001</v>
      </c>
      <c r="H12" s="834"/>
    </row>
    <row r="13" spans="1:8" ht="47.25" customHeight="1" x14ac:dyDescent="0.2">
      <c r="A13" s="2948"/>
      <c r="B13" s="507"/>
      <c r="C13" s="517" t="s">
        <v>843</v>
      </c>
      <c r="D13" s="515" t="s">
        <v>105</v>
      </c>
      <c r="E13" s="510">
        <v>2761.5300389999998</v>
      </c>
      <c r="F13" s="511">
        <f t="shared" si="0"/>
        <v>4142.2950584999999</v>
      </c>
      <c r="H13" s="834"/>
    </row>
    <row r="14" spans="1:8" ht="47.25" customHeight="1" x14ac:dyDescent="0.2">
      <c r="A14" s="2948"/>
      <c r="B14" s="507"/>
      <c r="C14" s="518" t="s">
        <v>844</v>
      </c>
      <c r="D14" s="513" t="s">
        <v>839</v>
      </c>
      <c r="E14" s="510">
        <v>2991.7515869999997</v>
      </c>
      <c r="F14" s="511">
        <f t="shared" si="0"/>
        <v>4487.6273805000001</v>
      </c>
      <c r="H14" s="834"/>
    </row>
    <row r="15" spans="1:8" ht="47.25" customHeight="1" x14ac:dyDescent="0.2">
      <c r="A15" s="2948"/>
      <c r="B15" s="507"/>
      <c r="C15" s="508" t="s">
        <v>846</v>
      </c>
      <c r="D15" s="509" t="s">
        <v>839</v>
      </c>
      <c r="E15" s="510">
        <v>2991.7515869999997</v>
      </c>
      <c r="F15" s="511">
        <f t="shared" si="0"/>
        <v>4487.6273805000001</v>
      </c>
      <c r="H15" s="834"/>
    </row>
    <row r="16" spans="1:8" ht="47.25" customHeight="1" x14ac:dyDescent="0.2">
      <c r="A16" s="2950"/>
      <c r="B16" s="507"/>
      <c r="C16" s="512" t="s">
        <v>841</v>
      </c>
      <c r="D16" s="509" t="s">
        <v>839</v>
      </c>
      <c r="E16" s="510">
        <v>2762</v>
      </c>
      <c r="F16" s="511">
        <f t="shared" si="0"/>
        <v>4143</v>
      </c>
      <c r="H16" s="834"/>
    </row>
    <row r="17" spans="1:8" ht="47.25" customHeight="1" x14ac:dyDescent="0.2">
      <c r="A17" s="2928" t="s">
        <v>847</v>
      </c>
      <c r="B17" s="507"/>
      <c r="C17" s="516" t="s">
        <v>844</v>
      </c>
      <c r="D17" s="515" t="s">
        <v>105</v>
      </c>
      <c r="E17" s="519">
        <v>3106.8623610000004</v>
      </c>
      <c r="F17" s="511">
        <f t="shared" si="0"/>
        <v>4660.2935415000011</v>
      </c>
      <c r="H17" s="834"/>
    </row>
    <row r="18" spans="1:8" ht="47.25" customHeight="1" x14ac:dyDescent="0.2">
      <c r="A18" s="2928"/>
      <c r="B18" s="507"/>
      <c r="C18" s="508" t="s">
        <v>840</v>
      </c>
      <c r="D18" s="520" t="s">
        <v>105</v>
      </c>
      <c r="E18" s="519">
        <v>3106.8623610000004</v>
      </c>
      <c r="F18" s="511">
        <f t="shared" si="0"/>
        <v>4660.2935415000011</v>
      </c>
      <c r="H18" s="834"/>
    </row>
    <row r="19" spans="1:8" ht="51" customHeight="1" x14ac:dyDescent="0.2">
      <c r="A19" s="521" t="s">
        <v>848</v>
      </c>
      <c r="B19" s="507"/>
      <c r="C19" s="508" t="s">
        <v>849</v>
      </c>
      <c r="D19" s="509" t="s">
        <v>839</v>
      </c>
      <c r="E19" s="510">
        <v>3544.7347169999998</v>
      </c>
      <c r="F19" s="511">
        <f t="shared" si="0"/>
        <v>5317.1020755</v>
      </c>
      <c r="H19" s="834"/>
    </row>
    <row r="20" spans="1:8" ht="51" customHeight="1" x14ac:dyDescent="0.2">
      <c r="A20" s="521" t="s">
        <v>2093</v>
      </c>
      <c r="B20" s="507"/>
      <c r="C20" s="517" t="s">
        <v>2094</v>
      </c>
      <c r="D20" s="509" t="s">
        <v>839</v>
      </c>
      <c r="E20" s="510">
        <v>3176</v>
      </c>
      <c r="F20" s="511">
        <f t="shared" si="0"/>
        <v>4764</v>
      </c>
      <c r="H20" s="834"/>
    </row>
    <row r="21" spans="1:8" ht="47.25" customHeight="1" x14ac:dyDescent="0.2">
      <c r="A21" s="2928" t="s">
        <v>850</v>
      </c>
      <c r="B21" s="507"/>
      <c r="C21" s="512" t="s">
        <v>841</v>
      </c>
      <c r="D21" s="513" t="s">
        <v>839</v>
      </c>
      <c r="E21" s="510">
        <v>2313.5008499999999</v>
      </c>
      <c r="F21" s="511">
        <f t="shared" si="0"/>
        <v>3470.2512749999996</v>
      </c>
      <c r="H21" s="834"/>
    </row>
    <row r="22" spans="1:8" ht="47.25" customHeight="1" x14ac:dyDescent="0.2">
      <c r="A22" s="2928"/>
      <c r="B22" s="507"/>
      <c r="C22" s="518" t="s">
        <v>844</v>
      </c>
      <c r="D22" s="509" t="s">
        <v>839</v>
      </c>
      <c r="E22" s="510">
        <v>2543.7223979999999</v>
      </c>
      <c r="F22" s="511">
        <f t="shared" si="0"/>
        <v>3815.5835969999998</v>
      </c>
      <c r="H22" s="834"/>
    </row>
    <row r="23" spans="1:8" ht="47.25" customHeight="1" x14ac:dyDescent="0.2">
      <c r="A23" s="2941" t="s">
        <v>851</v>
      </c>
      <c r="B23" s="522"/>
      <c r="C23" s="512" t="s">
        <v>841</v>
      </c>
      <c r="D23" s="513" t="s">
        <v>839</v>
      </c>
      <c r="E23" s="510">
        <v>2301.0869430000002</v>
      </c>
      <c r="F23" s="511">
        <f t="shared" si="0"/>
        <v>3451.6304145000004</v>
      </c>
      <c r="H23" s="834"/>
    </row>
    <row r="24" spans="1:8" ht="47.25" customHeight="1" x14ac:dyDescent="0.2">
      <c r="A24" s="2941"/>
      <c r="B24" s="522"/>
      <c r="C24" s="516" t="s">
        <v>844</v>
      </c>
      <c r="D24" s="513" t="s">
        <v>839</v>
      </c>
      <c r="E24" s="510">
        <v>2531.3084909999998</v>
      </c>
      <c r="F24" s="511">
        <f t="shared" si="0"/>
        <v>3796.9627364999997</v>
      </c>
      <c r="H24" s="834"/>
    </row>
    <row r="25" spans="1:8" ht="47.25" customHeight="1" x14ac:dyDescent="0.2">
      <c r="A25" s="2941"/>
      <c r="B25" s="522"/>
      <c r="C25" s="514" t="s">
        <v>838</v>
      </c>
      <c r="D25" s="513" t="s">
        <v>839</v>
      </c>
      <c r="E25" s="510">
        <v>2531.3084909999998</v>
      </c>
      <c r="F25" s="511">
        <f t="shared" si="0"/>
        <v>3796.9627364999997</v>
      </c>
      <c r="H25" s="834"/>
    </row>
    <row r="26" spans="1:8" ht="47.25" customHeight="1" x14ac:dyDescent="0.2">
      <c r="A26" s="521" t="s">
        <v>852</v>
      </c>
      <c r="B26" s="522"/>
      <c r="C26" s="508" t="s">
        <v>853</v>
      </c>
      <c r="D26" s="520" t="s">
        <v>105</v>
      </c>
      <c r="E26" s="519">
        <v>3912.6377790000001</v>
      </c>
      <c r="F26" s="511">
        <f t="shared" si="0"/>
        <v>5868.9566685</v>
      </c>
      <c r="H26" s="834"/>
    </row>
    <row r="27" spans="1:8" ht="50.25" customHeight="1" x14ac:dyDescent="0.2">
      <c r="A27" s="2928" t="s">
        <v>854</v>
      </c>
      <c r="B27" s="522"/>
      <c r="C27" s="508" t="s">
        <v>855</v>
      </c>
      <c r="D27" s="509" t="s">
        <v>839</v>
      </c>
      <c r="E27" s="510">
        <v>3452.1946830000002</v>
      </c>
      <c r="F27" s="511">
        <f t="shared" si="0"/>
        <v>5178.2920245000005</v>
      </c>
      <c r="H27" s="834"/>
    </row>
    <row r="28" spans="1:8" ht="51" customHeight="1" x14ac:dyDescent="0.2">
      <c r="A28" s="2928"/>
      <c r="B28" s="522"/>
      <c r="C28" s="508" t="s">
        <v>856</v>
      </c>
      <c r="D28" s="509" t="s">
        <v>839</v>
      </c>
      <c r="E28" s="510">
        <v>3682.4162310000002</v>
      </c>
      <c r="F28" s="511">
        <f t="shared" si="0"/>
        <v>5523.6243465000007</v>
      </c>
      <c r="H28" s="834"/>
    </row>
    <row r="29" spans="1:8" ht="54" customHeight="1" x14ac:dyDescent="0.2">
      <c r="A29" s="2928"/>
      <c r="B29" s="522"/>
      <c r="C29" s="508" t="s">
        <v>857</v>
      </c>
      <c r="D29" s="520" t="s">
        <v>105</v>
      </c>
      <c r="E29" s="510">
        <v>3452.1946830000002</v>
      </c>
      <c r="F29" s="511">
        <f t="shared" si="0"/>
        <v>5178.2920245000005</v>
      </c>
      <c r="H29" s="834"/>
    </row>
    <row r="30" spans="1:8" ht="54" customHeight="1" x14ac:dyDescent="0.2">
      <c r="A30" s="2928" t="s">
        <v>858</v>
      </c>
      <c r="B30" s="522"/>
      <c r="C30" s="514" t="s">
        <v>838</v>
      </c>
      <c r="D30" s="513" t="s">
        <v>839</v>
      </c>
      <c r="E30" s="510">
        <v>2900.3400900000001</v>
      </c>
      <c r="F30" s="511">
        <f t="shared" si="0"/>
        <v>4350.5101350000004</v>
      </c>
      <c r="H30" s="834"/>
    </row>
    <row r="31" spans="1:8" ht="54" customHeight="1" x14ac:dyDescent="0.2">
      <c r="A31" s="2928"/>
      <c r="B31" s="522"/>
      <c r="C31" s="508" t="s">
        <v>859</v>
      </c>
      <c r="D31" s="509" t="s">
        <v>839</v>
      </c>
      <c r="E31" s="510">
        <v>2670.1185420000002</v>
      </c>
      <c r="F31" s="511">
        <f t="shared" si="0"/>
        <v>4005.1778130000002</v>
      </c>
      <c r="H31" s="834"/>
    </row>
    <row r="32" spans="1:8" ht="51" customHeight="1" x14ac:dyDescent="0.2">
      <c r="A32" s="2928" t="s">
        <v>860</v>
      </c>
      <c r="B32" s="522"/>
      <c r="C32" s="508" t="s">
        <v>859</v>
      </c>
      <c r="D32" s="509" t="s">
        <v>839</v>
      </c>
      <c r="E32" s="510">
        <v>2946.610107</v>
      </c>
      <c r="F32" s="511">
        <f t="shared" si="0"/>
        <v>4419.9151604999997</v>
      </c>
      <c r="H32" s="834"/>
    </row>
    <row r="33" spans="1:8" ht="51" customHeight="1" x14ac:dyDescent="0.2">
      <c r="A33" s="2928" t="s">
        <v>861</v>
      </c>
      <c r="B33" s="522"/>
      <c r="C33" s="508" t="s">
        <v>862</v>
      </c>
      <c r="D33" s="509" t="s">
        <v>839</v>
      </c>
      <c r="E33" s="510">
        <v>3176.831655</v>
      </c>
      <c r="F33" s="511">
        <f t="shared" si="0"/>
        <v>4765.2474824999999</v>
      </c>
      <c r="H33" s="834"/>
    </row>
    <row r="34" spans="1:8" ht="51" customHeight="1" x14ac:dyDescent="0.2">
      <c r="A34" s="2928" t="s">
        <v>863</v>
      </c>
      <c r="B34" s="522"/>
      <c r="C34" s="508" t="s">
        <v>864</v>
      </c>
      <c r="D34" s="509" t="s">
        <v>839</v>
      </c>
      <c r="E34" s="510">
        <v>3130.5616380000001</v>
      </c>
      <c r="F34" s="511">
        <f t="shared" si="0"/>
        <v>4695.8424570000006</v>
      </c>
      <c r="H34" s="834"/>
    </row>
    <row r="35" spans="1:8" ht="51" customHeight="1" x14ac:dyDescent="0.2">
      <c r="A35" s="2928" t="s">
        <v>865</v>
      </c>
      <c r="B35" s="522"/>
      <c r="C35" s="508" t="s">
        <v>862</v>
      </c>
      <c r="D35" s="509" t="s">
        <v>839</v>
      </c>
      <c r="E35" s="510">
        <v>3360.7831860000001</v>
      </c>
      <c r="F35" s="511">
        <f t="shared" si="0"/>
        <v>5041.1747789999999</v>
      </c>
      <c r="H35" s="834"/>
    </row>
    <row r="36" spans="1:8" ht="51" customHeight="1" x14ac:dyDescent="0.2">
      <c r="A36" s="2941" t="s">
        <v>866</v>
      </c>
      <c r="B36" s="522"/>
      <c r="C36" s="512" t="s">
        <v>841</v>
      </c>
      <c r="D36" s="513" t="s">
        <v>839</v>
      </c>
      <c r="E36" s="510">
        <v>2946.610107</v>
      </c>
      <c r="F36" s="511">
        <f t="shared" si="0"/>
        <v>4419.9151604999997</v>
      </c>
      <c r="H36" s="834"/>
    </row>
    <row r="37" spans="1:8" ht="51" customHeight="1" x14ac:dyDescent="0.2">
      <c r="A37" s="2941"/>
      <c r="B37" s="522"/>
      <c r="C37" s="512" t="s">
        <v>843</v>
      </c>
      <c r="D37" s="515" t="s">
        <v>105</v>
      </c>
      <c r="E37" s="510">
        <v>2946.610107</v>
      </c>
      <c r="F37" s="511">
        <f t="shared" si="0"/>
        <v>4419.9151604999997</v>
      </c>
      <c r="H37" s="834"/>
    </row>
    <row r="38" spans="1:8" ht="51" customHeight="1" x14ac:dyDescent="0.2">
      <c r="A38" s="2941"/>
      <c r="B38" s="522"/>
      <c r="C38" s="517" t="s">
        <v>867</v>
      </c>
      <c r="D38" s="515" t="s">
        <v>105</v>
      </c>
      <c r="E38" s="510">
        <v>3176.831655</v>
      </c>
      <c r="F38" s="511">
        <f t="shared" si="0"/>
        <v>4765.2474824999999</v>
      </c>
      <c r="H38" s="834"/>
    </row>
    <row r="39" spans="1:8" ht="51" customHeight="1" x14ac:dyDescent="0.2">
      <c r="A39" s="2941"/>
      <c r="B39" s="522"/>
      <c r="C39" s="516" t="s">
        <v>844</v>
      </c>
      <c r="D39" s="513" t="s">
        <v>839</v>
      </c>
      <c r="E39" s="510">
        <v>3176.831655</v>
      </c>
      <c r="F39" s="511">
        <f t="shared" si="0"/>
        <v>4765.2474824999999</v>
      </c>
      <c r="H39" s="834"/>
    </row>
    <row r="40" spans="1:8" ht="51" customHeight="1" x14ac:dyDescent="0.2">
      <c r="A40" s="2941" t="s">
        <v>868</v>
      </c>
      <c r="B40" s="522"/>
      <c r="C40" s="523" t="s">
        <v>869</v>
      </c>
      <c r="D40" s="524" t="s">
        <v>105</v>
      </c>
      <c r="E40" s="519">
        <v>2991.7515869999997</v>
      </c>
      <c r="F40" s="511">
        <f t="shared" si="0"/>
        <v>4487.6273805000001</v>
      </c>
      <c r="H40" s="834"/>
    </row>
    <row r="41" spans="1:8" ht="51" customHeight="1" x14ac:dyDescent="0.2">
      <c r="A41" s="2941" t="s">
        <v>870</v>
      </c>
      <c r="B41" s="522"/>
      <c r="C41" s="525" t="s">
        <v>871</v>
      </c>
      <c r="D41" s="520" t="s">
        <v>105</v>
      </c>
      <c r="E41" s="519">
        <v>3221.9731350000002</v>
      </c>
      <c r="F41" s="511">
        <f t="shared" si="0"/>
        <v>4832.9597025000003</v>
      </c>
      <c r="H41" s="834"/>
    </row>
    <row r="42" spans="1:8" ht="51" customHeight="1" x14ac:dyDescent="0.2">
      <c r="A42" s="2941" t="s">
        <v>872</v>
      </c>
      <c r="B42" s="522"/>
      <c r="C42" s="512" t="s">
        <v>843</v>
      </c>
      <c r="D42" s="513" t="s">
        <v>839</v>
      </c>
      <c r="E42" s="510">
        <v>2439.8969940000002</v>
      </c>
      <c r="F42" s="511">
        <f t="shared" si="0"/>
        <v>3659.845491</v>
      </c>
      <c r="H42" s="834"/>
    </row>
    <row r="43" spans="1:8" ht="51" customHeight="1" x14ac:dyDescent="0.2">
      <c r="A43" s="2941"/>
      <c r="B43" s="522"/>
      <c r="C43" s="514" t="s">
        <v>838</v>
      </c>
      <c r="D43" s="513" t="s">
        <v>839</v>
      </c>
      <c r="E43" s="510">
        <v>2670.1185420000002</v>
      </c>
      <c r="F43" s="511">
        <f t="shared" si="0"/>
        <v>4005.1778130000002</v>
      </c>
      <c r="H43" s="834"/>
    </row>
    <row r="44" spans="1:8" ht="51" customHeight="1" x14ac:dyDescent="0.2">
      <c r="A44" s="2941"/>
      <c r="B44" s="522"/>
      <c r="C44" s="525" t="s">
        <v>873</v>
      </c>
      <c r="D44" s="509" t="s">
        <v>839</v>
      </c>
      <c r="E44" s="510">
        <v>2670.1185420000002</v>
      </c>
      <c r="F44" s="511">
        <f t="shared" si="0"/>
        <v>4005.1778130000002</v>
      </c>
      <c r="H44" s="834"/>
    </row>
    <row r="45" spans="1:8" ht="51" customHeight="1" x14ac:dyDescent="0.2">
      <c r="A45" s="2941"/>
      <c r="B45" s="522"/>
      <c r="C45" s="512" t="s">
        <v>867</v>
      </c>
      <c r="D45" s="515" t="s">
        <v>105</v>
      </c>
      <c r="E45" s="510">
        <v>2670.1185420000002</v>
      </c>
      <c r="F45" s="511">
        <f t="shared" si="0"/>
        <v>4005.1778130000002</v>
      </c>
      <c r="H45" s="834"/>
    </row>
    <row r="46" spans="1:8" ht="51" customHeight="1" x14ac:dyDescent="0.2">
      <c r="A46" s="2941" t="s">
        <v>874</v>
      </c>
      <c r="B46" s="522"/>
      <c r="C46" s="512" t="s">
        <v>841</v>
      </c>
      <c r="D46" s="513" t="s">
        <v>839</v>
      </c>
      <c r="E46" s="510">
        <v>2577.5785080000001</v>
      </c>
      <c r="F46" s="511">
        <f t="shared" si="0"/>
        <v>3866.3677619999999</v>
      </c>
      <c r="H46" s="834"/>
    </row>
    <row r="47" spans="1:8" ht="51" customHeight="1" x14ac:dyDescent="0.2">
      <c r="A47" s="2941"/>
      <c r="B47" s="522"/>
      <c r="C47" s="508" t="s">
        <v>840</v>
      </c>
      <c r="D47" s="509" t="s">
        <v>839</v>
      </c>
      <c r="E47" s="510">
        <v>2807.800056</v>
      </c>
      <c r="F47" s="511">
        <f t="shared" si="0"/>
        <v>4211.7000840000001</v>
      </c>
      <c r="H47" s="834"/>
    </row>
    <row r="48" spans="1:8" ht="51" customHeight="1" x14ac:dyDescent="0.2">
      <c r="A48" s="2941" t="s">
        <v>875</v>
      </c>
      <c r="B48" s="522"/>
      <c r="C48" s="508" t="s">
        <v>876</v>
      </c>
      <c r="D48" s="509" t="s">
        <v>839</v>
      </c>
      <c r="E48" s="519">
        <v>2761.5300389999998</v>
      </c>
      <c r="F48" s="511">
        <f t="shared" si="0"/>
        <v>4142.2950584999999</v>
      </c>
      <c r="H48" s="834"/>
    </row>
    <row r="49" spans="1:8" ht="51" customHeight="1" x14ac:dyDescent="0.2">
      <c r="A49" s="2941" t="s">
        <v>877</v>
      </c>
      <c r="B49" s="522"/>
      <c r="C49" s="508" t="s">
        <v>878</v>
      </c>
      <c r="D49" s="520" t="s">
        <v>105</v>
      </c>
      <c r="E49" s="519">
        <v>2991.7515869999997</v>
      </c>
      <c r="F49" s="511">
        <f t="shared" si="0"/>
        <v>4487.6273805000001</v>
      </c>
      <c r="H49" s="834"/>
    </row>
    <row r="50" spans="1:8" ht="51" customHeight="1" x14ac:dyDescent="0.2">
      <c r="A50" s="2941" t="s">
        <v>879</v>
      </c>
      <c r="B50" s="522"/>
      <c r="C50" s="512" t="s">
        <v>841</v>
      </c>
      <c r="D50" s="515" t="s">
        <v>105</v>
      </c>
      <c r="E50" s="519">
        <v>2670.1185420000002</v>
      </c>
      <c r="F50" s="511">
        <f t="shared" si="0"/>
        <v>4005.1778130000002</v>
      </c>
      <c r="H50" s="834"/>
    </row>
    <row r="51" spans="1:8" ht="51" customHeight="1" x14ac:dyDescent="0.2">
      <c r="A51" s="2941" t="s">
        <v>880</v>
      </c>
      <c r="B51" s="522"/>
      <c r="C51" s="512" t="s">
        <v>843</v>
      </c>
      <c r="D51" s="515" t="s">
        <v>105</v>
      </c>
      <c r="E51" s="519">
        <v>2670.1185420000002</v>
      </c>
      <c r="F51" s="511">
        <f t="shared" si="0"/>
        <v>4005.1778130000002</v>
      </c>
      <c r="H51" s="834"/>
    </row>
    <row r="52" spans="1:8" ht="51" customHeight="1" x14ac:dyDescent="0.2">
      <c r="A52" s="2928" t="s">
        <v>881</v>
      </c>
      <c r="B52" s="522"/>
      <c r="C52" s="508" t="s">
        <v>859</v>
      </c>
      <c r="D52" s="520" t="s">
        <v>105</v>
      </c>
      <c r="E52" s="519">
        <v>2991.7515869999997</v>
      </c>
      <c r="F52" s="511">
        <f t="shared" si="0"/>
        <v>4487.6273805000001</v>
      </c>
      <c r="H52" s="834"/>
    </row>
    <row r="53" spans="1:8" ht="51" customHeight="1" x14ac:dyDescent="0.2">
      <c r="A53" s="2928"/>
      <c r="B53" s="522"/>
      <c r="C53" s="525" t="s">
        <v>871</v>
      </c>
      <c r="D53" s="520" t="s">
        <v>105</v>
      </c>
      <c r="E53" s="519">
        <v>3221.9731350000002</v>
      </c>
      <c r="F53" s="511">
        <f t="shared" si="0"/>
        <v>4832.9597025000003</v>
      </c>
      <c r="H53" s="834"/>
    </row>
    <row r="54" spans="1:8" ht="51" customHeight="1" x14ac:dyDescent="0.2">
      <c r="A54" s="521" t="s">
        <v>882</v>
      </c>
      <c r="B54" s="522"/>
      <c r="C54" s="525" t="s">
        <v>883</v>
      </c>
      <c r="D54" s="520" t="s">
        <v>105</v>
      </c>
      <c r="E54" s="519">
        <v>3452.1946830000002</v>
      </c>
      <c r="F54" s="511">
        <f t="shared" si="0"/>
        <v>5178.2920245000005</v>
      </c>
      <c r="H54" s="834"/>
    </row>
    <row r="55" spans="1:8" ht="51" customHeight="1" x14ac:dyDescent="0.2">
      <c r="A55" s="526" t="s">
        <v>884</v>
      </c>
      <c r="B55" s="522"/>
      <c r="C55" s="525" t="s">
        <v>885</v>
      </c>
      <c r="D55" s="520" t="s">
        <v>105</v>
      </c>
      <c r="E55" s="519">
        <v>2876.640813</v>
      </c>
      <c r="F55" s="511">
        <f t="shared" si="0"/>
        <v>4314.9612195</v>
      </c>
      <c r="H55" s="834"/>
    </row>
    <row r="56" spans="1:8" ht="51" customHeight="1" x14ac:dyDescent="0.2">
      <c r="A56" s="2941" t="s">
        <v>886</v>
      </c>
      <c r="B56" s="522"/>
      <c r="C56" s="512" t="s">
        <v>843</v>
      </c>
      <c r="D56" s="513" t="s">
        <v>839</v>
      </c>
      <c r="E56" s="510">
        <v>2531.3084909999998</v>
      </c>
      <c r="F56" s="511">
        <f t="shared" si="0"/>
        <v>3796.9627364999997</v>
      </c>
      <c r="H56" s="834"/>
    </row>
    <row r="57" spans="1:8" ht="51" customHeight="1" x14ac:dyDescent="0.2">
      <c r="A57" s="2941"/>
      <c r="B57" s="522"/>
      <c r="C57" s="525" t="s">
        <v>887</v>
      </c>
      <c r="D57" s="509" t="s">
        <v>839</v>
      </c>
      <c r="E57" s="510">
        <v>2531.3084909999998</v>
      </c>
      <c r="F57" s="511">
        <f t="shared" si="0"/>
        <v>3796.9627364999997</v>
      </c>
      <c r="H57" s="834"/>
    </row>
    <row r="58" spans="1:8" ht="51" customHeight="1" x14ac:dyDescent="0.2">
      <c r="A58" s="2941"/>
      <c r="B58" s="522"/>
      <c r="C58" s="514" t="s">
        <v>838</v>
      </c>
      <c r="D58" s="513" t="s">
        <v>839</v>
      </c>
      <c r="E58" s="510">
        <v>2761.5300389999998</v>
      </c>
      <c r="F58" s="511">
        <f t="shared" si="0"/>
        <v>4142.2950584999999</v>
      </c>
      <c r="H58" s="834"/>
    </row>
    <row r="59" spans="1:8" ht="51" customHeight="1" x14ac:dyDescent="0.2">
      <c r="A59" s="2941" t="s">
        <v>888</v>
      </c>
      <c r="B59" s="522"/>
      <c r="C59" s="512" t="s">
        <v>841</v>
      </c>
      <c r="D59" s="515" t="s">
        <v>105</v>
      </c>
      <c r="E59" s="510">
        <v>2761.5300389999998</v>
      </c>
      <c r="F59" s="511">
        <f t="shared" si="0"/>
        <v>4142.2950584999999</v>
      </c>
      <c r="H59" s="834"/>
    </row>
    <row r="60" spans="1:8" ht="51" customHeight="1" x14ac:dyDescent="0.2">
      <c r="A60" s="2941"/>
      <c r="B60" s="522"/>
      <c r="C60" s="525" t="s">
        <v>889</v>
      </c>
      <c r="D60" s="520" t="s">
        <v>105</v>
      </c>
      <c r="E60" s="510">
        <v>2761.5300389999998</v>
      </c>
      <c r="F60" s="511">
        <f t="shared" si="0"/>
        <v>4142.2950584999999</v>
      </c>
      <c r="H60" s="834"/>
    </row>
    <row r="61" spans="1:8" ht="51" customHeight="1" x14ac:dyDescent="0.2">
      <c r="A61" s="2941"/>
      <c r="B61" s="522"/>
      <c r="C61" s="525" t="s">
        <v>890</v>
      </c>
      <c r="D61" s="520" t="s">
        <v>105</v>
      </c>
      <c r="E61" s="519">
        <v>3221.9731350000002</v>
      </c>
      <c r="F61" s="511">
        <f t="shared" si="0"/>
        <v>4832.9597025000003</v>
      </c>
      <c r="H61" s="834"/>
    </row>
    <row r="62" spans="1:8" ht="51" customHeight="1" x14ac:dyDescent="0.2">
      <c r="A62" s="2941" t="s">
        <v>891</v>
      </c>
      <c r="B62" s="522"/>
      <c r="C62" s="512" t="s">
        <v>841</v>
      </c>
      <c r="D62" s="513" t="s">
        <v>839</v>
      </c>
      <c r="E62" s="510">
        <v>2656.576098</v>
      </c>
      <c r="F62" s="511">
        <f t="shared" si="0"/>
        <v>3984.8641470000002</v>
      </c>
      <c r="H62" s="834"/>
    </row>
    <row r="63" spans="1:8" ht="51" customHeight="1" x14ac:dyDescent="0.2">
      <c r="A63" s="2941"/>
      <c r="B63" s="522"/>
      <c r="C63" s="508" t="s">
        <v>889</v>
      </c>
      <c r="D63" s="509" t="s">
        <v>839</v>
      </c>
      <c r="E63" s="510">
        <v>2656.576098</v>
      </c>
      <c r="F63" s="511">
        <f t="shared" si="0"/>
        <v>3984.8641470000002</v>
      </c>
      <c r="H63" s="834"/>
    </row>
    <row r="64" spans="1:8" ht="57.6" customHeight="1" x14ac:dyDescent="0.2">
      <c r="A64" s="2941"/>
      <c r="B64" s="522"/>
      <c r="C64" s="508" t="s">
        <v>892</v>
      </c>
      <c r="D64" s="520" t="s">
        <v>105</v>
      </c>
      <c r="E64" s="510">
        <v>2656.576098</v>
      </c>
      <c r="F64" s="511">
        <f t="shared" si="0"/>
        <v>3984.8641470000002</v>
      </c>
      <c r="H64" s="834"/>
    </row>
    <row r="65" spans="1:8" ht="51" customHeight="1" x14ac:dyDescent="0.2">
      <c r="A65" s="2941"/>
      <c r="B65" s="522"/>
      <c r="C65" s="525" t="s">
        <v>890</v>
      </c>
      <c r="D65" s="509" t="s">
        <v>839</v>
      </c>
      <c r="E65" s="510">
        <v>3115.8906570000004</v>
      </c>
      <c r="F65" s="511">
        <f t="shared" si="0"/>
        <v>4673.8359855000008</v>
      </c>
      <c r="H65" s="834"/>
    </row>
    <row r="66" spans="1:8" ht="51" customHeight="1" x14ac:dyDescent="0.2">
      <c r="A66" s="2941" t="s">
        <v>893</v>
      </c>
      <c r="B66" s="522"/>
      <c r="C66" s="525" t="s">
        <v>876</v>
      </c>
      <c r="D66" s="509" t="s">
        <v>839</v>
      </c>
      <c r="E66" s="510">
        <v>3084.2916209999999</v>
      </c>
      <c r="F66" s="511">
        <f t="shared" si="0"/>
        <v>4626.4374314999995</v>
      </c>
      <c r="H66" s="834"/>
    </row>
    <row r="67" spans="1:8" ht="51" customHeight="1" x14ac:dyDescent="0.2">
      <c r="A67" s="2941" t="s">
        <v>877</v>
      </c>
      <c r="B67" s="522"/>
      <c r="C67" s="525" t="s">
        <v>894</v>
      </c>
      <c r="D67" s="509" t="s">
        <v>839</v>
      </c>
      <c r="E67" s="510">
        <v>3544.7347169999998</v>
      </c>
      <c r="F67" s="511">
        <f t="shared" si="0"/>
        <v>5317.1020755</v>
      </c>
      <c r="H67" s="834"/>
    </row>
    <row r="68" spans="1:8" ht="51" customHeight="1" x14ac:dyDescent="0.2">
      <c r="A68" s="2941" t="s">
        <v>895</v>
      </c>
      <c r="B68" s="522"/>
      <c r="C68" s="508" t="s">
        <v>876</v>
      </c>
      <c r="D68" s="509" t="s">
        <v>839</v>
      </c>
      <c r="E68" s="510">
        <v>2761.5300389999998</v>
      </c>
      <c r="F68" s="511">
        <f t="shared" si="0"/>
        <v>4142.2950584999999</v>
      </c>
      <c r="H68" s="834"/>
    </row>
    <row r="69" spans="1:8" ht="51" customHeight="1" x14ac:dyDescent="0.2">
      <c r="A69" s="2941"/>
      <c r="B69" s="522"/>
      <c r="C69" s="508" t="s">
        <v>896</v>
      </c>
      <c r="D69" s="509" t="s">
        <v>839</v>
      </c>
      <c r="E69" s="510">
        <v>3682.4162310000002</v>
      </c>
      <c r="F69" s="511">
        <f t="shared" si="0"/>
        <v>5523.6243465000007</v>
      </c>
      <c r="H69" s="834"/>
    </row>
    <row r="70" spans="1:8" ht="51" customHeight="1" x14ac:dyDescent="0.2">
      <c r="A70" s="2941"/>
      <c r="B70" s="522"/>
      <c r="C70" s="514" t="s">
        <v>838</v>
      </c>
      <c r="D70" s="509" t="s">
        <v>839</v>
      </c>
      <c r="E70" s="519">
        <v>2991.7515869999997</v>
      </c>
      <c r="F70" s="511">
        <f t="shared" si="0"/>
        <v>4487.6273805000001</v>
      </c>
      <c r="H70" s="834"/>
    </row>
    <row r="71" spans="1:8" ht="51" customHeight="1" x14ac:dyDescent="0.2">
      <c r="A71" s="521" t="s">
        <v>897</v>
      </c>
      <c r="B71" s="522"/>
      <c r="C71" s="525" t="s">
        <v>898</v>
      </c>
      <c r="D71" s="509" t="s">
        <v>839</v>
      </c>
      <c r="E71" s="510">
        <v>3452.1946830000002</v>
      </c>
      <c r="F71" s="511">
        <f t="shared" si="0"/>
        <v>5178.2920245000005</v>
      </c>
      <c r="H71" s="834"/>
    </row>
    <row r="72" spans="1:8" ht="80.45" customHeight="1" x14ac:dyDescent="0.2">
      <c r="A72" s="521" t="s">
        <v>897</v>
      </c>
      <c r="B72" s="522"/>
      <c r="C72" s="508" t="s">
        <v>899</v>
      </c>
      <c r="D72" s="520" t="s">
        <v>105</v>
      </c>
      <c r="E72" s="519">
        <v>3912.6377790000001</v>
      </c>
      <c r="F72" s="511">
        <f t="shared" ref="F72:F136" si="1">E72*1.5</f>
        <v>5868.9566685</v>
      </c>
      <c r="H72" s="834"/>
    </row>
    <row r="73" spans="1:8" ht="33.75" x14ac:dyDescent="0.2">
      <c r="A73" s="2941" t="s">
        <v>900</v>
      </c>
      <c r="B73" s="2939"/>
      <c r="C73" s="508" t="s">
        <v>901</v>
      </c>
      <c r="D73" s="509" t="s">
        <v>839</v>
      </c>
      <c r="E73" s="510">
        <v>2692.6892819999998</v>
      </c>
      <c r="F73" s="511">
        <f t="shared" si="1"/>
        <v>4039.033923</v>
      </c>
      <c r="H73" s="834"/>
    </row>
    <row r="74" spans="1:8" ht="37.5" x14ac:dyDescent="0.2">
      <c r="A74" s="2941"/>
      <c r="B74" s="2939"/>
      <c r="C74" s="514" t="s">
        <v>902</v>
      </c>
      <c r="D74" s="509" t="s">
        <v>839</v>
      </c>
      <c r="E74" s="510">
        <v>2462.4677340000003</v>
      </c>
      <c r="F74" s="511">
        <f t="shared" si="1"/>
        <v>3693.7016010000007</v>
      </c>
      <c r="H74" s="834"/>
    </row>
    <row r="75" spans="1:8" ht="37.5" x14ac:dyDescent="0.2">
      <c r="A75" s="2941"/>
      <c r="B75" s="2939"/>
      <c r="C75" s="514" t="s">
        <v>903</v>
      </c>
      <c r="D75" s="509" t="s">
        <v>839</v>
      </c>
      <c r="E75" s="510">
        <v>2692.6892819999998</v>
      </c>
      <c r="F75" s="511">
        <f t="shared" si="1"/>
        <v>4039.033923</v>
      </c>
      <c r="H75" s="834"/>
    </row>
    <row r="76" spans="1:8" ht="37.5" x14ac:dyDescent="0.2">
      <c r="A76" s="2941"/>
      <c r="B76" s="2939"/>
      <c r="C76" s="514" t="s">
        <v>904</v>
      </c>
      <c r="D76" s="515" t="s">
        <v>105</v>
      </c>
      <c r="E76" s="519">
        <v>2692.6892819999998</v>
      </c>
      <c r="F76" s="511">
        <f t="shared" si="1"/>
        <v>4039.033923</v>
      </c>
      <c r="H76" s="834"/>
    </row>
    <row r="77" spans="1:8" ht="37.5" x14ac:dyDescent="0.2">
      <c r="A77" s="2941"/>
      <c r="B77" s="2939"/>
      <c r="C77" s="508" t="s">
        <v>905</v>
      </c>
      <c r="D77" s="509" t="s">
        <v>839</v>
      </c>
      <c r="E77" s="510">
        <v>2692.6892819999998</v>
      </c>
      <c r="F77" s="511">
        <f t="shared" si="1"/>
        <v>4039.033923</v>
      </c>
      <c r="H77" s="834"/>
    </row>
    <row r="78" spans="1:8" ht="34.15" customHeight="1" x14ac:dyDescent="0.2">
      <c r="A78" s="2941" t="s">
        <v>906</v>
      </c>
      <c r="B78" s="2939"/>
      <c r="C78" s="514" t="s">
        <v>902</v>
      </c>
      <c r="D78" s="509" t="s">
        <v>839</v>
      </c>
      <c r="E78" s="510">
        <v>2531.3084909999998</v>
      </c>
      <c r="F78" s="511">
        <f t="shared" si="1"/>
        <v>3796.9627364999997</v>
      </c>
      <c r="H78" s="834"/>
    </row>
    <row r="79" spans="1:8" ht="34.15" customHeight="1" x14ac:dyDescent="0.2">
      <c r="A79" s="2941"/>
      <c r="B79" s="2939"/>
      <c r="C79" s="514" t="s">
        <v>903</v>
      </c>
      <c r="D79" s="509" t="s">
        <v>839</v>
      </c>
      <c r="E79" s="510">
        <v>2761.5300389999998</v>
      </c>
      <c r="F79" s="511">
        <f t="shared" si="1"/>
        <v>4142.2950584999999</v>
      </c>
      <c r="H79" s="834"/>
    </row>
    <row r="80" spans="1:8" ht="34.15" customHeight="1" x14ac:dyDescent="0.2">
      <c r="A80" s="2941"/>
      <c r="B80" s="2939"/>
      <c r="C80" s="508" t="s">
        <v>892</v>
      </c>
      <c r="D80" s="520" t="s">
        <v>105</v>
      </c>
      <c r="E80" s="510">
        <v>2531.3084909999998</v>
      </c>
      <c r="F80" s="511">
        <f t="shared" si="1"/>
        <v>3796.9627364999997</v>
      </c>
      <c r="H80" s="834"/>
    </row>
    <row r="81" spans="1:8" ht="34.15" customHeight="1" x14ac:dyDescent="0.2">
      <c r="A81" s="2941"/>
      <c r="B81" s="2939"/>
      <c r="C81" s="525" t="s">
        <v>890</v>
      </c>
      <c r="D81" s="509" t="s">
        <v>839</v>
      </c>
      <c r="E81" s="510">
        <v>2991.7515869999997</v>
      </c>
      <c r="F81" s="511">
        <f t="shared" si="1"/>
        <v>4487.6273805000001</v>
      </c>
      <c r="H81" s="834"/>
    </row>
    <row r="82" spans="1:8" ht="31.9" customHeight="1" x14ac:dyDescent="0.2">
      <c r="A82" s="2941"/>
      <c r="B82" s="2939"/>
      <c r="C82" s="525" t="s">
        <v>889</v>
      </c>
      <c r="D82" s="509" t="s">
        <v>839</v>
      </c>
      <c r="E82" s="510">
        <v>2531.3084909999998</v>
      </c>
      <c r="F82" s="511">
        <f t="shared" si="1"/>
        <v>3796.9627364999997</v>
      </c>
      <c r="H82" s="834"/>
    </row>
    <row r="83" spans="1:8" ht="31.9" customHeight="1" x14ac:dyDescent="0.2">
      <c r="A83" s="2928" t="s">
        <v>907</v>
      </c>
      <c r="B83" s="2939"/>
      <c r="C83" s="514" t="s">
        <v>902</v>
      </c>
      <c r="D83" s="509" t="s">
        <v>839</v>
      </c>
      <c r="E83" s="510">
        <v>1029.2257440000001</v>
      </c>
      <c r="F83" s="511">
        <f t="shared" si="1"/>
        <v>1543.838616</v>
      </c>
      <c r="H83" s="834"/>
    </row>
    <row r="84" spans="1:8" ht="31.9" customHeight="1" x14ac:dyDescent="0.2">
      <c r="A84" s="2928"/>
      <c r="B84" s="2939"/>
      <c r="C84" s="514" t="s">
        <v>908</v>
      </c>
      <c r="D84" s="509" t="s">
        <v>839</v>
      </c>
      <c r="E84" s="519">
        <v>1029.2257440000001</v>
      </c>
      <c r="F84" s="511">
        <f t="shared" si="1"/>
        <v>1543.838616</v>
      </c>
      <c r="H84" s="834"/>
    </row>
    <row r="85" spans="1:8" ht="31.9" customHeight="1" x14ac:dyDescent="0.2">
      <c r="A85" s="2928"/>
      <c r="B85" s="2939"/>
      <c r="C85" s="514" t="s">
        <v>903</v>
      </c>
      <c r="D85" s="509" t="s">
        <v>839</v>
      </c>
      <c r="E85" s="510">
        <v>1197.377757</v>
      </c>
      <c r="F85" s="511">
        <f t="shared" si="1"/>
        <v>1796.0666354999998</v>
      </c>
      <c r="H85" s="834"/>
    </row>
    <row r="86" spans="1:8" ht="31.9" customHeight="1" x14ac:dyDescent="0.2">
      <c r="A86" s="2928"/>
      <c r="B86" s="2939"/>
      <c r="C86" s="508" t="s">
        <v>901</v>
      </c>
      <c r="D86" s="509" t="s">
        <v>839</v>
      </c>
      <c r="E86" s="510">
        <v>1197.377757</v>
      </c>
      <c r="F86" s="511">
        <f t="shared" si="1"/>
        <v>1796.0666354999998</v>
      </c>
      <c r="H86" s="834"/>
    </row>
    <row r="87" spans="1:8" ht="31.9" customHeight="1" x14ac:dyDescent="0.2">
      <c r="A87" s="2928"/>
      <c r="B87" s="2939"/>
      <c r="C87" s="508" t="s">
        <v>905</v>
      </c>
      <c r="D87" s="509" t="s">
        <v>839</v>
      </c>
      <c r="E87" s="510">
        <v>1197.377757</v>
      </c>
      <c r="F87" s="511">
        <f t="shared" si="1"/>
        <v>1796.0666354999998</v>
      </c>
      <c r="H87" s="834"/>
    </row>
    <row r="88" spans="1:8" ht="31.9" customHeight="1" x14ac:dyDescent="0.2">
      <c r="A88" s="2928"/>
      <c r="B88" s="2939"/>
      <c r="C88" s="514" t="s">
        <v>904</v>
      </c>
      <c r="D88" s="509" t="s">
        <v>839</v>
      </c>
      <c r="E88" s="519">
        <v>1197.377757</v>
      </c>
      <c r="F88" s="511">
        <f t="shared" si="1"/>
        <v>1796.0666354999998</v>
      </c>
      <c r="H88" s="834"/>
    </row>
    <row r="89" spans="1:8" ht="31.9" customHeight="1" x14ac:dyDescent="0.2">
      <c r="A89" s="2928" t="s">
        <v>909</v>
      </c>
      <c r="B89" s="2939"/>
      <c r="C89" s="514" t="s">
        <v>902</v>
      </c>
      <c r="D89" s="509" t="s">
        <v>839</v>
      </c>
      <c r="E89" s="510">
        <v>757.24832700000002</v>
      </c>
      <c r="F89" s="511">
        <f t="shared" si="1"/>
        <v>1135.8724904999999</v>
      </c>
      <c r="H89" s="834"/>
    </row>
    <row r="90" spans="1:8" ht="31.9" customHeight="1" x14ac:dyDescent="0.2">
      <c r="A90" s="2928"/>
      <c r="B90" s="2939"/>
      <c r="C90" s="514" t="s">
        <v>908</v>
      </c>
      <c r="D90" s="509" t="s">
        <v>839</v>
      </c>
      <c r="E90" s="519">
        <v>757.24832700000002</v>
      </c>
      <c r="F90" s="511">
        <f t="shared" si="1"/>
        <v>1135.8724904999999</v>
      </c>
      <c r="H90" s="834"/>
    </row>
    <row r="91" spans="1:8" ht="31.9" customHeight="1" x14ac:dyDescent="0.2">
      <c r="A91" s="2928"/>
      <c r="B91" s="2939"/>
      <c r="C91" s="514" t="s">
        <v>903</v>
      </c>
      <c r="D91" s="509" t="s">
        <v>839</v>
      </c>
      <c r="E91" s="510">
        <v>925.40034000000003</v>
      </c>
      <c r="F91" s="511">
        <f t="shared" si="1"/>
        <v>1388.10051</v>
      </c>
      <c r="H91" s="834"/>
    </row>
    <row r="92" spans="1:8" ht="31.9" customHeight="1" x14ac:dyDescent="0.2">
      <c r="A92" s="2928"/>
      <c r="B92" s="2939"/>
      <c r="C92" s="508" t="s">
        <v>901</v>
      </c>
      <c r="D92" s="509" t="s">
        <v>839</v>
      </c>
      <c r="E92" s="510">
        <v>925.40034000000003</v>
      </c>
      <c r="F92" s="511">
        <f t="shared" si="1"/>
        <v>1388.10051</v>
      </c>
      <c r="H92" s="834"/>
    </row>
    <row r="93" spans="1:8" ht="31.9" customHeight="1" x14ac:dyDescent="0.2">
      <c r="A93" s="2928"/>
      <c r="B93" s="2939"/>
      <c r="C93" s="508" t="s">
        <v>905</v>
      </c>
      <c r="D93" s="509" t="s">
        <v>839</v>
      </c>
      <c r="E93" s="510">
        <v>925.40034000000003</v>
      </c>
      <c r="F93" s="511">
        <f t="shared" si="1"/>
        <v>1388.10051</v>
      </c>
      <c r="H93" s="834"/>
    </row>
    <row r="94" spans="1:8" ht="31.9" customHeight="1" x14ac:dyDescent="0.2">
      <c r="A94" s="2928"/>
      <c r="B94" s="2939"/>
      <c r="C94" s="514" t="s">
        <v>904</v>
      </c>
      <c r="D94" s="509" t="s">
        <v>839</v>
      </c>
      <c r="E94" s="510">
        <v>925.40034000000003</v>
      </c>
      <c r="F94" s="511">
        <f t="shared" si="1"/>
        <v>1388.10051</v>
      </c>
      <c r="H94" s="834"/>
    </row>
    <row r="95" spans="1:8" ht="32.450000000000003" customHeight="1" x14ac:dyDescent="0.2">
      <c r="A95" s="2928" t="s">
        <v>910</v>
      </c>
      <c r="B95" s="2940"/>
      <c r="C95" s="508" t="s">
        <v>911</v>
      </c>
      <c r="D95" s="509" t="s">
        <v>839</v>
      </c>
      <c r="E95" s="519">
        <v>1215.4343489999999</v>
      </c>
      <c r="F95" s="511">
        <f t="shared" si="1"/>
        <v>1823.1515234999997</v>
      </c>
      <c r="H95" s="834"/>
    </row>
    <row r="96" spans="1:8" ht="33.75" x14ac:dyDescent="0.2">
      <c r="A96" s="2928"/>
      <c r="B96" s="2940"/>
      <c r="C96" s="514" t="s">
        <v>908</v>
      </c>
      <c r="D96" s="509" t="s">
        <v>839</v>
      </c>
      <c r="E96" s="519">
        <v>1047.282336</v>
      </c>
      <c r="F96" s="511">
        <f t="shared" si="1"/>
        <v>1570.9235039999999</v>
      </c>
      <c r="H96" s="834"/>
    </row>
    <row r="97" spans="1:8" ht="33.75" x14ac:dyDescent="0.2">
      <c r="A97" s="2928"/>
      <c r="B97" s="2940"/>
      <c r="C97" s="508" t="s">
        <v>912</v>
      </c>
      <c r="D97" s="509" t="s">
        <v>839</v>
      </c>
      <c r="E97" s="519">
        <v>1047.282336</v>
      </c>
      <c r="F97" s="511">
        <f t="shared" si="1"/>
        <v>1570.9235039999999</v>
      </c>
      <c r="H97" s="834"/>
    </row>
    <row r="98" spans="1:8" ht="37.5" x14ac:dyDescent="0.2">
      <c r="A98" s="2928"/>
      <c r="B98" s="2940"/>
      <c r="C98" s="514" t="s">
        <v>902</v>
      </c>
      <c r="D98" s="509" t="s">
        <v>839</v>
      </c>
      <c r="E98" s="519">
        <v>1047.282336</v>
      </c>
      <c r="F98" s="511">
        <f t="shared" si="1"/>
        <v>1570.9235039999999</v>
      </c>
      <c r="H98" s="834"/>
    </row>
    <row r="99" spans="1:8" ht="47.45" customHeight="1" x14ac:dyDescent="0.2">
      <c r="A99" s="2928"/>
      <c r="B99" s="2940"/>
      <c r="C99" s="508" t="s">
        <v>905</v>
      </c>
      <c r="D99" s="509" t="s">
        <v>839</v>
      </c>
      <c r="E99" s="519">
        <v>1215.4343489999999</v>
      </c>
      <c r="F99" s="511">
        <f t="shared" si="1"/>
        <v>1823.1515234999997</v>
      </c>
      <c r="H99" s="834"/>
    </row>
    <row r="100" spans="1:8" ht="28.15" customHeight="1" x14ac:dyDescent="0.2">
      <c r="A100" s="2928"/>
      <c r="B100" s="2940"/>
      <c r="C100" s="514" t="s">
        <v>903</v>
      </c>
      <c r="D100" s="509" t="s">
        <v>839</v>
      </c>
      <c r="E100" s="519">
        <v>1215.4343489999999</v>
      </c>
      <c r="F100" s="511">
        <f t="shared" si="1"/>
        <v>1823.1515234999997</v>
      </c>
      <c r="H100" s="834"/>
    </row>
    <row r="101" spans="1:8" ht="33.75" x14ac:dyDescent="0.2">
      <c r="A101" s="2928"/>
      <c r="B101" s="2940"/>
      <c r="C101" s="508" t="s">
        <v>913</v>
      </c>
      <c r="D101" s="509" t="s">
        <v>839</v>
      </c>
      <c r="E101" s="519">
        <v>1335.0592710000001</v>
      </c>
      <c r="F101" s="511">
        <f t="shared" si="1"/>
        <v>2002.5889065000001</v>
      </c>
      <c r="H101" s="834"/>
    </row>
    <row r="102" spans="1:8" ht="36" customHeight="1" x14ac:dyDescent="0.2">
      <c r="A102" s="2928" t="s">
        <v>914</v>
      </c>
      <c r="B102" s="2929"/>
      <c r="C102" s="508" t="s">
        <v>911</v>
      </c>
      <c r="D102" s="509" t="s">
        <v>839</v>
      </c>
      <c r="E102" s="519">
        <v>938.94278400000007</v>
      </c>
      <c r="F102" s="511">
        <f t="shared" si="1"/>
        <v>1408.4141760000002</v>
      </c>
      <c r="H102" s="834"/>
    </row>
    <row r="103" spans="1:8" ht="33.75" x14ac:dyDescent="0.2">
      <c r="A103" s="2928"/>
      <c r="B103" s="2929"/>
      <c r="C103" s="508" t="s">
        <v>912</v>
      </c>
      <c r="D103" s="509" t="s">
        <v>839</v>
      </c>
      <c r="E103" s="510">
        <v>770.79077100000006</v>
      </c>
      <c r="F103" s="511">
        <f t="shared" si="1"/>
        <v>1156.1861565000002</v>
      </c>
      <c r="H103" s="834"/>
    </row>
    <row r="104" spans="1:8" ht="37.5" x14ac:dyDescent="0.2">
      <c r="A104" s="2928"/>
      <c r="B104" s="2929"/>
      <c r="C104" s="514" t="s">
        <v>902</v>
      </c>
      <c r="D104" s="509" t="s">
        <v>839</v>
      </c>
      <c r="E104" s="510">
        <v>770.79077100000006</v>
      </c>
      <c r="F104" s="511">
        <f t="shared" si="1"/>
        <v>1156.1861565000002</v>
      </c>
      <c r="H104" s="834"/>
    </row>
    <row r="105" spans="1:8" ht="37.5" x14ac:dyDescent="0.2">
      <c r="A105" s="2928"/>
      <c r="B105" s="2929"/>
      <c r="C105" s="514" t="s">
        <v>915</v>
      </c>
      <c r="D105" s="509" t="s">
        <v>839</v>
      </c>
      <c r="E105" s="510">
        <v>770.79077100000006</v>
      </c>
      <c r="F105" s="511">
        <f t="shared" si="1"/>
        <v>1156.1861565000002</v>
      </c>
      <c r="H105" s="834"/>
    </row>
    <row r="106" spans="1:8" ht="29.45" customHeight="1" x14ac:dyDescent="0.2">
      <c r="A106" s="2928"/>
      <c r="B106" s="2929"/>
      <c r="C106" s="514" t="s">
        <v>903</v>
      </c>
      <c r="D106" s="509" t="s">
        <v>839</v>
      </c>
      <c r="E106" s="519">
        <v>938.94278400000007</v>
      </c>
      <c r="F106" s="511">
        <f t="shared" si="1"/>
        <v>1408.4141760000002</v>
      </c>
      <c r="H106" s="834"/>
    </row>
    <row r="107" spans="1:8" ht="37.5" x14ac:dyDescent="0.2">
      <c r="A107" s="2928"/>
      <c r="B107" s="2929"/>
      <c r="C107" s="508" t="s">
        <v>905</v>
      </c>
      <c r="D107" s="509" t="s">
        <v>839</v>
      </c>
      <c r="E107" s="519">
        <v>938.94278400000007</v>
      </c>
      <c r="F107" s="511">
        <f t="shared" si="1"/>
        <v>1408.4141760000002</v>
      </c>
      <c r="H107" s="834"/>
    </row>
    <row r="108" spans="1:8" ht="33.75" x14ac:dyDescent="0.2">
      <c r="A108" s="2928"/>
      <c r="B108" s="2929"/>
      <c r="C108" s="508" t="s">
        <v>913</v>
      </c>
      <c r="D108" s="509" t="s">
        <v>839</v>
      </c>
      <c r="E108" s="510">
        <v>1022.454522</v>
      </c>
      <c r="F108" s="511">
        <f t="shared" si="1"/>
        <v>1533.681783</v>
      </c>
      <c r="H108" s="834"/>
    </row>
    <row r="109" spans="1:8" ht="44.45" customHeight="1" x14ac:dyDescent="0.2">
      <c r="A109" s="2928" t="s">
        <v>916</v>
      </c>
      <c r="B109" s="2929"/>
      <c r="C109" s="514" t="s">
        <v>903</v>
      </c>
      <c r="D109" s="509" t="s">
        <v>839</v>
      </c>
      <c r="E109" s="519">
        <v>1215.4343489999999</v>
      </c>
      <c r="F109" s="511">
        <f t="shared" si="1"/>
        <v>1823.1515234999997</v>
      </c>
      <c r="H109" s="834"/>
    </row>
    <row r="110" spans="1:8" ht="37.15" customHeight="1" x14ac:dyDescent="0.2">
      <c r="A110" s="2928"/>
      <c r="B110" s="2929"/>
      <c r="C110" s="514" t="s">
        <v>902</v>
      </c>
      <c r="D110" s="509" t="s">
        <v>839</v>
      </c>
      <c r="E110" s="510">
        <v>1047.282336</v>
      </c>
      <c r="F110" s="511">
        <f t="shared" si="1"/>
        <v>1570.9235039999999</v>
      </c>
      <c r="H110" s="834"/>
    </row>
    <row r="111" spans="1:8" ht="36" customHeight="1" x14ac:dyDescent="0.2">
      <c r="A111" s="2928"/>
      <c r="B111" s="2929"/>
      <c r="C111" s="508" t="s">
        <v>913</v>
      </c>
      <c r="D111" s="509" t="s">
        <v>839</v>
      </c>
      <c r="E111" s="510">
        <v>1335.0592710000001</v>
      </c>
      <c r="F111" s="511">
        <f t="shared" si="1"/>
        <v>2002.5889065000001</v>
      </c>
      <c r="H111" s="834"/>
    </row>
    <row r="112" spans="1:8" ht="36" customHeight="1" x14ac:dyDescent="0.2">
      <c r="A112" s="2928" t="s">
        <v>917</v>
      </c>
      <c r="B112" s="2929"/>
      <c r="C112" s="514" t="s">
        <v>903</v>
      </c>
      <c r="D112" s="509" t="s">
        <v>839</v>
      </c>
      <c r="E112" s="519">
        <v>938.94278400000007</v>
      </c>
      <c r="F112" s="511">
        <f t="shared" si="1"/>
        <v>1408.4141760000002</v>
      </c>
      <c r="H112" s="834"/>
    </row>
    <row r="113" spans="1:8" ht="48" customHeight="1" x14ac:dyDescent="0.2">
      <c r="A113" s="2928"/>
      <c r="B113" s="2929"/>
      <c r="C113" s="514" t="s">
        <v>902</v>
      </c>
      <c r="D113" s="509" t="s">
        <v>839</v>
      </c>
      <c r="E113" s="510">
        <v>770.79077100000006</v>
      </c>
      <c r="F113" s="511">
        <f t="shared" si="1"/>
        <v>1156.1861565000002</v>
      </c>
      <c r="H113" s="834"/>
    </row>
    <row r="114" spans="1:8" ht="42.6" customHeight="1" x14ac:dyDescent="0.2">
      <c r="A114" s="2928"/>
      <c r="B114" s="2929"/>
      <c r="C114" s="508" t="s">
        <v>913</v>
      </c>
      <c r="D114" s="509" t="s">
        <v>839</v>
      </c>
      <c r="E114" s="510">
        <v>1022.454522</v>
      </c>
      <c r="F114" s="511">
        <f t="shared" si="1"/>
        <v>1533.681783</v>
      </c>
      <c r="H114" s="834"/>
    </row>
    <row r="115" spans="1:8" ht="32.450000000000003" customHeight="1" x14ac:dyDescent="0.2">
      <c r="A115" s="2933" t="s">
        <v>918</v>
      </c>
      <c r="B115" s="2936"/>
      <c r="C115" s="514" t="s">
        <v>908</v>
      </c>
      <c r="D115" s="509" t="s">
        <v>839</v>
      </c>
      <c r="E115" s="519">
        <v>1047.282336</v>
      </c>
      <c r="F115" s="511">
        <f t="shared" si="1"/>
        <v>1570.9235039999999</v>
      </c>
      <c r="H115" s="834"/>
    </row>
    <row r="116" spans="1:8" ht="37.5" x14ac:dyDescent="0.2">
      <c r="A116" s="2934"/>
      <c r="B116" s="2937"/>
      <c r="C116" s="514" t="s">
        <v>902</v>
      </c>
      <c r="D116" s="509" t="s">
        <v>839</v>
      </c>
      <c r="E116" s="510">
        <v>1047.282336</v>
      </c>
      <c r="F116" s="511">
        <f t="shared" si="1"/>
        <v>1570.9235039999999</v>
      </c>
      <c r="H116" s="834"/>
    </row>
    <row r="117" spans="1:8" ht="37.5" x14ac:dyDescent="0.2">
      <c r="A117" s="2934"/>
      <c r="B117" s="2937"/>
      <c r="C117" s="514" t="s">
        <v>903</v>
      </c>
      <c r="D117" s="509" t="s">
        <v>839</v>
      </c>
      <c r="E117" s="510">
        <v>1215.4343489999999</v>
      </c>
      <c r="F117" s="511">
        <f t="shared" si="1"/>
        <v>1823.1515234999997</v>
      </c>
      <c r="H117" s="834"/>
    </row>
    <row r="118" spans="1:8" ht="37.5" x14ac:dyDescent="0.2">
      <c r="A118" s="2934"/>
      <c r="B118" s="2937"/>
      <c r="C118" s="514" t="s">
        <v>904</v>
      </c>
      <c r="D118" s="509" t="s">
        <v>839</v>
      </c>
      <c r="E118" s="519">
        <v>1215.4343489999999</v>
      </c>
      <c r="F118" s="511">
        <f t="shared" si="1"/>
        <v>1823.1515234999997</v>
      </c>
      <c r="H118" s="834"/>
    </row>
    <row r="119" spans="1:8" ht="33.75" x14ac:dyDescent="0.2">
      <c r="A119" s="2934"/>
      <c r="B119" s="2937"/>
      <c r="C119" s="508" t="s">
        <v>901</v>
      </c>
      <c r="D119" s="509" t="s">
        <v>839</v>
      </c>
      <c r="E119" s="510">
        <v>1215.4343489999999</v>
      </c>
      <c r="F119" s="511">
        <f t="shared" si="1"/>
        <v>1823.1515234999997</v>
      </c>
      <c r="H119" s="834"/>
    </row>
    <row r="120" spans="1:8" ht="37.5" x14ac:dyDescent="0.2">
      <c r="A120" s="2934"/>
      <c r="B120" s="2937"/>
      <c r="C120" s="508" t="s">
        <v>905</v>
      </c>
      <c r="D120" s="509" t="s">
        <v>839</v>
      </c>
      <c r="E120" s="510">
        <v>1215.4343489999999</v>
      </c>
      <c r="F120" s="511">
        <f t="shared" si="1"/>
        <v>1823.1515234999997</v>
      </c>
      <c r="H120" s="834"/>
    </row>
    <row r="121" spans="1:8" ht="37.5" x14ac:dyDescent="0.2">
      <c r="A121" s="2935"/>
      <c r="B121" s="2938"/>
      <c r="C121" s="508" t="s">
        <v>2095</v>
      </c>
      <c r="D121" s="509" t="s">
        <v>839</v>
      </c>
      <c r="E121" s="510">
        <v>1335</v>
      </c>
      <c r="F121" s="511">
        <f t="shared" si="1"/>
        <v>2002.5</v>
      </c>
      <c r="H121" s="834"/>
    </row>
    <row r="122" spans="1:8" ht="33.75" x14ac:dyDescent="0.2">
      <c r="A122" s="2928" t="s">
        <v>919</v>
      </c>
      <c r="B122" s="2929"/>
      <c r="C122" s="514" t="s">
        <v>908</v>
      </c>
      <c r="D122" s="509" t="s">
        <v>839</v>
      </c>
      <c r="E122" s="510">
        <v>770.79077100000006</v>
      </c>
      <c r="F122" s="511">
        <f t="shared" si="1"/>
        <v>1156.1861565000002</v>
      </c>
      <c r="H122" s="834"/>
    </row>
    <row r="123" spans="1:8" ht="37.5" x14ac:dyDescent="0.2">
      <c r="A123" s="2928"/>
      <c r="B123" s="2929"/>
      <c r="C123" s="514" t="s">
        <v>902</v>
      </c>
      <c r="D123" s="509" t="s">
        <v>839</v>
      </c>
      <c r="E123" s="510">
        <v>770.79077100000006</v>
      </c>
      <c r="F123" s="511">
        <f t="shared" si="1"/>
        <v>1156.1861565000002</v>
      </c>
      <c r="H123" s="834"/>
    </row>
    <row r="124" spans="1:8" ht="34.5" x14ac:dyDescent="0.2">
      <c r="A124" s="2928"/>
      <c r="B124" s="2929"/>
      <c r="C124" s="514" t="s">
        <v>920</v>
      </c>
      <c r="D124" s="509" t="s">
        <v>839</v>
      </c>
      <c r="E124" s="510">
        <v>938.94278400000007</v>
      </c>
      <c r="F124" s="511">
        <f t="shared" si="1"/>
        <v>1408.4141760000002</v>
      </c>
      <c r="H124" s="834"/>
    </row>
    <row r="125" spans="1:8" ht="37.5" x14ac:dyDescent="0.2">
      <c r="A125" s="2928"/>
      <c r="B125" s="2929"/>
      <c r="C125" s="514" t="s">
        <v>904</v>
      </c>
      <c r="D125" s="509" t="s">
        <v>839</v>
      </c>
      <c r="E125" s="519">
        <v>938.94278400000007</v>
      </c>
      <c r="F125" s="511">
        <f t="shared" si="1"/>
        <v>1408.4141760000002</v>
      </c>
      <c r="H125" s="834"/>
    </row>
    <row r="126" spans="1:8" ht="33.75" x14ac:dyDescent="0.2">
      <c r="A126" s="2928"/>
      <c r="B126" s="2929"/>
      <c r="C126" s="508" t="s">
        <v>901</v>
      </c>
      <c r="D126" s="509" t="s">
        <v>839</v>
      </c>
      <c r="E126" s="510">
        <v>938.94278400000007</v>
      </c>
      <c r="F126" s="511">
        <f t="shared" si="1"/>
        <v>1408.4141760000002</v>
      </c>
      <c r="H126" s="834"/>
    </row>
    <row r="127" spans="1:8" ht="35.25" customHeight="1" x14ac:dyDescent="0.2">
      <c r="A127" s="2928"/>
      <c r="B127" s="2929"/>
      <c r="C127" s="508" t="s">
        <v>921</v>
      </c>
      <c r="D127" s="509" t="s">
        <v>839</v>
      </c>
      <c r="E127" s="510">
        <v>938.94278400000007</v>
      </c>
      <c r="F127" s="511">
        <f t="shared" si="1"/>
        <v>1408.4141760000002</v>
      </c>
      <c r="H127" s="834"/>
    </row>
    <row r="128" spans="1:8" ht="33.75" x14ac:dyDescent="0.2">
      <c r="A128" s="2930" t="s">
        <v>922</v>
      </c>
      <c r="B128" s="2929"/>
      <c r="C128" s="508" t="s">
        <v>921</v>
      </c>
      <c r="D128" s="520" t="s">
        <v>105</v>
      </c>
      <c r="E128" s="510">
        <v>748.22003100000006</v>
      </c>
      <c r="F128" s="511">
        <f t="shared" si="1"/>
        <v>1122.3300465000002</v>
      </c>
      <c r="H128" s="834"/>
    </row>
    <row r="129" spans="1:8" ht="33.75" x14ac:dyDescent="0.2">
      <c r="A129" s="2928"/>
      <c r="B129" s="2929"/>
      <c r="C129" s="508" t="s">
        <v>923</v>
      </c>
      <c r="D129" s="520" t="s">
        <v>105</v>
      </c>
      <c r="E129" s="510">
        <v>748.22003100000006</v>
      </c>
      <c r="F129" s="511">
        <f t="shared" si="1"/>
        <v>1122.3300465000002</v>
      </c>
      <c r="H129" s="834"/>
    </row>
    <row r="130" spans="1:8" ht="37.5" x14ac:dyDescent="0.2">
      <c r="A130" s="2928"/>
      <c r="B130" s="2929"/>
      <c r="C130" s="514" t="s">
        <v>903</v>
      </c>
      <c r="D130" s="520" t="s">
        <v>105</v>
      </c>
      <c r="E130" s="510">
        <v>748.22003100000006</v>
      </c>
      <c r="F130" s="511">
        <f t="shared" si="1"/>
        <v>1122.3300465000002</v>
      </c>
      <c r="H130" s="834"/>
    </row>
    <row r="131" spans="1:8" ht="37.5" x14ac:dyDescent="0.2">
      <c r="A131" s="2928"/>
      <c r="B131" s="2929"/>
      <c r="C131" s="514" t="s">
        <v>904</v>
      </c>
      <c r="D131" s="520" t="s">
        <v>105</v>
      </c>
      <c r="E131" s="519">
        <v>748.22003100000006</v>
      </c>
      <c r="F131" s="511">
        <f t="shared" si="1"/>
        <v>1122.3300465000002</v>
      </c>
      <c r="H131" s="834"/>
    </row>
    <row r="132" spans="1:8" ht="37.5" x14ac:dyDescent="0.2">
      <c r="A132" s="2928"/>
      <c r="B132" s="2929"/>
      <c r="C132" s="514" t="s">
        <v>902</v>
      </c>
      <c r="D132" s="520" t="s">
        <v>105</v>
      </c>
      <c r="E132" s="510">
        <v>564.26850000000002</v>
      </c>
      <c r="F132" s="511">
        <f t="shared" si="1"/>
        <v>846.40274999999997</v>
      </c>
      <c r="H132" s="834"/>
    </row>
    <row r="133" spans="1:8" ht="37.5" x14ac:dyDescent="0.2">
      <c r="A133" s="2928"/>
      <c r="B133" s="2929"/>
      <c r="C133" s="514" t="s">
        <v>915</v>
      </c>
      <c r="D133" s="520" t="s">
        <v>105</v>
      </c>
      <c r="E133" s="519">
        <v>564.26850000000002</v>
      </c>
      <c r="F133" s="511">
        <f t="shared" si="1"/>
        <v>846.40274999999997</v>
      </c>
      <c r="H133" s="834"/>
    </row>
    <row r="134" spans="1:8" ht="33.75" x14ac:dyDescent="0.2">
      <c r="A134" s="2928" t="s">
        <v>924</v>
      </c>
      <c r="B134" s="2929"/>
      <c r="C134" s="508" t="s">
        <v>925</v>
      </c>
      <c r="D134" s="520" t="s">
        <v>105</v>
      </c>
      <c r="E134" s="510">
        <v>920.88619200000005</v>
      </c>
      <c r="F134" s="511">
        <f t="shared" si="1"/>
        <v>1381.3292880000001</v>
      </c>
      <c r="G134" s="527"/>
      <c r="H134" s="834"/>
    </row>
    <row r="135" spans="1:8" ht="33.75" customHeight="1" x14ac:dyDescent="0.2">
      <c r="A135" s="2928"/>
      <c r="B135" s="2929"/>
      <c r="C135" s="514" t="s">
        <v>908</v>
      </c>
      <c r="D135" s="520" t="s">
        <v>105</v>
      </c>
      <c r="E135" s="510">
        <v>736.93466100000001</v>
      </c>
      <c r="F135" s="511">
        <f t="shared" si="1"/>
        <v>1105.4019914999999</v>
      </c>
      <c r="G135" s="527"/>
      <c r="H135" s="834"/>
    </row>
    <row r="136" spans="1:8" ht="33.75" x14ac:dyDescent="0.2">
      <c r="A136" s="2928"/>
      <c r="B136" s="2929"/>
      <c r="C136" s="508" t="s">
        <v>912</v>
      </c>
      <c r="D136" s="520" t="s">
        <v>105</v>
      </c>
      <c r="E136" s="510">
        <v>736.93466100000001</v>
      </c>
      <c r="F136" s="511">
        <f t="shared" si="1"/>
        <v>1105.4019914999999</v>
      </c>
      <c r="G136" s="527"/>
      <c r="H136" s="834"/>
    </row>
    <row r="137" spans="1:8" ht="33.75" x14ac:dyDescent="0.2">
      <c r="A137" s="2928"/>
      <c r="B137" s="2929"/>
      <c r="C137" s="514" t="s">
        <v>926</v>
      </c>
      <c r="D137" s="520" t="s">
        <v>105</v>
      </c>
      <c r="E137" s="510">
        <v>551.85459300000002</v>
      </c>
      <c r="F137" s="511">
        <f t="shared" ref="F137:F139" si="2">E137*1.5</f>
        <v>827.78188950000003</v>
      </c>
      <c r="G137" s="527"/>
      <c r="H137" s="834"/>
    </row>
    <row r="138" spans="1:8" ht="34.5" x14ac:dyDescent="0.2">
      <c r="A138" s="2928"/>
      <c r="B138" s="2929"/>
      <c r="C138" s="514" t="s">
        <v>920</v>
      </c>
      <c r="D138" s="520" t="s">
        <v>105</v>
      </c>
      <c r="E138" s="510">
        <v>736.93466100000001</v>
      </c>
      <c r="F138" s="511">
        <f t="shared" si="2"/>
        <v>1105.4019914999999</v>
      </c>
      <c r="G138" s="527"/>
      <c r="H138" s="834"/>
    </row>
    <row r="139" spans="1:8" ht="35.25" thickBot="1" x14ac:dyDescent="0.25">
      <c r="A139" s="2931"/>
      <c r="B139" s="2932"/>
      <c r="C139" s="528" t="s">
        <v>920</v>
      </c>
      <c r="D139" s="529" t="s">
        <v>105</v>
      </c>
      <c r="E139" s="530">
        <v>736.93466100000001</v>
      </c>
      <c r="F139" s="531">
        <f t="shared" si="2"/>
        <v>1105.4019914999999</v>
      </c>
      <c r="G139" s="527"/>
      <c r="H139" s="834"/>
    </row>
  </sheetData>
  <mergeCells count="49">
    <mergeCell ref="A34:A35"/>
    <mergeCell ref="A1:F1"/>
    <mergeCell ref="A3:F3"/>
    <mergeCell ref="A8:A11"/>
    <mergeCell ref="A17:A18"/>
    <mergeCell ref="A21:A22"/>
    <mergeCell ref="A23:A25"/>
    <mergeCell ref="A27:A29"/>
    <mergeCell ref="A30:A31"/>
    <mergeCell ref="A32:A33"/>
    <mergeCell ref="A2:F2"/>
    <mergeCell ref="A5:A7"/>
    <mergeCell ref="A12:A16"/>
    <mergeCell ref="A68:A70"/>
    <mergeCell ref="A36:A39"/>
    <mergeCell ref="A40:A41"/>
    <mergeCell ref="A42:A45"/>
    <mergeCell ref="A46:A47"/>
    <mergeCell ref="A48:A49"/>
    <mergeCell ref="A50:A51"/>
    <mergeCell ref="A52:A53"/>
    <mergeCell ref="A56:A58"/>
    <mergeCell ref="A59:A61"/>
    <mergeCell ref="A62:A65"/>
    <mergeCell ref="A66:A67"/>
    <mergeCell ref="A73:A77"/>
    <mergeCell ref="B73:B77"/>
    <mergeCell ref="A78:A82"/>
    <mergeCell ref="B78:B82"/>
    <mergeCell ref="A83:A88"/>
    <mergeCell ref="B83:B88"/>
    <mergeCell ref="A89:A94"/>
    <mergeCell ref="B89:B94"/>
    <mergeCell ref="A95:A101"/>
    <mergeCell ref="B95:B101"/>
    <mergeCell ref="A102:A108"/>
    <mergeCell ref="B102:B108"/>
    <mergeCell ref="A109:A111"/>
    <mergeCell ref="B109:B111"/>
    <mergeCell ref="A112:A114"/>
    <mergeCell ref="B112:B114"/>
    <mergeCell ref="A115:A121"/>
    <mergeCell ref="B115:B121"/>
    <mergeCell ref="A122:A127"/>
    <mergeCell ref="B122:B127"/>
    <mergeCell ref="A128:A133"/>
    <mergeCell ref="B128:B133"/>
    <mergeCell ref="A134:A139"/>
    <mergeCell ref="B134:B139"/>
  </mergeCells>
  <hyperlinks>
    <hyperlink ref="A2:F2" location="СОДЕРЖАНИЕ!A1" display="ВЕРНУТЬСЯ В СОДЕРЖАНИЕ" xr:uid="{2798BC46-86F0-44A8-8346-1B762410CC0F}"/>
  </hyperlinks>
  <pageMargins left="0.70866141732283472" right="0.70866141732283472" top="0.74803149606299213" bottom="0.74803149606299213" header="0.31496062992125984" footer="0.31496062992125984"/>
  <pageSetup paperSize="9" scale="70" orientation="portrait"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542F55-70B2-4DAA-8B88-1C9C0FE271E7}">
  <sheetPr>
    <outlinePr summaryBelow="0" summaryRight="0"/>
    <pageSetUpPr autoPageBreaks="0" fitToPage="1"/>
  </sheetPr>
  <dimension ref="A1:ID1265"/>
  <sheetViews>
    <sheetView topLeftCell="A45" workbookViewId="0">
      <selection activeCell="A2" sqref="A2:E2"/>
    </sheetView>
  </sheetViews>
  <sheetFormatPr defaultColWidth="9" defaultRowHeight="11.45" customHeight="1" x14ac:dyDescent="0.2"/>
  <cols>
    <col min="1" max="1" width="71.7109375" style="563" bestFit="1" customWidth="1"/>
    <col min="2" max="2" width="27.28515625" style="563" customWidth="1"/>
    <col min="3" max="3" width="26.140625" style="563" customWidth="1"/>
    <col min="4" max="4" width="26.85546875" style="564" customWidth="1"/>
    <col min="5" max="5" width="23.140625" style="564" customWidth="1"/>
    <col min="6" max="6" width="9" style="534"/>
    <col min="7" max="7" width="10.42578125" style="534" bestFit="1" customWidth="1"/>
    <col min="8" max="10" width="9" style="534"/>
    <col min="11" max="11" width="3.140625" style="534" bestFit="1" customWidth="1"/>
    <col min="12" max="238" width="9" style="534"/>
    <col min="239" max="16384" width="9" style="553"/>
  </cols>
  <sheetData>
    <row r="1" spans="1:11" ht="92.25" customHeight="1" thickBot="1" x14ac:dyDescent="0.25">
      <c r="A1" s="2951"/>
      <c r="B1" s="2952"/>
      <c r="C1" s="2952"/>
      <c r="D1" s="2952"/>
      <c r="E1" s="2953"/>
    </row>
    <row r="2" spans="1:11" ht="15.75" thickBot="1" x14ac:dyDescent="0.25">
      <c r="A2" s="1403" t="s">
        <v>427</v>
      </c>
      <c r="B2" s="1404"/>
      <c r="C2" s="1404"/>
      <c r="D2" s="1404"/>
      <c r="E2" s="1405"/>
    </row>
    <row r="3" spans="1:11" ht="75" customHeight="1" thickBot="1" x14ac:dyDescent="0.25">
      <c r="A3" s="535" t="s">
        <v>927</v>
      </c>
      <c r="B3" s="536" t="s">
        <v>833</v>
      </c>
      <c r="C3" s="537" t="s">
        <v>101</v>
      </c>
      <c r="D3" s="538" t="s">
        <v>835</v>
      </c>
      <c r="E3" s="539" t="s">
        <v>836</v>
      </c>
    </row>
    <row r="4" spans="1:11" ht="84.75" customHeight="1" x14ac:dyDescent="0.25">
      <c r="A4" s="540" t="s">
        <v>928</v>
      </c>
      <c r="B4" s="541"/>
      <c r="C4" s="542" t="s">
        <v>839</v>
      </c>
      <c r="D4" s="543">
        <v>1017.7166999999999</v>
      </c>
      <c r="E4" s="544">
        <f>D4*1.7</f>
        <v>1730.1183899999999</v>
      </c>
      <c r="F4" s="737"/>
    </row>
    <row r="5" spans="1:11" ht="84.75" customHeight="1" x14ac:dyDescent="0.25">
      <c r="A5" s="545" t="s">
        <v>929</v>
      </c>
      <c r="B5" s="546"/>
      <c r="C5" s="547" t="s">
        <v>839</v>
      </c>
      <c r="D5" s="548">
        <v>1121.4201</v>
      </c>
      <c r="E5" s="549">
        <f t="shared" ref="E5:E68" si="0">D5*1.7</f>
        <v>1906.41417</v>
      </c>
      <c r="F5" s="737"/>
    </row>
    <row r="6" spans="1:11" ht="84.75" customHeight="1" x14ac:dyDescent="0.25">
      <c r="A6" s="545" t="s">
        <v>930</v>
      </c>
      <c r="B6" s="546"/>
      <c r="C6" s="547" t="s">
        <v>839</v>
      </c>
      <c r="D6" s="548">
        <v>1075.6686</v>
      </c>
      <c r="E6" s="549">
        <f t="shared" si="0"/>
        <v>1828.63662</v>
      </c>
      <c r="F6" s="737"/>
    </row>
    <row r="7" spans="1:11" ht="84.75" customHeight="1" x14ac:dyDescent="0.25">
      <c r="A7" s="545" t="s">
        <v>931</v>
      </c>
      <c r="B7" s="546"/>
      <c r="C7" s="547" t="s">
        <v>839</v>
      </c>
      <c r="D7" s="548">
        <v>1107.1863000000001</v>
      </c>
      <c r="E7" s="549">
        <f t="shared" si="0"/>
        <v>1882.2167100000001</v>
      </c>
      <c r="F7" s="737"/>
    </row>
    <row r="8" spans="1:11" ht="84.75" customHeight="1" x14ac:dyDescent="0.25">
      <c r="A8" s="545" t="s">
        <v>932</v>
      </c>
      <c r="B8" s="546"/>
      <c r="C8" s="547" t="s">
        <v>839</v>
      </c>
      <c r="D8" s="548">
        <v>1194.6224999999999</v>
      </c>
      <c r="E8" s="549">
        <f t="shared" si="0"/>
        <v>2030.8582499999998</v>
      </c>
      <c r="F8" s="737"/>
    </row>
    <row r="9" spans="1:11" ht="84.75" customHeight="1" x14ac:dyDescent="0.25">
      <c r="A9" s="545" t="s">
        <v>933</v>
      </c>
      <c r="B9" s="546"/>
      <c r="C9" s="547" t="s">
        <v>839</v>
      </c>
      <c r="D9" s="548">
        <v>1150.9043999999999</v>
      </c>
      <c r="E9" s="549">
        <f t="shared" si="0"/>
        <v>1956.5374799999997</v>
      </c>
      <c r="F9" s="737"/>
    </row>
    <row r="10" spans="1:11" ht="84.75" customHeight="1" x14ac:dyDescent="0.25">
      <c r="A10" s="545" t="s">
        <v>934</v>
      </c>
      <c r="B10" s="546"/>
      <c r="C10" s="547" t="s">
        <v>839</v>
      </c>
      <c r="D10" s="548">
        <v>1031.9504999999999</v>
      </c>
      <c r="E10" s="549">
        <f t="shared" si="0"/>
        <v>1754.3158499999997</v>
      </c>
      <c r="F10" s="737"/>
    </row>
    <row r="11" spans="1:11" ht="84.75" customHeight="1" x14ac:dyDescent="0.25">
      <c r="A11" s="545" t="s">
        <v>935</v>
      </c>
      <c r="B11" s="546"/>
      <c r="C11" s="547" t="s">
        <v>839</v>
      </c>
      <c r="D11" s="548">
        <v>1136.6705999999999</v>
      </c>
      <c r="E11" s="549">
        <f t="shared" si="0"/>
        <v>1932.3400199999999</v>
      </c>
      <c r="F11" s="737"/>
    </row>
    <row r="12" spans="1:11" ht="84.75" customHeight="1" x14ac:dyDescent="0.25">
      <c r="A12" s="545" t="s">
        <v>936</v>
      </c>
      <c r="B12" s="546"/>
      <c r="C12" s="547" t="s">
        <v>839</v>
      </c>
      <c r="D12" s="548">
        <v>1092.9525000000001</v>
      </c>
      <c r="E12" s="549">
        <f t="shared" si="0"/>
        <v>1858.0192500000001</v>
      </c>
      <c r="F12" s="737"/>
    </row>
    <row r="13" spans="1:11" ht="84.75" customHeight="1" x14ac:dyDescent="0.25">
      <c r="A13" s="545" t="s">
        <v>937</v>
      </c>
      <c r="B13" s="546"/>
      <c r="C13" s="547" t="s">
        <v>839</v>
      </c>
      <c r="D13" s="548">
        <v>1017.7166999999999</v>
      </c>
      <c r="E13" s="549">
        <f t="shared" si="0"/>
        <v>1730.1183899999999</v>
      </c>
      <c r="F13" s="737"/>
    </row>
    <row r="14" spans="1:11" ht="84.75" customHeight="1" x14ac:dyDescent="0.25">
      <c r="A14" s="545" t="s">
        <v>938</v>
      </c>
      <c r="B14" s="546"/>
      <c r="C14" s="547" t="s">
        <v>839</v>
      </c>
      <c r="D14" s="548">
        <v>1075.6686</v>
      </c>
      <c r="E14" s="549">
        <f t="shared" si="0"/>
        <v>1828.63662</v>
      </c>
      <c r="F14" s="737"/>
    </row>
    <row r="15" spans="1:11" ht="84.75" customHeight="1" x14ac:dyDescent="0.25">
      <c r="A15" s="545" t="s">
        <v>939</v>
      </c>
      <c r="B15" s="546"/>
      <c r="C15" s="547" t="s">
        <v>839</v>
      </c>
      <c r="D15" s="548">
        <v>1079.7354</v>
      </c>
      <c r="E15" s="549">
        <f t="shared" si="0"/>
        <v>1835.55018</v>
      </c>
      <c r="F15" s="737"/>
      <c r="K15" s="550"/>
    </row>
    <row r="16" spans="1:11" ht="84.75" customHeight="1" x14ac:dyDescent="0.25">
      <c r="A16" s="545" t="s">
        <v>940</v>
      </c>
      <c r="B16" s="546"/>
      <c r="C16" s="547" t="s">
        <v>839</v>
      </c>
      <c r="D16" s="548">
        <v>1121.4201</v>
      </c>
      <c r="E16" s="549">
        <f t="shared" si="0"/>
        <v>1906.41417</v>
      </c>
      <c r="F16" s="737"/>
    </row>
    <row r="17" spans="1:7" ht="84.75" customHeight="1" x14ac:dyDescent="0.25">
      <c r="A17" s="545" t="s">
        <v>941</v>
      </c>
      <c r="B17" s="546"/>
      <c r="C17" s="547" t="s">
        <v>839</v>
      </c>
      <c r="D17" s="548">
        <v>1079.7354</v>
      </c>
      <c r="E17" s="549">
        <f t="shared" si="0"/>
        <v>1835.55018</v>
      </c>
      <c r="F17" s="737"/>
      <c r="G17" s="551"/>
    </row>
    <row r="18" spans="1:7" ht="84.75" customHeight="1" x14ac:dyDescent="0.25">
      <c r="A18" s="545" t="s">
        <v>942</v>
      </c>
      <c r="B18" s="546"/>
      <c r="C18" s="547" t="s">
        <v>839</v>
      </c>
      <c r="D18" s="548">
        <v>825.56039999999996</v>
      </c>
      <c r="E18" s="549">
        <f t="shared" si="0"/>
        <v>1403.4526799999999</v>
      </c>
      <c r="F18" s="737"/>
    </row>
    <row r="19" spans="1:7" ht="84.75" customHeight="1" x14ac:dyDescent="0.25">
      <c r="A19" s="545" t="s">
        <v>943</v>
      </c>
      <c r="B19" s="546"/>
      <c r="C19" s="547" t="s">
        <v>839</v>
      </c>
      <c r="D19" s="548">
        <v>885.54570000000001</v>
      </c>
      <c r="E19" s="549">
        <f t="shared" si="0"/>
        <v>1505.42769</v>
      </c>
      <c r="F19" s="737"/>
    </row>
    <row r="20" spans="1:7" ht="84.75" customHeight="1" x14ac:dyDescent="0.25">
      <c r="A20" s="545" t="s">
        <v>944</v>
      </c>
      <c r="B20" s="546"/>
      <c r="C20" s="547" t="s">
        <v>839</v>
      </c>
      <c r="D20" s="548">
        <v>944.51430000000005</v>
      </c>
      <c r="E20" s="549">
        <f t="shared" si="0"/>
        <v>1605.6743100000001</v>
      </c>
      <c r="F20" s="737"/>
    </row>
    <row r="21" spans="1:7" ht="84.75" customHeight="1" x14ac:dyDescent="0.25">
      <c r="A21" s="545" t="s">
        <v>945</v>
      </c>
      <c r="B21" s="546"/>
      <c r="C21" s="547" t="s">
        <v>839</v>
      </c>
      <c r="D21" s="548">
        <v>973.99860000000001</v>
      </c>
      <c r="E21" s="549">
        <f t="shared" si="0"/>
        <v>1655.7976200000001</v>
      </c>
      <c r="F21" s="737"/>
    </row>
    <row r="22" spans="1:7" ht="84.75" customHeight="1" x14ac:dyDescent="0.25">
      <c r="A22" s="545" t="s">
        <v>946</v>
      </c>
      <c r="B22" s="546"/>
      <c r="C22" s="547" t="s">
        <v>839</v>
      </c>
      <c r="D22" s="548">
        <v>944.51430000000005</v>
      </c>
      <c r="E22" s="549">
        <f t="shared" si="0"/>
        <v>1605.6743100000001</v>
      </c>
      <c r="F22" s="737"/>
    </row>
    <row r="23" spans="1:7" ht="84.75" customHeight="1" x14ac:dyDescent="0.25">
      <c r="A23" s="545" t="s">
        <v>947</v>
      </c>
      <c r="B23" s="546"/>
      <c r="C23" s="547" t="s">
        <v>839</v>
      </c>
      <c r="D23" s="548">
        <v>900.7962</v>
      </c>
      <c r="E23" s="549">
        <f t="shared" si="0"/>
        <v>1531.3535400000001</v>
      </c>
      <c r="F23" s="737"/>
    </row>
    <row r="24" spans="1:7" ht="84.75" customHeight="1" x14ac:dyDescent="0.25">
      <c r="A24" s="545" t="s">
        <v>948</v>
      </c>
      <c r="B24" s="546"/>
      <c r="C24" s="547" t="s">
        <v>839</v>
      </c>
      <c r="D24" s="548">
        <v>900.7962</v>
      </c>
      <c r="E24" s="549">
        <f t="shared" si="0"/>
        <v>1531.3535400000001</v>
      </c>
      <c r="F24" s="737"/>
    </row>
    <row r="25" spans="1:7" ht="84.75" customHeight="1" x14ac:dyDescent="0.25">
      <c r="A25" s="545" t="s">
        <v>949</v>
      </c>
      <c r="B25" s="546"/>
      <c r="C25" s="547" t="s">
        <v>839</v>
      </c>
      <c r="D25" s="548">
        <v>1017.7166999999999</v>
      </c>
      <c r="E25" s="549">
        <f t="shared" si="0"/>
        <v>1730.1183899999999</v>
      </c>
      <c r="F25" s="737"/>
    </row>
    <row r="26" spans="1:7" ht="84.75" customHeight="1" x14ac:dyDescent="0.25">
      <c r="A26" s="545" t="s">
        <v>950</v>
      </c>
      <c r="B26" s="546"/>
      <c r="C26" s="547" t="s">
        <v>839</v>
      </c>
      <c r="D26" s="548">
        <v>973.99860000000001</v>
      </c>
      <c r="E26" s="549">
        <f t="shared" si="0"/>
        <v>1655.7976200000001</v>
      </c>
      <c r="F26" s="737"/>
    </row>
    <row r="27" spans="1:7" ht="84.75" customHeight="1" x14ac:dyDescent="0.25">
      <c r="A27" s="545" t="s">
        <v>951</v>
      </c>
      <c r="B27" s="546"/>
      <c r="C27" s="547" t="s">
        <v>839</v>
      </c>
      <c r="D27" s="548">
        <v>1041.1007999999999</v>
      </c>
      <c r="E27" s="549">
        <f t="shared" si="0"/>
        <v>1769.8713599999999</v>
      </c>
      <c r="F27" s="737"/>
    </row>
    <row r="28" spans="1:7" ht="84.75" customHeight="1" x14ac:dyDescent="0.25">
      <c r="A28" s="545" t="s">
        <v>952</v>
      </c>
      <c r="B28" s="546"/>
      <c r="C28" s="547" t="s">
        <v>839</v>
      </c>
      <c r="D28" s="548">
        <v>944.51430000000005</v>
      </c>
      <c r="E28" s="549">
        <f t="shared" si="0"/>
        <v>1605.6743100000001</v>
      </c>
      <c r="F28" s="737"/>
    </row>
    <row r="29" spans="1:7" ht="84.75" customHeight="1" x14ac:dyDescent="0.25">
      <c r="A29" s="545" t="s">
        <v>953</v>
      </c>
      <c r="B29" s="546"/>
      <c r="C29" s="547" t="s">
        <v>839</v>
      </c>
      <c r="D29" s="548">
        <v>901.81290000000001</v>
      </c>
      <c r="E29" s="549">
        <f t="shared" si="0"/>
        <v>1533.0819300000001</v>
      </c>
      <c r="F29" s="737"/>
    </row>
    <row r="30" spans="1:7" ht="84.75" customHeight="1" x14ac:dyDescent="0.25">
      <c r="A30" s="545" t="s">
        <v>954</v>
      </c>
      <c r="B30" s="546"/>
      <c r="C30" s="547" t="s">
        <v>839</v>
      </c>
      <c r="D30" s="548">
        <v>1017.7166999999999</v>
      </c>
      <c r="E30" s="549">
        <f t="shared" si="0"/>
        <v>1730.1183899999999</v>
      </c>
      <c r="F30" s="737"/>
    </row>
    <row r="31" spans="1:7" ht="84.75" customHeight="1" x14ac:dyDescent="0.25">
      <c r="A31" s="545" t="s">
        <v>955</v>
      </c>
      <c r="B31" s="546"/>
      <c r="C31" s="547" t="s">
        <v>839</v>
      </c>
      <c r="D31" s="548">
        <v>988.23239999999998</v>
      </c>
      <c r="E31" s="549">
        <f t="shared" si="0"/>
        <v>1679.9950799999999</v>
      </c>
      <c r="F31" s="737"/>
    </row>
    <row r="32" spans="1:7" ht="84.75" customHeight="1" x14ac:dyDescent="0.25">
      <c r="A32" s="545" t="s">
        <v>956</v>
      </c>
      <c r="B32" s="546"/>
      <c r="C32" s="547" t="s">
        <v>839</v>
      </c>
      <c r="D32" s="548">
        <v>988.23239999999998</v>
      </c>
      <c r="E32" s="549">
        <f t="shared" si="0"/>
        <v>1679.9950799999999</v>
      </c>
      <c r="F32" s="737"/>
    </row>
    <row r="33" spans="1:6" ht="84.75" customHeight="1" x14ac:dyDescent="0.25">
      <c r="A33" s="545" t="s">
        <v>957</v>
      </c>
      <c r="B33" s="546"/>
      <c r="C33" s="547" t="s">
        <v>839</v>
      </c>
      <c r="D33" s="548">
        <v>988.23239999999998</v>
      </c>
      <c r="E33" s="549">
        <f t="shared" si="0"/>
        <v>1679.9950799999999</v>
      </c>
      <c r="F33" s="737"/>
    </row>
    <row r="34" spans="1:6" ht="84.75" customHeight="1" x14ac:dyDescent="0.25">
      <c r="A34" s="545" t="s">
        <v>958</v>
      </c>
      <c r="B34" s="546"/>
      <c r="C34" s="547" t="s">
        <v>839</v>
      </c>
      <c r="D34" s="548">
        <v>944.51430000000005</v>
      </c>
      <c r="E34" s="549">
        <f t="shared" si="0"/>
        <v>1605.6743100000001</v>
      </c>
      <c r="F34" s="737"/>
    </row>
    <row r="35" spans="1:6" ht="84.75" customHeight="1" x14ac:dyDescent="0.25">
      <c r="A35" s="545" t="s">
        <v>959</v>
      </c>
      <c r="B35" s="546"/>
      <c r="C35" s="547" t="s">
        <v>839</v>
      </c>
      <c r="D35" s="548">
        <v>973.99860000000001</v>
      </c>
      <c r="E35" s="549">
        <f t="shared" si="0"/>
        <v>1655.7976200000001</v>
      </c>
      <c r="F35" s="737"/>
    </row>
    <row r="36" spans="1:6" ht="84.75" customHeight="1" x14ac:dyDescent="0.25">
      <c r="A36" s="545" t="s">
        <v>960</v>
      </c>
      <c r="B36" s="546"/>
      <c r="C36" s="547" t="s">
        <v>839</v>
      </c>
      <c r="D36" s="548">
        <v>1031.9504999999999</v>
      </c>
      <c r="E36" s="549">
        <f t="shared" si="0"/>
        <v>1754.3158499999997</v>
      </c>
      <c r="F36" s="737"/>
    </row>
    <row r="37" spans="1:6" ht="84.75" customHeight="1" x14ac:dyDescent="0.25">
      <c r="A37" s="545" t="s">
        <v>961</v>
      </c>
      <c r="B37" s="546"/>
      <c r="C37" s="547" t="s">
        <v>839</v>
      </c>
      <c r="D37" s="548">
        <v>885.54570000000001</v>
      </c>
      <c r="E37" s="549">
        <f t="shared" si="0"/>
        <v>1505.42769</v>
      </c>
      <c r="F37" s="737"/>
    </row>
    <row r="38" spans="1:6" ht="84.75" customHeight="1" x14ac:dyDescent="0.25">
      <c r="A38" s="545" t="s">
        <v>962</v>
      </c>
      <c r="B38" s="546"/>
      <c r="C38" s="547" t="s">
        <v>839</v>
      </c>
      <c r="D38" s="548">
        <v>973.99860000000001</v>
      </c>
      <c r="E38" s="549">
        <f t="shared" si="0"/>
        <v>1655.7976200000001</v>
      </c>
      <c r="F38" s="737"/>
    </row>
    <row r="39" spans="1:6" ht="84.75" customHeight="1" x14ac:dyDescent="0.25">
      <c r="A39" s="545" t="s">
        <v>963</v>
      </c>
      <c r="B39" s="546"/>
      <c r="C39" s="547" t="s">
        <v>839</v>
      </c>
      <c r="D39" s="548">
        <v>1002.4662</v>
      </c>
      <c r="E39" s="549">
        <f t="shared" si="0"/>
        <v>1704.1925399999998</v>
      </c>
      <c r="F39" s="737"/>
    </row>
    <row r="40" spans="1:6" ht="84.75" customHeight="1" x14ac:dyDescent="0.25">
      <c r="A40" s="545" t="s">
        <v>964</v>
      </c>
      <c r="B40" s="546"/>
      <c r="C40" s="547" t="s">
        <v>839</v>
      </c>
      <c r="D40" s="548">
        <v>1002.4662</v>
      </c>
      <c r="E40" s="549">
        <f t="shared" si="0"/>
        <v>1704.1925399999998</v>
      </c>
      <c r="F40" s="737"/>
    </row>
    <row r="41" spans="1:6" ht="84.75" customHeight="1" x14ac:dyDescent="0.25">
      <c r="A41" s="545" t="s">
        <v>965</v>
      </c>
      <c r="B41" s="546"/>
      <c r="C41" s="547" t="s">
        <v>839</v>
      </c>
      <c r="D41" s="548">
        <v>1002.4662</v>
      </c>
      <c r="E41" s="549">
        <f t="shared" si="0"/>
        <v>1704.1925399999998</v>
      </c>
      <c r="F41" s="737"/>
    </row>
    <row r="42" spans="1:6" ht="84.75" customHeight="1" x14ac:dyDescent="0.25">
      <c r="A42" s="545" t="s">
        <v>966</v>
      </c>
      <c r="B42" s="546"/>
      <c r="C42" s="547" t="s">
        <v>839</v>
      </c>
      <c r="D42" s="548">
        <v>1017.7166999999999</v>
      </c>
      <c r="E42" s="549">
        <f t="shared" si="0"/>
        <v>1730.1183899999999</v>
      </c>
      <c r="F42" s="737"/>
    </row>
    <row r="43" spans="1:6" ht="84.75" customHeight="1" x14ac:dyDescent="0.25">
      <c r="A43" s="545" t="s">
        <v>967</v>
      </c>
      <c r="B43" s="546"/>
      <c r="C43" s="547" t="s">
        <v>839</v>
      </c>
      <c r="D43" s="548">
        <v>1002.4662</v>
      </c>
      <c r="E43" s="549">
        <f t="shared" si="0"/>
        <v>1704.1925399999998</v>
      </c>
      <c r="F43" s="737"/>
    </row>
    <row r="44" spans="1:6" ht="84.75" customHeight="1" x14ac:dyDescent="0.25">
      <c r="A44" s="545" t="s">
        <v>968</v>
      </c>
      <c r="B44" s="546"/>
      <c r="C44" s="547" t="s">
        <v>839</v>
      </c>
      <c r="D44" s="548">
        <v>1031.9504999999999</v>
      </c>
      <c r="E44" s="549">
        <f t="shared" si="0"/>
        <v>1754.3158499999997</v>
      </c>
      <c r="F44" s="737"/>
    </row>
    <row r="45" spans="1:6" ht="84.75" customHeight="1" x14ac:dyDescent="0.25">
      <c r="A45" s="545" t="s">
        <v>969</v>
      </c>
      <c r="B45" s="546"/>
      <c r="C45" s="547" t="s">
        <v>839</v>
      </c>
      <c r="D45" s="548">
        <v>1031.9504999999999</v>
      </c>
      <c r="E45" s="549">
        <f t="shared" si="0"/>
        <v>1754.3158499999997</v>
      </c>
      <c r="F45" s="737"/>
    </row>
    <row r="46" spans="1:6" ht="84.75" customHeight="1" x14ac:dyDescent="0.25">
      <c r="A46" s="545" t="s">
        <v>970</v>
      </c>
      <c r="B46" s="546"/>
      <c r="C46" s="547" t="s">
        <v>839</v>
      </c>
      <c r="D46" s="548">
        <v>1162.0880999999999</v>
      </c>
      <c r="E46" s="549">
        <f t="shared" si="0"/>
        <v>1975.5497699999999</v>
      </c>
      <c r="F46" s="737"/>
    </row>
    <row r="47" spans="1:6" ht="84.75" customHeight="1" x14ac:dyDescent="0.25">
      <c r="A47" s="545" t="s">
        <v>971</v>
      </c>
      <c r="B47" s="546"/>
      <c r="C47" s="547" t="s">
        <v>839</v>
      </c>
      <c r="D47" s="548">
        <v>1002.4662</v>
      </c>
      <c r="E47" s="549">
        <f t="shared" si="0"/>
        <v>1704.1925399999998</v>
      </c>
      <c r="F47" s="737"/>
    </row>
    <row r="48" spans="1:6" ht="84.75" customHeight="1" x14ac:dyDescent="0.25">
      <c r="A48" s="545" t="s">
        <v>972</v>
      </c>
      <c r="B48" s="546"/>
      <c r="C48" s="547" t="s">
        <v>839</v>
      </c>
      <c r="D48" s="548">
        <v>1031.9504999999999</v>
      </c>
      <c r="E48" s="549">
        <f t="shared" si="0"/>
        <v>1754.3158499999997</v>
      </c>
      <c r="F48" s="737"/>
    </row>
    <row r="49" spans="1:6" ht="90" customHeight="1" x14ac:dyDescent="0.25">
      <c r="A49" s="545" t="s">
        <v>973</v>
      </c>
      <c r="B49" s="546"/>
      <c r="C49" s="547" t="s">
        <v>839</v>
      </c>
      <c r="D49" s="548">
        <v>543.93449999999996</v>
      </c>
      <c r="E49" s="549">
        <f t="shared" si="0"/>
        <v>924.68864999999994</v>
      </c>
      <c r="F49" s="737"/>
    </row>
    <row r="50" spans="1:6" ht="90" customHeight="1" x14ac:dyDescent="0.25">
      <c r="A50" s="545" t="s">
        <v>974</v>
      </c>
      <c r="B50" s="546"/>
      <c r="C50" s="547" t="s">
        <v>839</v>
      </c>
      <c r="D50" s="548">
        <v>558.16830000000004</v>
      </c>
      <c r="E50" s="549">
        <f t="shared" si="0"/>
        <v>948.88611000000003</v>
      </c>
      <c r="F50" s="737"/>
    </row>
    <row r="51" spans="1:6" ht="90" customHeight="1" x14ac:dyDescent="0.25">
      <c r="A51" s="545" t="s">
        <v>975</v>
      </c>
      <c r="B51" s="546"/>
      <c r="C51" s="547" t="s">
        <v>839</v>
      </c>
      <c r="D51" s="548">
        <v>503.26650000000001</v>
      </c>
      <c r="E51" s="549">
        <f t="shared" si="0"/>
        <v>855.55304999999998</v>
      </c>
      <c r="F51" s="737"/>
    </row>
    <row r="52" spans="1:6" ht="90" customHeight="1" x14ac:dyDescent="0.25">
      <c r="A52" s="545" t="s">
        <v>976</v>
      </c>
      <c r="B52" s="546"/>
      <c r="C52" s="547" t="s">
        <v>839</v>
      </c>
      <c r="D52" s="548">
        <v>558.16830000000004</v>
      </c>
      <c r="E52" s="549">
        <f t="shared" si="0"/>
        <v>948.88611000000003</v>
      </c>
      <c r="F52" s="737"/>
    </row>
    <row r="53" spans="1:6" ht="90" customHeight="1" x14ac:dyDescent="0.25">
      <c r="A53" s="545" t="s">
        <v>977</v>
      </c>
      <c r="B53" s="546"/>
      <c r="C53" s="547" t="s">
        <v>839</v>
      </c>
      <c r="D53" s="548">
        <v>543.93449999999996</v>
      </c>
      <c r="E53" s="549">
        <f t="shared" si="0"/>
        <v>924.68864999999994</v>
      </c>
      <c r="F53" s="737"/>
    </row>
    <row r="54" spans="1:6" ht="90" customHeight="1" x14ac:dyDescent="0.25">
      <c r="A54" s="545" t="s">
        <v>978</v>
      </c>
      <c r="B54" s="546"/>
      <c r="C54" s="547" t="s">
        <v>839</v>
      </c>
      <c r="D54" s="548">
        <v>503.26650000000001</v>
      </c>
      <c r="E54" s="549">
        <f t="shared" si="0"/>
        <v>855.55304999999998</v>
      </c>
      <c r="F54" s="737"/>
    </row>
    <row r="55" spans="1:6" ht="90" customHeight="1" x14ac:dyDescent="0.25">
      <c r="A55" s="545" t="s">
        <v>979</v>
      </c>
      <c r="B55" s="546"/>
      <c r="C55" s="547" t="s">
        <v>839</v>
      </c>
      <c r="D55" s="548">
        <v>516.48360000000002</v>
      </c>
      <c r="E55" s="549">
        <f t="shared" si="0"/>
        <v>878.02211999999997</v>
      </c>
      <c r="F55" s="737"/>
    </row>
    <row r="56" spans="1:6" ht="90" customHeight="1" x14ac:dyDescent="0.25">
      <c r="A56" s="545" t="s">
        <v>980</v>
      </c>
      <c r="B56" s="546"/>
      <c r="C56" s="547" t="s">
        <v>839</v>
      </c>
      <c r="D56" s="548">
        <v>530.7174</v>
      </c>
      <c r="E56" s="549">
        <f t="shared" si="0"/>
        <v>902.21957999999995</v>
      </c>
      <c r="F56" s="737"/>
    </row>
    <row r="57" spans="1:6" ht="90" customHeight="1" x14ac:dyDescent="0.25">
      <c r="A57" s="545" t="s">
        <v>981</v>
      </c>
      <c r="B57" s="546"/>
      <c r="C57" s="547" t="s">
        <v>839</v>
      </c>
      <c r="D57" s="548">
        <v>516.48360000000002</v>
      </c>
      <c r="E57" s="549">
        <f t="shared" si="0"/>
        <v>878.02211999999997</v>
      </c>
      <c r="F57" s="737"/>
    </row>
    <row r="58" spans="1:6" ht="90" customHeight="1" x14ac:dyDescent="0.25">
      <c r="A58" s="545" t="s">
        <v>982</v>
      </c>
      <c r="B58" s="546"/>
      <c r="C58" s="547" t="s">
        <v>839</v>
      </c>
      <c r="D58" s="548">
        <v>391.42950000000002</v>
      </c>
      <c r="E58" s="549">
        <f t="shared" si="0"/>
        <v>665.43015000000003</v>
      </c>
      <c r="F58" s="737"/>
    </row>
    <row r="59" spans="1:6" ht="90" customHeight="1" x14ac:dyDescent="0.25">
      <c r="A59" s="545" t="s">
        <v>983</v>
      </c>
      <c r="B59" s="546"/>
      <c r="C59" s="547" t="s">
        <v>839</v>
      </c>
      <c r="D59" s="548">
        <v>391.42950000000002</v>
      </c>
      <c r="E59" s="549">
        <f t="shared" si="0"/>
        <v>665.43015000000003</v>
      </c>
      <c r="F59" s="737"/>
    </row>
    <row r="60" spans="1:6" ht="90" customHeight="1" x14ac:dyDescent="0.25">
      <c r="A60" s="545" t="s">
        <v>984</v>
      </c>
      <c r="B60" s="546"/>
      <c r="C60" s="547" t="s">
        <v>839</v>
      </c>
      <c r="D60" s="548">
        <v>391.42950000000002</v>
      </c>
      <c r="E60" s="549">
        <f t="shared" si="0"/>
        <v>665.43015000000003</v>
      </c>
      <c r="F60" s="737"/>
    </row>
    <row r="61" spans="1:6" ht="90" customHeight="1" x14ac:dyDescent="0.25">
      <c r="A61" s="545" t="s">
        <v>985</v>
      </c>
      <c r="B61" s="546"/>
      <c r="C61" s="547" t="s">
        <v>839</v>
      </c>
      <c r="D61" s="548">
        <v>503.26650000000001</v>
      </c>
      <c r="E61" s="549">
        <f t="shared" si="0"/>
        <v>855.55304999999998</v>
      </c>
      <c r="F61" s="737"/>
    </row>
    <row r="62" spans="1:6" ht="90" customHeight="1" x14ac:dyDescent="0.25">
      <c r="A62" s="545" t="s">
        <v>986</v>
      </c>
      <c r="B62" s="546"/>
      <c r="C62" s="547" t="s">
        <v>839</v>
      </c>
      <c r="D62" s="548">
        <v>532.75080000000003</v>
      </c>
      <c r="E62" s="549">
        <f t="shared" si="0"/>
        <v>905.67636000000005</v>
      </c>
      <c r="F62" s="737"/>
    </row>
    <row r="63" spans="1:6" ht="90" customHeight="1" x14ac:dyDescent="0.25">
      <c r="A63" s="545" t="s">
        <v>987</v>
      </c>
      <c r="B63" s="546"/>
      <c r="C63" s="547" t="s">
        <v>839</v>
      </c>
      <c r="D63" s="548">
        <v>503.26650000000001</v>
      </c>
      <c r="E63" s="549">
        <f t="shared" si="0"/>
        <v>855.55304999999998</v>
      </c>
      <c r="F63" s="737"/>
    </row>
    <row r="64" spans="1:6" ht="90" customHeight="1" x14ac:dyDescent="0.25">
      <c r="A64" s="545" t="s">
        <v>988</v>
      </c>
      <c r="B64" s="546"/>
      <c r="C64" s="547" t="s">
        <v>839</v>
      </c>
      <c r="D64" s="548">
        <v>418.88040000000001</v>
      </c>
      <c r="E64" s="549">
        <f t="shared" si="0"/>
        <v>712.09667999999999</v>
      </c>
      <c r="F64" s="737"/>
    </row>
    <row r="65" spans="1:238" ht="90" customHeight="1" x14ac:dyDescent="0.25">
      <c r="A65" s="545" t="s">
        <v>989</v>
      </c>
      <c r="B65" s="546"/>
      <c r="C65" s="547" t="s">
        <v>839</v>
      </c>
      <c r="D65" s="548">
        <v>448.36470000000003</v>
      </c>
      <c r="E65" s="549">
        <f t="shared" si="0"/>
        <v>762.21999000000005</v>
      </c>
      <c r="F65" s="737"/>
    </row>
    <row r="66" spans="1:238" ht="90" customHeight="1" x14ac:dyDescent="0.25">
      <c r="A66" s="552" t="s">
        <v>990</v>
      </c>
      <c r="B66" s="546"/>
      <c r="C66" s="547" t="s">
        <v>839</v>
      </c>
      <c r="D66" s="548">
        <v>448.36470000000003</v>
      </c>
      <c r="E66" s="549">
        <f t="shared" si="0"/>
        <v>762.21999000000005</v>
      </c>
      <c r="F66" s="737"/>
    </row>
    <row r="67" spans="1:238" ht="90" customHeight="1" x14ac:dyDescent="0.25">
      <c r="A67" s="545" t="s">
        <v>991</v>
      </c>
      <c r="B67" s="546"/>
      <c r="C67" s="547" t="s">
        <v>839</v>
      </c>
      <c r="D67" s="548">
        <v>354.82830000000001</v>
      </c>
      <c r="E67" s="549">
        <f t="shared" si="0"/>
        <v>603.20811000000003</v>
      </c>
      <c r="F67" s="737"/>
    </row>
    <row r="68" spans="1:238" ht="90" customHeight="1" x14ac:dyDescent="0.25">
      <c r="A68" s="545" t="s">
        <v>992</v>
      </c>
      <c r="B68" s="546"/>
      <c r="C68" s="547" t="s">
        <v>839</v>
      </c>
      <c r="D68" s="548">
        <v>418.88040000000001</v>
      </c>
      <c r="E68" s="549">
        <f t="shared" si="0"/>
        <v>712.09667999999999</v>
      </c>
      <c r="F68" s="737"/>
    </row>
    <row r="69" spans="1:238" ht="90" customHeight="1" x14ac:dyDescent="0.25">
      <c r="A69" s="545" t="s">
        <v>993</v>
      </c>
      <c r="B69" s="546"/>
      <c r="C69" s="547" t="s">
        <v>839</v>
      </c>
      <c r="D69" s="548">
        <v>391.42950000000002</v>
      </c>
      <c r="E69" s="549">
        <f t="shared" ref="E69:E110" si="1">D69*1.7</f>
        <v>665.43015000000003</v>
      </c>
      <c r="F69" s="737"/>
    </row>
    <row r="70" spans="1:238" ht="90" customHeight="1" x14ac:dyDescent="0.25">
      <c r="A70" s="545" t="s">
        <v>994</v>
      </c>
      <c r="B70" s="546"/>
      <c r="C70" s="547" t="s">
        <v>839</v>
      </c>
      <c r="D70" s="548">
        <v>404.64659999999998</v>
      </c>
      <c r="E70" s="549">
        <f t="shared" si="1"/>
        <v>687.8992199999999</v>
      </c>
      <c r="F70" s="737"/>
    </row>
    <row r="71" spans="1:238" ht="90" customHeight="1" x14ac:dyDescent="0.25">
      <c r="A71" s="545" t="s">
        <v>995</v>
      </c>
      <c r="B71" s="546"/>
      <c r="C71" s="547" t="s">
        <v>839</v>
      </c>
      <c r="D71" s="548">
        <v>404.64659999999998</v>
      </c>
      <c r="E71" s="549">
        <f t="shared" si="1"/>
        <v>687.8992199999999</v>
      </c>
      <c r="F71" s="737"/>
    </row>
    <row r="72" spans="1:238" ht="90" customHeight="1" x14ac:dyDescent="0.25">
      <c r="A72" s="545" t="s">
        <v>996</v>
      </c>
      <c r="B72" s="546"/>
      <c r="C72" s="547" t="s">
        <v>839</v>
      </c>
      <c r="D72" s="548">
        <v>391.42950000000002</v>
      </c>
      <c r="E72" s="549">
        <f t="shared" si="1"/>
        <v>665.43015000000003</v>
      </c>
      <c r="F72" s="737"/>
    </row>
    <row r="73" spans="1:238" s="555" customFormat="1" ht="90" customHeight="1" x14ac:dyDescent="0.25">
      <c r="A73" s="545" t="s">
        <v>997</v>
      </c>
      <c r="B73" s="546"/>
      <c r="C73" s="547" t="s">
        <v>839</v>
      </c>
      <c r="D73" s="548">
        <v>325.34399999999999</v>
      </c>
      <c r="E73" s="549">
        <f t="shared" si="1"/>
        <v>553.08479999999997</v>
      </c>
      <c r="F73" s="737"/>
      <c r="G73" s="554"/>
      <c r="H73" s="554"/>
      <c r="I73" s="554"/>
      <c r="J73" s="554"/>
      <c r="K73" s="554"/>
      <c r="L73" s="554"/>
      <c r="M73" s="554"/>
      <c r="N73" s="554"/>
      <c r="O73" s="554"/>
      <c r="P73" s="554"/>
      <c r="Q73" s="554"/>
      <c r="R73" s="554"/>
      <c r="S73" s="554"/>
      <c r="T73" s="554"/>
      <c r="U73" s="554"/>
      <c r="V73" s="554"/>
      <c r="W73" s="554"/>
      <c r="X73" s="554"/>
      <c r="Y73" s="554"/>
      <c r="Z73" s="554"/>
      <c r="AA73" s="554"/>
      <c r="AB73" s="554"/>
      <c r="AC73" s="554"/>
      <c r="AD73" s="554"/>
      <c r="AE73" s="554"/>
      <c r="AF73" s="554"/>
      <c r="AG73" s="554"/>
      <c r="AH73" s="554"/>
      <c r="AI73" s="554"/>
      <c r="AJ73" s="554"/>
      <c r="AK73" s="554"/>
      <c r="AL73" s="554"/>
      <c r="AM73" s="554"/>
      <c r="AN73" s="554"/>
      <c r="AO73" s="554"/>
      <c r="AP73" s="554"/>
      <c r="AQ73" s="554"/>
      <c r="AR73" s="554"/>
      <c r="AS73" s="554"/>
      <c r="AT73" s="554"/>
      <c r="AU73" s="554"/>
      <c r="AV73" s="554"/>
      <c r="AW73" s="554"/>
      <c r="AX73" s="554"/>
      <c r="AY73" s="554"/>
      <c r="AZ73" s="554"/>
      <c r="BA73" s="554"/>
      <c r="BB73" s="554"/>
      <c r="BC73" s="554"/>
      <c r="BD73" s="554"/>
      <c r="BE73" s="554"/>
      <c r="BF73" s="554"/>
      <c r="BG73" s="554"/>
      <c r="BH73" s="554"/>
      <c r="BI73" s="554"/>
      <c r="BJ73" s="554"/>
      <c r="BK73" s="554"/>
      <c r="BL73" s="554"/>
      <c r="BM73" s="554"/>
      <c r="BN73" s="554"/>
      <c r="BO73" s="554"/>
      <c r="BP73" s="554"/>
      <c r="BQ73" s="554"/>
      <c r="BR73" s="554"/>
      <c r="BS73" s="554"/>
      <c r="BT73" s="554"/>
      <c r="BU73" s="554"/>
      <c r="BV73" s="554"/>
      <c r="BW73" s="554"/>
      <c r="BX73" s="554"/>
      <c r="BY73" s="554"/>
      <c r="BZ73" s="554"/>
      <c r="CA73" s="554"/>
      <c r="CB73" s="554"/>
      <c r="CC73" s="554"/>
      <c r="CD73" s="554"/>
      <c r="CE73" s="554"/>
      <c r="CF73" s="554"/>
      <c r="CG73" s="554"/>
      <c r="CH73" s="554"/>
      <c r="CI73" s="554"/>
      <c r="CJ73" s="554"/>
      <c r="CK73" s="554"/>
      <c r="CL73" s="554"/>
      <c r="CM73" s="554"/>
      <c r="CN73" s="554"/>
      <c r="CO73" s="554"/>
      <c r="CP73" s="554"/>
      <c r="CQ73" s="554"/>
      <c r="CR73" s="554"/>
      <c r="CS73" s="554"/>
      <c r="CT73" s="554"/>
      <c r="CU73" s="554"/>
      <c r="CV73" s="554"/>
      <c r="CW73" s="554"/>
      <c r="CX73" s="554"/>
      <c r="CY73" s="554"/>
      <c r="CZ73" s="554"/>
      <c r="DA73" s="554"/>
      <c r="DB73" s="554"/>
      <c r="DC73" s="554"/>
      <c r="DD73" s="554"/>
      <c r="DE73" s="554"/>
      <c r="DF73" s="554"/>
      <c r="DG73" s="554"/>
      <c r="DH73" s="554"/>
      <c r="DI73" s="554"/>
      <c r="DJ73" s="554"/>
      <c r="DK73" s="554"/>
      <c r="DL73" s="554"/>
      <c r="DM73" s="554"/>
      <c r="DN73" s="554"/>
      <c r="DO73" s="554"/>
      <c r="DP73" s="554"/>
      <c r="DQ73" s="554"/>
      <c r="DR73" s="554"/>
      <c r="DS73" s="554"/>
      <c r="DT73" s="554"/>
      <c r="DU73" s="554"/>
      <c r="DV73" s="554"/>
      <c r="DW73" s="554"/>
      <c r="DX73" s="554"/>
      <c r="DY73" s="554"/>
      <c r="DZ73" s="554"/>
      <c r="EA73" s="554"/>
      <c r="EB73" s="554"/>
      <c r="EC73" s="554"/>
      <c r="ED73" s="554"/>
      <c r="EE73" s="554"/>
      <c r="EF73" s="554"/>
      <c r="EG73" s="554"/>
      <c r="EH73" s="554"/>
      <c r="EI73" s="554"/>
      <c r="EJ73" s="554"/>
      <c r="EK73" s="554"/>
      <c r="EL73" s="554"/>
      <c r="EM73" s="554"/>
      <c r="EN73" s="554"/>
      <c r="EO73" s="554"/>
      <c r="EP73" s="554"/>
      <c r="EQ73" s="554"/>
      <c r="ER73" s="554"/>
      <c r="ES73" s="554"/>
      <c r="ET73" s="554"/>
      <c r="EU73" s="554"/>
      <c r="EV73" s="554"/>
      <c r="EW73" s="554"/>
      <c r="EX73" s="554"/>
      <c r="EY73" s="554"/>
      <c r="EZ73" s="554"/>
      <c r="FA73" s="554"/>
      <c r="FB73" s="554"/>
      <c r="FC73" s="554"/>
      <c r="FD73" s="554"/>
      <c r="FE73" s="554"/>
      <c r="FF73" s="554"/>
      <c r="FG73" s="554"/>
      <c r="FH73" s="554"/>
      <c r="FI73" s="554"/>
      <c r="FJ73" s="554"/>
      <c r="FK73" s="554"/>
      <c r="FL73" s="554"/>
      <c r="FM73" s="554"/>
      <c r="FN73" s="554"/>
      <c r="FO73" s="554"/>
      <c r="FP73" s="554"/>
      <c r="FQ73" s="554"/>
      <c r="FR73" s="554"/>
      <c r="FS73" s="554"/>
      <c r="FT73" s="554"/>
      <c r="FU73" s="554"/>
      <c r="FV73" s="554"/>
      <c r="FW73" s="554"/>
      <c r="FX73" s="554"/>
      <c r="FY73" s="554"/>
      <c r="FZ73" s="554"/>
      <c r="GA73" s="554"/>
      <c r="GB73" s="554"/>
      <c r="GC73" s="554"/>
      <c r="GD73" s="554"/>
      <c r="GE73" s="554"/>
      <c r="GF73" s="554"/>
      <c r="GG73" s="554"/>
      <c r="GH73" s="554"/>
      <c r="GI73" s="554"/>
      <c r="GJ73" s="554"/>
      <c r="GK73" s="554"/>
      <c r="GL73" s="554"/>
      <c r="GM73" s="554"/>
      <c r="GN73" s="554"/>
      <c r="GO73" s="554"/>
      <c r="GP73" s="554"/>
      <c r="GQ73" s="554"/>
      <c r="GR73" s="554"/>
      <c r="GS73" s="554"/>
      <c r="GT73" s="554"/>
      <c r="GU73" s="554"/>
      <c r="GV73" s="554"/>
      <c r="GW73" s="554"/>
      <c r="GX73" s="554"/>
      <c r="GY73" s="554"/>
      <c r="GZ73" s="554"/>
      <c r="HA73" s="554"/>
      <c r="HB73" s="554"/>
      <c r="HC73" s="554"/>
      <c r="HD73" s="554"/>
      <c r="HE73" s="554"/>
      <c r="HF73" s="554"/>
      <c r="HG73" s="554"/>
      <c r="HH73" s="554"/>
      <c r="HI73" s="554"/>
      <c r="HJ73" s="554"/>
      <c r="HK73" s="554"/>
      <c r="HL73" s="554"/>
      <c r="HM73" s="554"/>
      <c r="HN73" s="554"/>
      <c r="HO73" s="554"/>
      <c r="HP73" s="554"/>
      <c r="HQ73" s="554"/>
      <c r="HR73" s="554"/>
      <c r="HS73" s="554"/>
      <c r="HT73" s="554"/>
      <c r="HU73" s="554"/>
      <c r="HV73" s="554"/>
      <c r="HW73" s="554"/>
      <c r="HX73" s="554"/>
      <c r="HY73" s="554"/>
      <c r="HZ73" s="554"/>
      <c r="IA73" s="554"/>
      <c r="IB73" s="554"/>
      <c r="IC73" s="554"/>
      <c r="ID73" s="554"/>
    </row>
    <row r="74" spans="1:238" ht="90" customHeight="1" x14ac:dyDescent="0.25">
      <c r="A74" s="545" t="s">
        <v>998</v>
      </c>
      <c r="B74" s="546"/>
      <c r="C74" s="547" t="s">
        <v>839</v>
      </c>
      <c r="D74" s="548">
        <v>363.97860000000003</v>
      </c>
      <c r="E74" s="549">
        <f t="shared" si="1"/>
        <v>618.76362000000006</v>
      </c>
      <c r="F74" s="737"/>
    </row>
    <row r="75" spans="1:238" ht="90" customHeight="1" x14ac:dyDescent="0.25">
      <c r="A75" s="545" t="s">
        <v>999</v>
      </c>
      <c r="B75" s="546"/>
      <c r="C75" s="547" t="s">
        <v>839</v>
      </c>
      <c r="D75" s="548">
        <v>363.97860000000003</v>
      </c>
      <c r="E75" s="549">
        <f t="shared" si="1"/>
        <v>618.76362000000006</v>
      </c>
      <c r="F75" s="737"/>
    </row>
    <row r="76" spans="1:238" ht="84.75" customHeight="1" x14ac:dyDescent="0.25">
      <c r="A76" s="545" t="s">
        <v>1000</v>
      </c>
      <c r="B76" s="546"/>
      <c r="C76" s="547" t="s">
        <v>839</v>
      </c>
      <c r="D76" s="548">
        <v>93.5364</v>
      </c>
      <c r="E76" s="549">
        <f t="shared" si="1"/>
        <v>159.01187999999999</v>
      </c>
      <c r="F76" s="737"/>
    </row>
    <row r="77" spans="1:238" ht="84.75" customHeight="1" x14ac:dyDescent="0.25">
      <c r="A77" s="545" t="s">
        <v>1001</v>
      </c>
      <c r="B77" s="546"/>
      <c r="C77" s="547" t="s">
        <v>839</v>
      </c>
      <c r="D77" s="548">
        <v>109.8036</v>
      </c>
      <c r="E77" s="549">
        <f t="shared" si="1"/>
        <v>186.66612000000001</v>
      </c>
      <c r="F77" s="737"/>
    </row>
    <row r="78" spans="1:238" ht="84.75" customHeight="1" x14ac:dyDescent="0.25">
      <c r="A78" s="545" t="s">
        <v>1002</v>
      </c>
      <c r="B78" s="546"/>
      <c r="C78" s="547" t="s">
        <v>839</v>
      </c>
      <c r="D78" s="548">
        <v>175.88910000000001</v>
      </c>
      <c r="E78" s="549">
        <f t="shared" si="1"/>
        <v>299.01147000000003</v>
      </c>
      <c r="F78" s="737"/>
    </row>
    <row r="79" spans="1:238" ht="84.75" customHeight="1" x14ac:dyDescent="0.25">
      <c r="A79" s="545" t="s">
        <v>1003</v>
      </c>
      <c r="B79" s="546"/>
      <c r="C79" s="547" t="s">
        <v>839</v>
      </c>
      <c r="D79" s="548">
        <v>155.55510000000001</v>
      </c>
      <c r="E79" s="549">
        <f t="shared" si="1"/>
        <v>264.44367</v>
      </c>
      <c r="F79" s="737"/>
    </row>
    <row r="80" spans="1:238" ht="84.75" customHeight="1" x14ac:dyDescent="0.25">
      <c r="A80" s="545" t="s">
        <v>2096</v>
      </c>
      <c r="B80" s="546"/>
      <c r="C80" s="547" t="s">
        <v>839</v>
      </c>
      <c r="D80" s="548">
        <v>156</v>
      </c>
      <c r="E80" s="549">
        <f t="shared" si="1"/>
        <v>265.2</v>
      </c>
      <c r="F80" s="737"/>
    </row>
    <row r="81" spans="1:6" ht="84.75" customHeight="1" x14ac:dyDescent="0.25">
      <c r="A81" s="545" t="s">
        <v>2097</v>
      </c>
      <c r="B81" s="546"/>
      <c r="C81" s="547" t="s">
        <v>839</v>
      </c>
      <c r="D81" s="548">
        <v>185</v>
      </c>
      <c r="E81" s="549">
        <f t="shared" si="1"/>
        <v>314.5</v>
      </c>
      <c r="F81" s="737"/>
    </row>
    <row r="82" spans="1:6" ht="84.75" customHeight="1" x14ac:dyDescent="0.25">
      <c r="A82" s="545" t="s">
        <v>1004</v>
      </c>
      <c r="B82" s="546"/>
      <c r="C82" s="547" t="s">
        <v>839</v>
      </c>
      <c r="D82" s="548">
        <v>653.73810000000003</v>
      </c>
      <c r="E82" s="549">
        <f t="shared" si="1"/>
        <v>1111.3547699999999</v>
      </c>
      <c r="F82" s="737"/>
    </row>
    <row r="83" spans="1:6" ht="84.75" customHeight="1" x14ac:dyDescent="0.25">
      <c r="A83" s="545" t="s">
        <v>1005</v>
      </c>
      <c r="B83" s="546"/>
      <c r="C83" s="547" t="s">
        <v>839</v>
      </c>
      <c r="D83" s="548">
        <v>653.73810000000003</v>
      </c>
      <c r="E83" s="549">
        <f t="shared" si="1"/>
        <v>1111.3547699999999</v>
      </c>
      <c r="F83" s="737"/>
    </row>
    <row r="84" spans="1:6" ht="84.75" customHeight="1" x14ac:dyDescent="0.25">
      <c r="A84" s="545" t="s">
        <v>1006</v>
      </c>
      <c r="B84" s="546"/>
      <c r="C84" s="547" t="s">
        <v>839</v>
      </c>
      <c r="D84" s="548">
        <v>647.63789999999995</v>
      </c>
      <c r="E84" s="549">
        <f t="shared" si="1"/>
        <v>1100.98443</v>
      </c>
      <c r="F84" s="737"/>
    </row>
    <row r="85" spans="1:6" ht="84.75" customHeight="1" x14ac:dyDescent="0.25">
      <c r="A85" s="545" t="s">
        <v>2100</v>
      </c>
      <c r="B85" s="546"/>
      <c r="C85" s="547" t="s">
        <v>839</v>
      </c>
      <c r="D85" s="548">
        <v>211</v>
      </c>
      <c r="E85" s="549">
        <f t="shared" si="1"/>
        <v>358.7</v>
      </c>
      <c r="F85" s="737"/>
    </row>
    <row r="86" spans="1:6" ht="84.75" customHeight="1" x14ac:dyDescent="0.25">
      <c r="A86" s="545" t="s">
        <v>1007</v>
      </c>
      <c r="B86" s="546"/>
      <c r="C86" s="547" t="s">
        <v>839</v>
      </c>
      <c r="D86" s="548">
        <v>172.839</v>
      </c>
      <c r="E86" s="549">
        <f t="shared" si="1"/>
        <v>293.8263</v>
      </c>
      <c r="F86" s="737"/>
    </row>
    <row r="87" spans="1:6" ht="84.75" customHeight="1" x14ac:dyDescent="0.25">
      <c r="A87" s="545" t="s">
        <v>1008</v>
      </c>
      <c r="B87" s="546"/>
      <c r="C87" s="547" t="s">
        <v>839</v>
      </c>
      <c r="D87" s="548">
        <v>169.78890000000001</v>
      </c>
      <c r="E87" s="549">
        <f t="shared" si="1"/>
        <v>288.64113000000003</v>
      </c>
      <c r="F87" s="737"/>
    </row>
    <row r="88" spans="1:6" ht="84.75" customHeight="1" x14ac:dyDescent="0.25">
      <c r="A88" s="545" t="s">
        <v>1009</v>
      </c>
      <c r="B88" s="546"/>
      <c r="C88" s="547" t="s">
        <v>839</v>
      </c>
      <c r="D88" s="548">
        <v>339.57780000000002</v>
      </c>
      <c r="E88" s="549">
        <f t="shared" si="1"/>
        <v>577.28226000000006</v>
      </c>
      <c r="F88" s="737"/>
    </row>
    <row r="89" spans="1:6" ht="84.75" customHeight="1" x14ac:dyDescent="0.25">
      <c r="A89" s="545" t="s">
        <v>1010</v>
      </c>
      <c r="B89" s="546"/>
      <c r="C89" s="547" t="s">
        <v>839</v>
      </c>
      <c r="D89" s="548">
        <v>342.62790000000001</v>
      </c>
      <c r="E89" s="549">
        <f t="shared" si="1"/>
        <v>582.46743000000004</v>
      </c>
      <c r="F89" s="737"/>
    </row>
    <row r="90" spans="1:6" ht="84.75" customHeight="1" x14ac:dyDescent="0.25">
      <c r="A90" s="545" t="s">
        <v>1011</v>
      </c>
      <c r="B90" s="546"/>
      <c r="C90" s="547" t="s">
        <v>839</v>
      </c>
      <c r="D90" s="548">
        <v>342.62790000000001</v>
      </c>
      <c r="E90" s="549">
        <f t="shared" si="1"/>
        <v>582.46743000000004</v>
      </c>
      <c r="F90" s="737"/>
    </row>
    <row r="91" spans="1:6" ht="84.75" customHeight="1" x14ac:dyDescent="0.25">
      <c r="A91" s="545" t="s">
        <v>1012</v>
      </c>
      <c r="B91" s="546"/>
      <c r="C91" s="547" t="s">
        <v>839</v>
      </c>
      <c r="D91" s="548">
        <v>322.29390000000001</v>
      </c>
      <c r="E91" s="549">
        <f t="shared" si="1"/>
        <v>547.89963</v>
      </c>
      <c r="F91" s="737"/>
    </row>
    <row r="92" spans="1:6" ht="84.75" customHeight="1" x14ac:dyDescent="0.25">
      <c r="A92" s="545" t="s">
        <v>1013</v>
      </c>
      <c r="B92" s="546"/>
      <c r="C92" s="547" t="s">
        <v>839</v>
      </c>
      <c r="D92" s="548">
        <v>530.7174</v>
      </c>
      <c r="E92" s="549">
        <f t="shared" si="1"/>
        <v>902.21957999999995</v>
      </c>
      <c r="F92" s="737"/>
    </row>
    <row r="93" spans="1:6" ht="84.75" customHeight="1" x14ac:dyDescent="0.25">
      <c r="A93" s="545" t="s">
        <v>1014</v>
      </c>
      <c r="B93" s="546"/>
      <c r="C93" s="547" t="s">
        <v>839</v>
      </c>
      <c r="D93" s="548">
        <v>587.65260000000001</v>
      </c>
      <c r="E93" s="549">
        <f t="shared" si="1"/>
        <v>999.00941999999998</v>
      </c>
      <c r="F93" s="737"/>
    </row>
    <row r="94" spans="1:6" ht="84.75" customHeight="1" x14ac:dyDescent="0.25">
      <c r="A94" s="545" t="s">
        <v>1015</v>
      </c>
      <c r="B94" s="546"/>
      <c r="C94" s="547" t="s">
        <v>839</v>
      </c>
      <c r="D94" s="548">
        <v>530.7174</v>
      </c>
      <c r="E94" s="549">
        <f t="shared" si="1"/>
        <v>902.21957999999995</v>
      </c>
      <c r="F94" s="737"/>
    </row>
    <row r="95" spans="1:6" ht="84.75" customHeight="1" x14ac:dyDescent="0.25">
      <c r="A95" s="545" t="s">
        <v>1016</v>
      </c>
      <c r="B95" s="546"/>
      <c r="C95" s="547" t="s">
        <v>839</v>
      </c>
      <c r="D95" s="548">
        <v>543.93449999999996</v>
      </c>
      <c r="E95" s="549">
        <f t="shared" si="1"/>
        <v>924.68864999999994</v>
      </c>
      <c r="F95" s="737"/>
    </row>
    <row r="96" spans="1:6" ht="84.75" customHeight="1" x14ac:dyDescent="0.25">
      <c r="A96" s="966" t="s">
        <v>2098</v>
      </c>
      <c r="B96" s="546"/>
      <c r="C96" s="547" t="s">
        <v>839</v>
      </c>
      <c r="D96" s="548">
        <v>659</v>
      </c>
      <c r="E96" s="549">
        <f t="shared" si="1"/>
        <v>1120.3</v>
      </c>
      <c r="F96" s="737"/>
    </row>
    <row r="97" spans="1:6" ht="84.75" customHeight="1" x14ac:dyDescent="0.25">
      <c r="A97" s="967" t="s">
        <v>2099</v>
      </c>
      <c r="B97" s="546"/>
      <c r="C97" s="547" t="s">
        <v>839</v>
      </c>
      <c r="D97" s="548">
        <v>614</v>
      </c>
      <c r="E97" s="549">
        <f t="shared" si="1"/>
        <v>1043.8</v>
      </c>
      <c r="F97" s="737"/>
    </row>
    <row r="98" spans="1:6" ht="84.75" customHeight="1" x14ac:dyDescent="0.25">
      <c r="A98" s="545" t="s">
        <v>1017</v>
      </c>
      <c r="B98" s="546"/>
      <c r="C98" s="547" t="s">
        <v>839</v>
      </c>
      <c r="D98" s="548">
        <v>704.57309999999995</v>
      </c>
      <c r="E98" s="549">
        <f t="shared" si="1"/>
        <v>1197.7742699999999</v>
      </c>
      <c r="F98" s="737"/>
    </row>
    <row r="99" spans="1:6" ht="84.75" customHeight="1" x14ac:dyDescent="0.25">
      <c r="A99" s="545" t="s">
        <v>1018</v>
      </c>
      <c r="B99" s="546"/>
      <c r="C99" s="547" t="s">
        <v>839</v>
      </c>
      <c r="D99" s="548">
        <v>748.2912</v>
      </c>
      <c r="E99" s="549">
        <f t="shared" si="1"/>
        <v>1272.0950399999999</v>
      </c>
      <c r="F99" s="737"/>
    </row>
    <row r="100" spans="1:6" ht="84.75" customHeight="1" x14ac:dyDescent="0.25">
      <c r="A100" s="545" t="s">
        <v>1019</v>
      </c>
      <c r="B100" s="546"/>
      <c r="C100" s="547" t="s">
        <v>839</v>
      </c>
      <c r="D100" s="548">
        <v>736.09079999999994</v>
      </c>
      <c r="E100" s="549">
        <f t="shared" si="1"/>
        <v>1251.3543599999998</v>
      </c>
      <c r="F100" s="737"/>
    </row>
    <row r="101" spans="1:6" ht="84.75" customHeight="1" x14ac:dyDescent="0.25">
      <c r="A101" s="545" t="s">
        <v>1020</v>
      </c>
      <c r="B101" s="546"/>
      <c r="C101" s="547" t="s">
        <v>839</v>
      </c>
      <c r="D101" s="548">
        <v>726.94050000000004</v>
      </c>
      <c r="E101" s="549">
        <f t="shared" si="1"/>
        <v>1235.7988500000001</v>
      </c>
      <c r="F101" s="737"/>
    </row>
    <row r="102" spans="1:6" ht="84.75" customHeight="1" x14ac:dyDescent="0.25">
      <c r="A102" s="545" t="s">
        <v>1021</v>
      </c>
      <c r="B102" s="546"/>
      <c r="C102" s="547" t="s">
        <v>839</v>
      </c>
      <c r="D102" s="548">
        <v>1072.6185</v>
      </c>
      <c r="E102" s="549">
        <f t="shared" si="1"/>
        <v>1823.45145</v>
      </c>
      <c r="F102" s="737"/>
    </row>
    <row r="103" spans="1:6" ht="84.75" customHeight="1" x14ac:dyDescent="0.25">
      <c r="A103" s="545" t="s">
        <v>1022</v>
      </c>
      <c r="B103" s="546"/>
      <c r="C103" s="547" t="s">
        <v>839</v>
      </c>
      <c r="D103" s="548">
        <v>2811.1754999999998</v>
      </c>
      <c r="E103" s="549">
        <f t="shared" si="1"/>
        <v>4778.9983499999998</v>
      </c>
      <c r="F103" s="737"/>
    </row>
    <row r="104" spans="1:6" ht="84.75" customHeight="1" x14ac:dyDescent="0.25">
      <c r="A104" s="545" t="s">
        <v>1023</v>
      </c>
      <c r="B104" s="546"/>
      <c r="C104" s="547" t="s">
        <v>839</v>
      </c>
      <c r="D104" s="548">
        <v>1423.38</v>
      </c>
      <c r="E104" s="549">
        <f t="shared" si="1"/>
        <v>2419.7460000000001</v>
      </c>
      <c r="F104" s="737"/>
    </row>
    <row r="105" spans="1:6" ht="84.75" customHeight="1" x14ac:dyDescent="0.25">
      <c r="A105" s="545" t="s">
        <v>1024</v>
      </c>
      <c r="B105" s="546"/>
      <c r="C105" s="547" t="s">
        <v>839</v>
      </c>
      <c r="D105" s="548">
        <v>2136.0866999999998</v>
      </c>
      <c r="E105" s="549">
        <f t="shared" si="1"/>
        <v>3631.3473899999995</v>
      </c>
      <c r="F105" s="737"/>
    </row>
    <row r="106" spans="1:6" ht="84.75" customHeight="1" x14ac:dyDescent="0.25">
      <c r="A106" s="545" t="s">
        <v>1025</v>
      </c>
      <c r="B106" s="546"/>
      <c r="C106" s="547" t="s">
        <v>839</v>
      </c>
      <c r="D106" s="548">
        <v>1645.0206000000001</v>
      </c>
      <c r="E106" s="549">
        <f t="shared" si="1"/>
        <v>2796.5350199999998</v>
      </c>
      <c r="F106" s="737"/>
    </row>
    <row r="107" spans="1:6" ht="84.75" customHeight="1" x14ac:dyDescent="0.25">
      <c r="A107" s="545" t="s">
        <v>1026</v>
      </c>
      <c r="B107" s="546"/>
      <c r="C107" s="547" t="s">
        <v>839</v>
      </c>
      <c r="D107" s="548">
        <v>2468.5475999999999</v>
      </c>
      <c r="E107" s="549">
        <f t="shared" si="1"/>
        <v>4196.5309199999992</v>
      </c>
      <c r="F107" s="737"/>
    </row>
    <row r="108" spans="1:6" ht="84.75" customHeight="1" x14ac:dyDescent="0.25">
      <c r="A108" s="545" t="s">
        <v>1027</v>
      </c>
      <c r="B108" s="546"/>
      <c r="C108" s="547" t="s">
        <v>839</v>
      </c>
      <c r="D108" s="548">
        <v>197.2398</v>
      </c>
      <c r="E108" s="549">
        <f t="shared" si="1"/>
        <v>335.30766</v>
      </c>
      <c r="F108" s="737"/>
    </row>
    <row r="109" spans="1:6" s="534" customFormat="1" ht="83.25" customHeight="1" x14ac:dyDescent="0.25">
      <c r="A109" s="545" t="s">
        <v>1028</v>
      </c>
      <c r="B109" s="546"/>
      <c r="C109" s="547" t="s">
        <v>839</v>
      </c>
      <c r="D109" s="548">
        <v>6606.5165999999999</v>
      </c>
      <c r="E109" s="549">
        <f t="shared" si="1"/>
        <v>11231.078219999999</v>
      </c>
      <c r="F109" s="737"/>
    </row>
    <row r="110" spans="1:6" s="534" customFormat="1" ht="99" customHeight="1" thickBot="1" x14ac:dyDescent="0.3">
      <c r="A110" s="556" t="s">
        <v>1029</v>
      </c>
      <c r="B110" s="557"/>
      <c r="C110" s="558" t="s">
        <v>839</v>
      </c>
      <c r="D110" s="559">
        <v>1464.048</v>
      </c>
      <c r="E110" s="560">
        <f t="shared" si="1"/>
        <v>2488.8816000000002</v>
      </c>
      <c r="F110" s="737"/>
    </row>
    <row r="111" spans="1:6" s="534" customFormat="1" ht="11.45" customHeight="1" x14ac:dyDescent="0.2">
      <c r="A111" s="561"/>
      <c r="B111" s="561"/>
      <c r="C111" s="561"/>
      <c r="D111" s="562"/>
      <c r="E111" s="562"/>
      <c r="F111" s="737"/>
    </row>
    <row r="112" spans="1:6" s="534" customFormat="1" ht="11.45" customHeight="1" x14ac:dyDescent="0.2">
      <c r="A112" s="561"/>
      <c r="B112" s="561"/>
      <c r="C112" s="561"/>
      <c r="D112" s="562"/>
      <c r="E112" s="562"/>
      <c r="F112" s="737"/>
    </row>
    <row r="113" spans="1:6" s="534" customFormat="1" ht="11.45" customHeight="1" x14ac:dyDescent="0.2">
      <c r="A113" s="561"/>
      <c r="B113" s="561"/>
      <c r="C113" s="561"/>
      <c r="D113" s="562"/>
      <c r="E113" s="562"/>
      <c r="F113" s="737"/>
    </row>
    <row r="114" spans="1:6" s="534" customFormat="1" ht="11.45" customHeight="1" x14ac:dyDescent="0.2">
      <c r="A114" s="561"/>
      <c r="B114" s="561"/>
      <c r="C114" s="561"/>
      <c r="D114" s="562"/>
      <c r="E114" s="562"/>
      <c r="F114" s="737"/>
    </row>
    <row r="115" spans="1:6" s="534" customFormat="1" ht="11.45" customHeight="1" x14ac:dyDescent="0.2">
      <c r="A115" s="561"/>
      <c r="B115" s="561"/>
      <c r="C115" s="561"/>
      <c r="D115" s="562"/>
      <c r="E115" s="562"/>
    </row>
    <row r="116" spans="1:6" s="534" customFormat="1" ht="11.45" customHeight="1" x14ac:dyDescent="0.2">
      <c r="A116" s="561"/>
      <c r="B116" s="561"/>
      <c r="C116" s="561"/>
      <c r="D116" s="562"/>
      <c r="E116" s="562"/>
    </row>
    <row r="117" spans="1:6" s="534" customFormat="1" ht="11.45" customHeight="1" x14ac:dyDescent="0.2">
      <c r="A117" s="561"/>
      <c r="B117" s="561"/>
      <c r="C117" s="561"/>
      <c r="D117" s="562"/>
      <c r="E117" s="562"/>
    </row>
    <row r="118" spans="1:6" s="534" customFormat="1" ht="11.45" customHeight="1" x14ac:dyDescent="0.2">
      <c r="A118" s="561"/>
      <c r="B118" s="561"/>
      <c r="C118" s="561"/>
      <c r="D118" s="562"/>
      <c r="E118" s="562"/>
    </row>
    <row r="119" spans="1:6" s="534" customFormat="1" ht="11.45" customHeight="1" x14ac:dyDescent="0.2">
      <c r="A119" s="561"/>
      <c r="B119" s="561"/>
      <c r="C119" s="561"/>
      <c r="D119" s="562"/>
      <c r="E119" s="562"/>
    </row>
    <row r="120" spans="1:6" s="534" customFormat="1" ht="11.45" customHeight="1" x14ac:dyDescent="0.2">
      <c r="A120" s="561"/>
      <c r="B120" s="561"/>
      <c r="C120" s="561"/>
      <c r="D120" s="562"/>
      <c r="E120" s="562"/>
    </row>
    <row r="121" spans="1:6" s="534" customFormat="1" ht="11.45" customHeight="1" x14ac:dyDescent="0.2">
      <c r="A121" s="561"/>
      <c r="B121" s="561"/>
      <c r="C121" s="561"/>
      <c r="D121" s="562"/>
      <c r="E121" s="562"/>
    </row>
    <row r="122" spans="1:6" s="534" customFormat="1" ht="11.45" customHeight="1" x14ac:dyDescent="0.2">
      <c r="A122" s="561"/>
      <c r="B122" s="561"/>
      <c r="C122" s="561"/>
      <c r="D122" s="562"/>
      <c r="E122" s="562"/>
    </row>
    <row r="123" spans="1:6" s="534" customFormat="1" ht="11.45" customHeight="1" x14ac:dyDescent="0.2">
      <c r="A123" s="561"/>
      <c r="B123" s="561"/>
      <c r="C123" s="561"/>
      <c r="D123" s="562"/>
      <c r="E123" s="562"/>
    </row>
    <row r="124" spans="1:6" s="534" customFormat="1" ht="11.45" customHeight="1" x14ac:dyDescent="0.2">
      <c r="A124" s="561"/>
      <c r="B124" s="561"/>
      <c r="C124" s="561"/>
      <c r="D124" s="562"/>
      <c r="E124" s="562"/>
    </row>
    <row r="125" spans="1:6" s="534" customFormat="1" ht="11.45" customHeight="1" x14ac:dyDescent="0.2">
      <c r="A125" s="561"/>
      <c r="B125" s="561"/>
      <c r="C125" s="561"/>
      <c r="D125" s="562"/>
      <c r="E125" s="562"/>
    </row>
    <row r="126" spans="1:6" s="534" customFormat="1" ht="11.45" customHeight="1" x14ac:dyDescent="0.2">
      <c r="A126" s="561"/>
      <c r="B126" s="561"/>
      <c r="C126" s="561"/>
      <c r="D126" s="562"/>
      <c r="E126" s="562"/>
    </row>
    <row r="127" spans="1:6" s="534" customFormat="1" ht="11.45" customHeight="1" x14ac:dyDescent="0.2">
      <c r="A127" s="561"/>
      <c r="B127" s="561"/>
      <c r="C127" s="561"/>
      <c r="D127" s="562"/>
      <c r="E127" s="562"/>
    </row>
    <row r="128" spans="1:6" s="534" customFormat="1" ht="11.45" customHeight="1" x14ac:dyDescent="0.2">
      <c r="A128" s="561"/>
      <c r="B128" s="561"/>
      <c r="C128" s="561"/>
      <c r="D128" s="562"/>
      <c r="E128" s="562"/>
    </row>
    <row r="129" spans="1:5" s="534" customFormat="1" ht="11.45" customHeight="1" x14ac:dyDescent="0.2">
      <c r="A129" s="561"/>
      <c r="B129" s="561"/>
      <c r="C129" s="561"/>
      <c r="D129" s="562"/>
      <c r="E129" s="562"/>
    </row>
    <row r="130" spans="1:5" s="534" customFormat="1" ht="11.45" customHeight="1" x14ac:dyDescent="0.2">
      <c r="A130" s="561"/>
      <c r="B130" s="561"/>
      <c r="C130" s="561"/>
      <c r="D130" s="562"/>
      <c r="E130" s="562"/>
    </row>
    <row r="131" spans="1:5" s="534" customFormat="1" ht="11.45" customHeight="1" x14ac:dyDescent="0.2">
      <c r="A131" s="561"/>
      <c r="B131" s="561"/>
      <c r="C131" s="561"/>
      <c r="D131" s="562"/>
      <c r="E131" s="562"/>
    </row>
    <row r="132" spans="1:5" s="534" customFormat="1" ht="11.45" customHeight="1" x14ac:dyDescent="0.2">
      <c r="A132" s="561"/>
      <c r="B132" s="561"/>
      <c r="C132" s="561"/>
      <c r="D132" s="562"/>
      <c r="E132" s="562"/>
    </row>
    <row r="133" spans="1:5" s="534" customFormat="1" ht="11.45" customHeight="1" x14ac:dyDescent="0.2">
      <c r="A133" s="561"/>
      <c r="B133" s="561"/>
      <c r="C133" s="561"/>
      <c r="D133" s="562"/>
      <c r="E133" s="562"/>
    </row>
    <row r="134" spans="1:5" s="534" customFormat="1" ht="11.45" customHeight="1" x14ac:dyDescent="0.2">
      <c r="A134" s="561"/>
      <c r="B134" s="561"/>
      <c r="C134" s="561"/>
      <c r="D134" s="562"/>
      <c r="E134" s="562"/>
    </row>
    <row r="135" spans="1:5" s="534" customFormat="1" ht="11.45" customHeight="1" x14ac:dyDescent="0.2">
      <c r="A135" s="561"/>
      <c r="B135" s="561"/>
      <c r="C135" s="561"/>
      <c r="D135" s="562"/>
      <c r="E135" s="562"/>
    </row>
    <row r="136" spans="1:5" s="534" customFormat="1" ht="11.45" customHeight="1" x14ac:dyDescent="0.2">
      <c r="A136" s="561"/>
      <c r="B136" s="561"/>
      <c r="C136" s="561"/>
      <c r="D136" s="562"/>
      <c r="E136" s="562"/>
    </row>
    <row r="137" spans="1:5" s="534" customFormat="1" ht="11.45" customHeight="1" x14ac:dyDescent="0.2">
      <c r="A137" s="561"/>
      <c r="B137" s="561"/>
      <c r="C137" s="561"/>
      <c r="D137" s="562"/>
      <c r="E137" s="562"/>
    </row>
    <row r="138" spans="1:5" s="534" customFormat="1" ht="11.45" customHeight="1" x14ac:dyDescent="0.2">
      <c r="A138" s="561"/>
      <c r="B138" s="561"/>
      <c r="C138" s="561"/>
      <c r="D138" s="562"/>
      <c r="E138" s="562"/>
    </row>
    <row r="139" spans="1:5" s="534" customFormat="1" ht="11.45" customHeight="1" x14ac:dyDescent="0.2">
      <c r="A139" s="561"/>
      <c r="B139" s="561"/>
      <c r="C139" s="561"/>
      <c r="D139" s="562"/>
      <c r="E139" s="562"/>
    </row>
    <row r="140" spans="1:5" s="534" customFormat="1" ht="11.45" customHeight="1" x14ac:dyDescent="0.2">
      <c r="A140" s="561"/>
      <c r="B140" s="561"/>
      <c r="C140" s="561"/>
      <c r="D140" s="562"/>
      <c r="E140" s="562"/>
    </row>
    <row r="141" spans="1:5" s="534" customFormat="1" ht="11.45" customHeight="1" x14ac:dyDescent="0.2">
      <c r="A141" s="561"/>
      <c r="B141" s="561"/>
      <c r="C141" s="561"/>
      <c r="D141" s="562"/>
      <c r="E141" s="562"/>
    </row>
    <row r="142" spans="1:5" s="534" customFormat="1" ht="11.45" customHeight="1" x14ac:dyDescent="0.2">
      <c r="A142" s="561"/>
      <c r="B142" s="561"/>
      <c r="C142" s="561"/>
      <c r="D142" s="562"/>
      <c r="E142" s="562"/>
    </row>
    <row r="143" spans="1:5" s="534" customFormat="1" ht="11.45" customHeight="1" x14ac:dyDescent="0.2">
      <c r="A143" s="561"/>
      <c r="B143" s="561"/>
      <c r="C143" s="561"/>
      <c r="D143" s="562"/>
      <c r="E143" s="562"/>
    </row>
    <row r="144" spans="1:5" s="534" customFormat="1" ht="11.45" customHeight="1" x14ac:dyDescent="0.2">
      <c r="A144" s="561"/>
      <c r="B144" s="561"/>
      <c r="C144" s="561"/>
      <c r="D144" s="562"/>
      <c r="E144" s="562"/>
    </row>
    <row r="145" spans="1:5" s="534" customFormat="1" ht="11.45" customHeight="1" x14ac:dyDescent="0.2">
      <c r="A145" s="561"/>
      <c r="B145" s="561"/>
      <c r="C145" s="561"/>
      <c r="D145" s="562"/>
      <c r="E145" s="562"/>
    </row>
    <row r="146" spans="1:5" s="534" customFormat="1" ht="11.45" customHeight="1" x14ac:dyDescent="0.2">
      <c r="A146" s="561"/>
      <c r="B146" s="561"/>
      <c r="C146" s="561"/>
      <c r="D146" s="562"/>
      <c r="E146" s="562"/>
    </row>
    <row r="147" spans="1:5" s="534" customFormat="1" ht="11.45" customHeight="1" x14ac:dyDescent="0.2">
      <c r="A147" s="561"/>
      <c r="B147" s="561"/>
      <c r="C147" s="561"/>
      <c r="D147" s="562"/>
      <c r="E147" s="562"/>
    </row>
    <row r="148" spans="1:5" s="534" customFormat="1" ht="11.45" customHeight="1" x14ac:dyDescent="0.2">
      <c r="A148" s="561"/>
      <c r="B148" s="561"/>
      <c r="C148" s="561"/>
      <c r="D148" s="562"/>
      <c r="E148" s="562"/>
    </row>
    <row r="149" spans="1:5" s="534" customFormat="1" ht="11.45" customHeight="1" x14ac:dyDescent="0.2">
      <c r="A149" s="561"/>
      <c r="B149" s="561"/>
      <c r="C149" s="561"/>
      <c r="D149" s="562"/>
      <c r="E149" s="562"/>
    </row>
    <row r="150" spans="1:5" s="534" customFormat="1" ht="11.45" customHeight="1" x14ac:dyDescent="0.2">
      <c r="A150" s="561"/>
      <c r="B150" s="561"/>
      <c r="C150" s="561"/>
      <c r="D150" s="562"/>
      <c r="E150" s="562"/>
    </row>
    <row r="151" spans="1:5" s="534" customFormat="1" ht="11.45" customHeight="1" x14ac:dyDescent="0.2">
      <c r="A151" s="561"/>
      <c r="B151" s="561"/>
      <c r="C151" s="561"/>
      <c r="D151" s="562"/>
      <c r="E151" s="562"/>
    </row>
    <row r="152" spans="1:5" s="534" customFormat="1" ht="11.45" customHeight="1" x14ac:dyDescent="0.2">
      <c r="A152" s="561"/>
      <c r="B152" s="561"/>
      <c r="C152" s="561"/>
      <c r="D152" s="562"/>
      <c r="E152" s="562"/>
    </row>
    <row r="153" spans="1:5" s="534" customFormat="1" ht="11.45" customHeight="1" x14ac:dyDescent="0.2">
      <c r="A153" s="561"/>
      <c r="B153" s="561"/>
      <c r="C153" s="561"/>
      <c r="D153" s="562"/>
      <c r="E153" s="562"/>
    </row>
    <row r="154" spans="1:5" s="534" customFormat="1" ht="11.45" customHeight="1" x14ac:dyDescent="0.2">
      <c r="A154" s="561"/>
      <c r="B154" s="561"/>
      <c r="C154" s="561"/>
      <c r="D154" s="562"/>
      <c r="E154" s="562"/>
    </row>
    <row r="155" spans="1:5" s="534" customFormat="1" ht="11.45" customHeight="1" x14ac:dyDescent="0.2">
      <c r="A155" s="561"/>
      <c r="B155" s="561"/>
      <c r="C155" s="561"/>
      <c r="D155" s="562"/>
      <c r="E155" s="562"/>
    </row>
    <row r="156" spans="1:5" s="534" customFormat="1" ht="11.45" customHeight="1" x14ac:dyDescent="0.2">
      <c r="A156" s="561"/>
      <c r="B156" s="561"/>
      <c r="C156" s="561"/>
      <c r="D156" s="562"/>
      <c r="E156" s="562"/>
    </row>
    <row r="157" spans="1:5" s="534" customFormat="1" ht="11.45" customHeight="1" x14ac:dyDescent="0.2">
      <c r="A157" s="561"/>
      <c r="B157" s="561"/>
      <c r="C157" s="561"/>
      <c r="D157" s="562"/>
      <c r="E157" s="562"/>
    </row>
    <row r="158" spans="1:5" s="534" customFormat="1" ht="11.45" customHeight="1" x14ac:dyDescent="0.2">
      <c r="A158" s="561"/>
      <c r="B158" s="561"/>
      <c r="C158" s="561"/>
      <c r="D158" s="562"/>
      <c r="E158" s="562"/>
    </row>
    <row r="159" spans="1:5" s="534" customFormat="1" ht="11.45" customHeight="1" x14ac:dyDescent="0.2">
      <c r="A159" s="561"/>
      <c r="B159" s="561"/>
      <c r="C159" s="561"/>
      <c r="D159" s="562"/>
      <c r="E159" s="562"/>
    </row>
    <row r="160" spans="1:5" s="534" customFormat="1" ht="11.45" customHeight="1" x14ac:dyDescent="0.2">
      <c r="A160" s="561"/>
      <c r="B160" s="561"/>
      <c r="C160" s="561"/>
      <c r="D160" s="562"/>
      <c r="E160" s="562"/>
    </row>
    <row r="161" spans="1:5" s="534" customFormat="1" ht="11.45" customHeight="1" x14ac:dyDescent="0.2">
      <c r="A161" s="561"/>
      <c r="B161" s="561"/>
      <c r="C161" s="561"/>
      <c r="D161" s="562"/>
      <c r="E161" s="562"/>
    </row>
    <row r="162" spans="1:5" s="534" customFormat="1" ht="11.45" customHeight="1" x14ac:dyDescent="0.2">
      <c r="A162" s="561"/>
      <c r="B162" s="561"/>
      <c r="C162" s="561"/>
      <c r="D162" s="562"/>
      <c r="E162" s="562"/>
    </row>
    <row r="163" spans="1:5" s="534" customFormat="1" ht="11.45" customHeight="1" x14ac:dyDescent="0.2">
      <c r="A163" s="561"/>
      <c r="B163" s="561"/>
      <c r="C163" s="561"/>
      <c r="D163" s="562"/>
      <c r="E163" s="562"/>
    </row>
    <row r="164" spans="1:5" s="534" customFormat="1" ht="11.45" customHeight="1" x14ac:dyDescent="0.2">
      <c r="A164" s="561"/>
      <c r="B164" s="561"/>
      <c r="C164" s="561"/>
      <c r="D164" s="562"/>
      <c r="E164" s="562"/>
    </row>
    <row r="165" spans="1:5" s="534" customFormat="1" ht="11.45" customHeight="1" x14ac:dyDescent="0.2">
      <c r="A165" s="561"/>
      <c r="B165" s="561"/>
      <c r="C165" s="561"/>
      <c r="D165" s="562"/>
      <c r="E165" s="562"/>
    </row>
    <row r="166" spans="1:5" s="534" customFormat="1" ht="11.45" customHeight="1" x14ac:dyDescent="0.2">
      <c r="A166" s="561"/>
      <c r="B166" s="561"/>
      <c r="C166" s="561"/>
      <c r="D166" s="562"/>
      <c r="E166" s="562"/>
    </row>
    <row r="167" spans="1:5" s="534" customFormat="1" ht="11.45" customHeight="1" x14ac:dyDescent="0.2">
      <c r="A167" s="561"/>
      <c r="B167" s="561"/>
      <c r="C167" s="561"/>
      <c r="D167" s="562"/>
      <c r="E167" s="562"/>
    </row>
    <row r="168" spans="1:5" s="534" customFormat="1" ht="11.45" customHeight="1" x14ac:dyDescent="0.2">
      <c r="A168" s="561"/>
      <c r="B168" s="561"/>
      <c r="C168" s="561"/>
      <c r="D168" s="562"/>
      <c r="E168" s="562"/>
    </row>
    <row r="169" spans="1:5" s="534" customFormat="1" ht="11.45" customHeight="1" x14ac:dyDescent="0.2">
      <c r="A169" s="561"/>
      <c r="B169" s="561"/>
      <c r="C169" s="561"/>
      <c r="D169" s="562"/>
      <c r="E169" s="562"/>
    </row>
    <row r="170" spans="1:5" s="534" customFormat="1" ht="11.45" customHeight="1" x14ac:dyDescent="0.2">
      <c r="A170" s="561"/>
      <c r="B170" s="561"/>
      <c r="C170" s="561"/>
      <c r="D170" s="562"/>
      <c r="E170" s="562"/>
    </row>
    <row r="171" spans="1:5" s="534" customFormat="1" ht="11.45" customHeight="1" x14ac:dyDescent="0.2">
      <c r="A171" s="561"/>
      <c r="B171" s="561"/>
      <c r="C171" s="561"/>
      <c r="D171" s="562"/>
      <c r="E171" s="562"/>
    </row>
    <row r="172" spans="1:5" s="534" customFormat="1" ht="11.45" customHeight="1" x14ac:dyDescent="0.2">
      <c r="A172" s="561"/>
      <c r="B172" s="561"/>
      <c r="C172" s="561"/>
      <c r="D172" s="562"/>
      <c r="E172" s="562"/>
    </row>
    <row r="173" spans="1:5" s="534" customFormat="1" ht="11.45" customHeight="1" x14ac:dyDescent="0.2">
      <c r="A173" s="561"/>
      <c r="B173" s="561"/>
      <c r="C173" s="561"/>
      <c r="D173" s="562"/>
      <c r="E173" s="562"/>
    </row>
    <row r="174" spans="1:5" s="534" customFormat="1" ht="11.45" customHeight="1" x14ac:dyDescent="0.2">
      <c r="A174" s="561"/>
      <c r="B174" s="561"/>
      <c r="C174" s="561"/>
      <c r="D174" s="562"/>
      <c r="E174" s="562"/>
    </row>
    <row r="175" spans="1:5" s="534" customFormat="1" ht="11.45" customHeight="1" x14ac:dyDescent="0.2">
      <c r="A175" s="561"/>
      <c r="B175" s="561"/>
      <c r="C175" s="561"/>
      <c r="D175" s="562"/>
      <c r="E175" s="562"/>
    </row>
    <row r="176" spans="1:5" s="534" customFormat="1" ht="11.45" customHeight="1" x14ac:dyDescent="0.2">
      <c r="A176" s="561"/>
      <c r="B176" s="561"/>
      <c r="C176" s="561"/>
      <c r="D176" s="562"/>
      <c r="E176" s="562"/>
    </row>
    <row r="177" spans="1:5" s="534" customFormat="1" ht="11.45" customHeight="1" x14ac:dyDescent="0.2">
      <c r="A177" s="561"/>
      <c r="B177" s="561"/>
      <c r="C177" s="561"/>
      <c r="D177" s="562"/>
      <c r="E177" s="562"/>
    </row>
    <row r="178" spans="1:5" s="534" customFormat="1" ht="11.45" customHeight="1" x14ac:dyDescent="0.2">
      <c r="A178" s="561"/>
      <c r="B178" s="561"/>
      <c r="C178" s="561"/>
      <c r="D178" s="562"/>
      <c r="E178" s="562"/>
    </row>
    <row r="179" spans="1:5" s="534" customFormat="1" ht="11.45" customHeight="1" x14ac:dyDescent="0.2">
      <c r="A179" s="561"/>
      <c r="B179" s="561"/>
      <c r="C179" s="561"/>
      <c r="D179" s="562"/>
      <c r="E179" s="562"/>
    </row>
    <row r="180" spans="1:5" s="534" customFormat="1" ht="11.45" customHeight="1" x14ac:dyDescent="0.2">
      <c r="A180" s="561"/>
      <c r="B180" s="561"/>
      <c r="C180" s="561"/>
      <c r="D180" s="562"/>
      <c r="E180" s="562"/>
    </row>
    <row r="181" spans="1:5" s="534" customFormat="1" ht="11.45" customHeight="1" x14ac:dyDescent="0.2">
      <c r="A181" s="561"/>
      <c r="B181" s="561"/>
      <c r="C181" s="561"/>
      <c r="D181" s="562"/>
      <c r="E181" s="562"/>
    </row>
    <row r="182" spans="1:5" s="534" customFormat="1" ht="11.45" customHeight="1" x14ac:dyDescent="0.2">
      <c r="A182" s="561"/>
      <c r="B182" s="561"/>
      <c r="C182" s="561"/>
      <c r="D182" s="562"/>
      <c r="E182" s="562"/>
    </row>
    <row r="183" spans="1:5" s="534" customFormat="1" ht="11.45" customHeight="1" x14ac:dyDescent="0.2">
      <c r="A183" s="561"/>
      <c r="B183" s="561"/>
      <c r="C183" s="561"/>
      <c r="D183" s="562"/>
      <c r="E183" s="562"/>
    </row>
    <row r="184" spans="1:5" s="534" customFormat="1" ht="11.45" customHeight="1" x14ac:dyDescent="0.2">
      <c r="A184" s="561"/>
      <c r="B184" s="561"/>
      <c r="C184" s="561"/>
      <c r="D184" s="562"/>
      <c r="E184" s="562"/>
    </row>
    <row r="185" spans="1:5" s="534" customFormat="1" ht="11.45" customHeight="1" x14ac:dyDescent="0.2">
      <c r="A185" s="561"/>
      <c r="B185" s="561"/>
      <c r="C185" s="561"/>
      <c r="D185" s="562"/>
      <c r="E185" s="562"/>
    </row>
    <row r="186" spans="1:5" s="534" customFormat="1" ht="11.45" customHeight="1" x14ac:dyDescent="0.2">
      <c r="A186" s="561"/>
      <c r="B186" s="561"/>
      <c r="C186" s="561"/>
      <c r="D186" s="562"/>
      <c r="E186" s="562"/>
    </row>
    <row r="187" spans="1:5" s="534" customFormat="1" ht="11.45" customHeight="1" x14ac:dyDescent="0.2">
      <c r="A187" s="561"/>
      <c r="B187" s="561"/>
      <c r="C187" s="561"/>
      <c r="D187" s="562"/>
      <c r="E187" s="562"/>
    </row>
    <row r="188" spans="1:5" s="534" customFormat="1" ht="11.45" customHeight="1" x14ac:dyDescent="0.2">
      <c r="A188" s="561"/>
      <c r="B188" s="561"/>
      <c r="C188" s="561"/>
      <c r="D188" s="562"/>
      <c r="E188" s="562"/>
    </row>
    <row r="189" spans="1:5" s="534" customFormat="1" ht="11.45" customHeight="1" x14ac:dyDescent="0.2">
      <c r="A189" s="561"/>
      <c r="B189" s="561"/>
      <c r="C189" s="561"/>
      <c r="D189" s="562"/>
      <c r="E189" s="562"/>
    </row>
    <row r="190" spans="1:5" s="534" customFormat="1" ht="11.45" customHeight="1" x14ac:dyDescent="0.2">
      <c r="A190" s="561"/>
      <c r="B190" s="561"/>
      <c r="C190" s="561"/>
      <c r="D190" s="562"/>
      <c r="E190" s="562"/>
    </row>
    <row r="191" spans="1:5" s="534" customFormat="1" ht="11.45" customHeight="1" x14ac:dyDescent="0.2">
      <c r="A191" s="561"/>
      <c r="B191" s="561"/>
      <c r="C191" s="561"/>
      <c r="D191" s="562"/>
      <c r="E191" s="562"/>
    </row>
    <row r="192" spans="1:5" s="534" customFormat="1" ht="11.45" customHeight="1" x14ac:dyDescent="0.2">
      <c r="A192" s="561"/>
      <c r="B192" s="561"/>
      <c r="C192" s="561"/>
      <c r="D192" s="562"/>
      <c r="E192" s="562"/>
    </row>
    <row r="193" spans="1:5" s="534" customFormat="1" ht="11.45" customHeight="1" x14ac:dyDescent="0.2">
      <c r="A193" s="561"/>
      <c r="B193" s="561"/>
      <c r="C193" s="561"/>
      <c r="D193" s="562"/>
      <c r="E193" s="562"/>
    </row>
    <row r="194" spans="1:5" s="534" customFormat="1" ht="11.45" customHeight="1" x14ac:dyDescent="0.2">
      <c r="A194" s="561"/>
      <c r="B194" s="561"/>
      <c r="C194" s="561"/>
      <c r="D194" s="562"/>
      <c r="E194" s="562"/>
    </row>
    <row r="195" spans="1:5" s="534" customFormat="1" ht="11.45" customHeight="1" x14ac:dyDescent="0.2">
      <c r="A195" s="561"/>
      <c r="B195" s="561"/>
      <c r="C195" s="561"/>
      <c r="D195" s="562"/>
      <c r="E195" s="562"/>
    </row>
    <row r="196" spans="1:5" s="534" customFormat="1" ht="11.45" customHeight="1" x14ac:dyDescent="0.2">
      <c r="A196" s="561"/>
      <c r="B196" s="561"/>
      <c r="C196" s="561"/>
      <c r="D196" s="562"/>
      <c r="E196" s="562"/>
    </row>
    <row r="197" spans="1:5" s="534" customFormat="1" ht="11.45" customHeight="1" x14ac:dyDescent="0.2">
      <c r="A197" s="561"/>
      <c r="B197" s="561"/>
      <c r="C197" s="561"/>
      <c r="D197" s="562"/>
      <c r="E197" s="562"/>
    </row>
    <row r="198" spans="1:5" s="534" customFormat="1" ht="11.45" customHeight="1" x14ac:dyDescent="0.2">
      <c r="A198" s="561"/>
      <c r="B198" s="561"/>
      <c r="C198" s="561"/>
      <c r="D198" s="562"/>
      <c r="E198" s="562"/>
    </row>
    <row r="199" spans="1:5" s="534" customFormat="1" ht="11.45" customHeight="1" x14ac:dyDescent="0.2">
      <c r="A199" s="561"/>
      <c r="B199" s="561"/>
      <c r="C199" s="561"/>
      <c r="D199" s="562"/>
      <c r="E199" s="562"/>
    </row>
    <row r="200" spans="1:5" s="534" customFormat="1" ht="11.45" customHeight="1" x14ac:dyDescent="0.2">
      <c r="A200" s="561"/>
      <c r="B200" s="561"/>
      <c r="C200" s="561"/>
      <c r="D200" s="562"/>
      <c r="E200" s="562"/>
    </row>
    <row r="201" spans="1:5" s="534" customFormat="1" ht="11.45" customHeight="1" x14ac:dyDescent="0.2">
      <c r="A201" s="561"/>
      <c r="B201" s="561"/>
      <c r="C201" s="561"/>
      <c r="D201" s="562"/>
      <c r="E201" s="562"/>
    </row>
    <row r="202" spans="1:5" s="534" customFormat="1" ht="11.45" customHeight="1" x14ac:dyDescent="0.2">
      <c r="A202" s="561"/>
      <c r="B202" s="561"/>
      <c r="C202" s="561"/>
      <c r="D202" s="562"/>
      <c r="E202" s="562"/>
    </row>
    <row r="203" spans="1:5" s="534" customFormat="1" ht="11.45" customHeight="1" x14ac:dyDescent="0.2">
      <c r="A203" s="561"/>
      <c r="B203" s="561"/>
      <c r="C203" s="561"/>
      <c r="D203" s="562"/>
      <c r="E203" s="562"/>
    </row>
    <row r="204" spans="1:5" s="534" customFormat="1" ht="11.45" customHeight="1" x14ac:dyDescent="0.2">
      <c r="A204" s="561"/>
      <c r="B204" s="561"/>
      <c r="C204" s="561"/>
      <c r="D204" s="562"/>
      <c r="E204" s="562"/>
    </row>
    <row r="205" spans="1:5" s="534" customFormat="1" ht="11.45" customHeight="1" x14ac:dyDescent="0.2">
      <c r="A205" s="561"/>
      <c r="B205" s="561"/>
      <c r="C205" s="561"/>
      <c r="D205" s="562"/>
      <c r="E205" s="562"/>
    </row>
    <row r="206" spans="1:5" s="534" customFormat="1" ht="11.45" customHeight="1" x14ac:dyDescent="0.2">
      <c r="A206" s="561"/>
      <c r="B206" s="561"/>
      <c r="C206" s="561"/>
      <c r="D206" s="562"/>
      <c r="E206" s="562"/>
    </row>
    <row r="207" spans="1:5" s="534" customFormat="1" ht="11.45" customHeight="1" x14ac:dyDescent="0.2">
      <c r="A207" s="561"/>
      <c r="B207" s="561"/>
      <c r="C207" s="561"/>
      <c r="D207" s="562"/>
      <c r="E207" s="562"/>
    </row>
    <row r="208" spans="1:5" s="534" customFormat="1" ht="11.45" customHeight="1" x14ac:dyDescent="0.2">
      <c r="A208" s="561"/>
      <c r="B208" s="561"/>
      <c r="C208" s="561"/>
      <c r="D208" s="562"/>
      <c r="E208" s="562"/>
    </row>
    <row r="209" spans="1:5" s="534" customFormat="1" ht="11.45" customHeight="1" x14ac:dyDescent="0.2">
      <c r="A209" s="561"/>
      <c r="B209" s="561"/>
      <c r="C209" s="561"/>
      <c r="D209" s="562"/>
      <c r="E209" s="562"/>
    </row>
    <row r="210" spans="1:5" s="534" customFormat="1" ht="11.45" customHeight="1" x14ac:dyDescent="0.2">
      <c r="A210" s="561"/>
      <c r="B210" s="561"/>
      <c r="C210" s="561"/>
      <c r="D210" s="562"/>
      <c r="E210" s="562"/>
    </row>
    <row r="211" spans="1:5" s="534" customFormat="1" ht="11.45" customHeight="1" x14ac:dyDescent="0.2">
      <c r="A211" s="561"/>
      <c r="B211" s="561"/>
      <c r="C211" s="561"/>
      <c r="D211" s="562"/>
      <c r="E211" s="562"/>
    </row>
    <row r="212" spans="1:5" s="534" customFormat="1" ht="11.45" customHeight="1" x14ac:dyDescent="0.2">
      <c r="A212" s="561"/>
      <c r="B212" s="561"/>
      <c r="C212" s="561"/>
      <c r="D212" s="562"/>
      <c r="E212" s="562"/>
    </row>
    <row r="213" spans="1:5" s="534" customFormat="1" ht="11.45" customHeight="1" x14ac:dyDescent="0.2">
      <c r="A213" s="561"/>
      <c r="B213" s="561"/>
      <c r="C213" s="561"/>
      <c r="D213" s="562"/>
      <c r="E213" s="562"/>
    </row>
    <row r="214" spans="1:5" s="534" customFormat="1" ht="11.45" customHeight="1" x14ac:dyDescent="0.2">
      <c r="A214" s="561"/>
      <c r="B214" s="561"/>
      <c r="C214" s="561"/>
      <c r="D214" s="562"/>
      <c r="E214" s="562"/>
    </row>
    <row r="215" spans="1:5" s="534" customFormat="1" ht="11.45" customHeight="1" x14ac:dyDescent="0.2">
      <c r="A215" s="561"/>
      <c r="B215" s="561"/>
      <c r="C215" s="561"/>
      <c r="D215" s="562"/>
      <c r="E215" s="562"/>
    </row>
    <row r="216" spans="1:5" s="534" customFormat="1" ht="11.45" customHeight="1" x14ac:dyDescent="0.2">
      <c r="A216" s="561"/>
      <c r="B216" s="561"/>
      <c r="C216" s="561"/>
      <c r="D216" s="562"/>
      <c r="E216" s="562"/>
    </row>
    <row r="217" spans="1:5" s="534" customFormat="1" ht="11.45" customHeight="1" x14ac:dyDescent="0.2">
      <c r="A217" s="561"/>
      <c r="B217" s="561"/>
      <c r="C217" s="561"/>
      <c r="D217" s="562"/>
      <c r="E217" s="562"/>
    </row>
    <row r="218" spans="1:5" s="534" customFormat="1" ht="11.45" customHeight="1" x14ac:dyDescent="0.2">
      <c r="A218" s="561"/>
      <c r="B218" s="561"/>
      <c r="C218" s="561"/>
      <c r="D218" s="562"/>
      <c r="E218" s="562"/>
    </row>
    <row r="219" spans="1:5" s="534" customFormat="1" ht="11.45" customHeight="1" x14ac:dyDescent="0.2">
      <c r="A219" s="561"/>
      <c r="B219" s="561"/>
      <c r="C219" s="561"/>
      <c r="D219" s="562"/>
      <c r="E219" s="562"/>
    </row>
    <row r="220" spans="1:5" s="534" customFormat="1" ht="11.45" customHeight="1" x14ac:dyDescent="0.2">
      <c r="A220" s="561"/>
      <c r="B220" s="561"/>
      <c r="C220" s="561"/>
      <c r="D220" s="562"/>
      <c r="E220" s="562"/>
    </row>
    <row r="221" spans="1:5" s="534" customFormat="1" ht="11.45" customHeight="1" x14ac:dyDescent="0.2">
      <c r="A221" s="561"/>
      <c r="B221" s="561"/>
      <c r="C221" s="561"/>
      <c r="D221" s="562"/>
      <c r="E221" s="562"/>
    </row>
    <row r="222" spans="1:5" s="534" customFormat="1" ht="11.45" customHeight="1" x14ac:dyDescent="0.2">
      <c r="A222" s="561"/>
      <c r="B222" s="561"/>
      <c r="C222" s="561"/>
      <c r="D222" s="562"/>
      <c r="E222" s="562"/>
    </row>
    <row r="223" spans="1:5" s="534" customFormat="1" ht="11.45" customHeight="1" x14ac:dyDescent="0.2">
      <c r="A223" s="561"/>
      <c r="B223" s="561"/>
      <c r="C223" s="561"/>
      <c r="D223" s="562"/>
      <c r="E223" s="562"/>
    </row>
    <row r="224" spans="1:5" s="534" customFormat="1" ht="11.45" customHeight="1" x14ac:dyDescent="0.2">
      <c r="A224" s="561"/>
      <c r="B224" s="561"/>
      <c r="C224" s="561"/>
      <c r="D224" s="562"/>
      <c r="E224" s="562"/>
    </row>
    <row r="225" spans="1:5" s="534" customFormat="1" ht="11.45" customHeight="1" x14ac:dyDescent="0.2">
      <c r="A225" s="561"/>
      <c r="B225" s="561"/>
      <c r="C225" s="561"/>
      <c r="D225" s="562"/>
      <c r="E225" s="562"/>
    </row>
    <row r="226" spans="1:5" s="534" customFormat="1" ht="11.45" customHeight="1" x14ac:dyDescent="0.2">
      <c r="A226" s="561"/>
      <c r="B226" s="561"/>
      <c r="C226" s="561"/>
      <c r="D226" s="562"/>
      <c r="E226" s="562"/>
    </row>
    <row r="227" spans="1:5" s="534" customFormat="1" ht="11.45" customHeight="1" x14ac:dyDescent="0.2">
      <c r="A227" s="561"/>
      <c r="B227" s="561"/>
      <c r="C227" s="561"/>
      <c r="D227" s="562"/>
      <c r="E227" s="562"/>
    </row>
    <row r="228" spans="1:5" s="534" customFormat="1" ht="11.45" customHeight="1" x14ac:dyDescent="0.2">
      <c r="A228" s="561"/>
      <c r="B228" s="561"/>
      <c r="C228" s="561"/>
      <c r="D228" s="562"/>
      <c r="E228" s="562"/>
    </row>
    <row r="229" spans="1:5" s="534" customFormat="1" ht="11.45" customHeight="1" x14ac:dyDescent="0.2">
      <c r="A229" s="561"/>
      <c r="B229" s="561"/>
      <c r="C229" s="561"/>
      <c r="D229" s="562"/>
      <c r="E229" s="562"/>
    </row>
    <row r="230" spans="1:5" s="534" customFormat="1" ht="11.45" customHeight="1" x14ac:dyDescent="0.2">
      <c r="A230" s="561"/>
      <c r="B230" s="561"/>
      <c r="C230" s="561"/>
      <c r="D230" s="562"/>
      <c r="E230" s="562"/>
    </row>
    <row r="231" spans="1:5" s="534" customFormat="1" ht="11.45" customHeight="1" x14ac:dyDescent="0.2">
      <c r="A231" s="561"/>
      <c r="B231" s="561"/>
      <c r="C231" s="561"/>
      <c r="D231" s="562"/>
      <c r="E231" s="562"/>
    </row>
    <row r="232" spans="1:5" s="534" customFormat="1" ht="11.45" customHeight="1" x14ac:dyDescent="0.2">
      <c r="A232" s="561"/>
      <c r="B232" s="561"/>
      <c r="C232" s="561"/>
      <c r="D232" s="562"/>
      <c r="E232" s="562"/>
    </row>
    <row r="233" spans="1:5" s="534" customFormat="1" ht="11.45" customHeight="1" x14ac:dyDescent="0.2">
      <c r="A233" s="561"/>
      <c r="B233" s="561"/>
      <c r="C233" s="561"/>
      <c r="D233" s="562"/>
      <c r="E233" s="562"/>
    </row>
    <row r="234" spans="1:5" s="534" customFormat="1" ht="11.45" customHeight="1" x14ac:dyDescent="0.2">
      <c r="A234" s="561"/>
      <c r="B234" s="561"/>
      <c r="C234" s="561"/>
      <c r="D234" s="562"/>
      <c r="E234" s="562"/>
    </row>
    <row r="235" spans="1:5" s="534" customFormat="1" ht="11.45" customHeight="1" x14ac:dyDescent="0.2">
      <c r="A235" s="561"/>
      <c r="B235" s="561"/>
      <c r="C235" s="561"/>
      <c r="D235" s="562"/>
      <c r="E235" s="562"/>
    </row>
    <row r="236" spans="1:5" s="534" customFormat="1" ht="11.45" customHeight="1" x14ac:dyDescent="0.2">
      <c r="A236" s="561"/>
      <c r="B236" s="561"/>
      <c r="C236" s="561"/>
      <c r="D236" s="562"/>
      <c r="E236" s="562"/>
    </row>
    <row r="237" spans="1:5" s="534" customFormat="1" ht="11.45" customHeight="1" x14ac:dyDescent="0.2">
      <c r="A237" s="561"/>
      <c r="B237" s="561"/>
      <c r="C237" s="561"/>
      <c r="D237" s="562"/>
      <c r="E237" s="562"/>
    </row>
    <row r="238" spans="1:5" s="534" customFormat="1" ht="11.45" customHeight="1" x14ac:dyDescent="0.2">
      <c r="A238" s="561"/>
      <c r="B238" s="561"/>
      <c r="C238" s="561"/>
      <c r="D238" s="562"/>
      <c r="E238" s="562"/>
    </row>
    <row r="239" spans="1:5" s="534" customFormat="1" ht="11.45" customHeight="1" x14ac:dyDescent="0.2">
      <c r="A239" s="561"/>
      <c r="B239" s="561"/>
      <c r="C239" s="561"/>
      <c r="D239" s="562"/>
      <c r="E239" s="562"/>
    </row>
    <row r="240" spans="1:5" s="534" customFormat="1" ht="11.45" customHeight="1" x14ac:dyDescent="0.2">
      <c r="A240" s="561"/>
      <c r="B240" s="561"/>
      <c r="C240" s="561"/>
      <c r="D240" s="562"/>
      <c r="E240" s="562"/>
    </row>
    <row r="241" spans="1:5" s="534" customFormat="1" ht="11.45" customHeight="1" x14ac:dyDescent="0.2">
      <c r="A241" s="561"/>
      <c r="B241" s="561"/>
      <c r="C241" s="561"/>
      <c r="D241" s="562"/>
      <c r="E241" s="562"/>
    </row>
    <row r="242" spans="1:5" s="534" customFormat="1" ht="11.45" customHeight="1" x14ac:dyDescent="0.2">
      <c r="A242" s="561"/>
      <c r="B242" s="561"/>
      <c r="C242" s="561"/>
      <c r="D242" s="562"/>
      <c r="E242" s="562"/>
    </row>
    <row r="243" spans="1:5" s="534" customFormat="1" ht="11.45" customHeight="1" x14ac:dyDescent="0.2">
      <c r="A243" s="561"/>
      <c r="B243" s="561"/>
      <c r="C243" s="561"/>
      <c r="D243" s="562"/>
      <c r="E243" s="562"/>
    </row>
    <row r="244" spans="1:5" s="534" customFormat="1" ht="11.45" customHeight="1" x14ac:dyDescent="0.2">
      <c r="A244" s="561"/>
      <c r="B244" s="561"/>
      <c r="C244" s="561"/>
      <c r="D244" s="562"/>
      <c r="E244" s="562"/>
    </row>
    <row r="245" spans="1:5" s="534" customFormat="1" ht="11.45" customHeight="1" x14ac:dyDescent="0.2">
      <c r="A245" s="561"/>
      <c r="B245" s="561"/>
      <c r="C245" s="561"/>
      <c r="D245" s="562"/>
      <c r="E245" s="562"/>
    </row>
    <row r="246" spans="1:5" s="534" customFormat="1" ht="11.45" customHeight="1" x14ac:dyDescent="0.2">
      <c r="A246" s="561"/>
      <c r="B246" s="561"/>
      <c r="C246" s="561"/>
      <c r="D246" s="562"/>
      <c r="E246" s="562"/>
    </row>
    <row r="247" spans="1:5" s="534" customFormat="1" ht="11.45" customHeight="1" x14ac:dyDescent="0.2">
      <c r="A247" s="561"/>
      <c r="B247" s="561"/>
      <c r="C247" s="561"/>
      <c r="D247" s="562"/>
      <c r="E247" s="562"/>
    </row>
    <row r="248" spans="1:5" s="534" customFormat="1" ht="11.45" customHeight="1" x14ac:dyDescent="0.2">
      <c r="A248" s="561"/>
      <c r="B248" s="561"/>
      <c r="C248" s="561"/>
      <c r="D248" s="562"/>
      <c r="E248" s="562"/>
    </row>
    <row r="249" spans="1:5" s="534" customFormat="1" ht="11.45" customHeight="1" x14ac:dyDescent="0.2">
      <c r="A249" s="561"/>
      <c r="B249" s="561"/>
      <c r="C249" s="561"/>
      <c r="D249" s="562"/>
      <c r="E249" s="562"/>
    </row>
    <row r="250" spans="1:5" s="534" customFormat="1" ht="11.45" customHeight="1" x14ac:dyDescent="0.2">
      <c r="A250" s="561"/>
      <c r="B250" s="561"/>
      <c r="C250" s="561"/>
      <c r="D250" s="562"/>
      <c r="E250" s="562"/>
    </row>
    <row r="251" spans="1:5" s="534" customFormat="1" ht="11.45" customHeight="1" x14ac:dyDescent="0.2">
      <c r="A251" s="561"/>
      <c r="B251" s="561"/>
      <c r="C251" s="561"/>
      <c r="D251" s="562"/>
      <c r="E251" s="562"/>
    </row>
    <row r="252" spans="1:5" s="534" customFormat="1" ht="11.45" customHeight="1" x14ac:dyDescent="0.2">
      <c r="A252" s="561"/>
      <c r="B252" s="561"/>
      <c r="C252" s="561"/>
      <c r="D252" s="562"/>
      <c r="E252" s="562"/>
    </row>
    <row r="253" spans="1:5" s="534" customFormat="1" ht="11.45" customHeight="1" x14ac:dyDescent="0.2">
      <c r="A253" s="561"/>
      <c r="B253" s="561"/>
      <c r="C253" s="561"/>
      <c r="D253" s="562"/>
      <c r="E253" s="562"/>
    </row>
    <row r="254" spans="1:5" s="534" customFormat="1" ht="11.45" customHeight="1" x14ac:dyDescent="0.2">
      <c r="A254" s="561"/>
      <c r="B254" s="561"/>
      <c r="C254" s="561"/>
      <c r="D254" s="562"/>
      <c r="E254" s="562"/>
    </row>
    <row r="255" spans="1:5" s="534" customFormat="1" ht="11.45" customHeight="1" x14ac:dyDescent="0.2">
      <c r="A255" s="561"/>
      <c r="B255" s="561"/>
      <c r="C255" s="561"/>
      <c r="D255" s="562"/>
      <c r="E255" s="562"/>
    </row>
    <row r="256" spans="1:5" s="534" customFormat="1" ht="11.45" customHeight="1" x14ac:dyDescent="0.2">
      <c r="A256" s="561"/>
      <c r="B256" s="561"/>
      <c r="C256" s="561"/>
      <c r="D256" s="562"/>
      <c r="E256" s="562"/>
    </row>
    <row r="257" spans="1:5" s="534" customFormat="1" ht="11.45" customHeight="1" x14ac:dyDescent="0.2">
      <c r="A257" s="561"/>
      <c r="B257" s="561"/>
      <c r="C257" s="561"/>
      <c r="D257" s="562"/>
      <c r="E257" s="562"/>
    </row>
    <row r="258" spans="1:5" s="534" customFormat="1" ht="11.45" customHeight="1" x14ac:dyDescent="0.2">
      <c r="A258" s="561"/>
      <c r="B258" s="561"/>
      <c r="C258" s="561"/>
      <c r="D258" s="562"/>
      <c r="E258" s="562"/>
    </row>
    <row r="259" spans="1:5" s="534" customFormat="1" ht="11.45" customHeight="1" x14ac:dyDescent="0.2">
      <c r="A259" s="561"/>
      <c r="B259" s="561"/>
      <c r="C259" s="561"/>
      <c r="D259" s="562"/>
      <c r="E259" s="562"/>
    </row>
    <row r="260" spans="1:5" s="534" customFormat="1" ht="11.45" customHeight="1" x14ac:dyDescent="0.2">
      <c r="A260" s="561"/>
      <c r="B260" s="561"/>
      <c r="C260" s="561"/>
      <c r="D260" s="562"/>
      <c r="E260" s="562"/>
    </row>
    <row r="261" spans="1:5" s="534" customFormat="1" ht="11.45" customHeight="1" x14ac:dyDescent="0.2">
      <c r="A261" s="561"/>
      <c r="B261" s="561"/>
      <c r="C261" s="561"/>
      <c r="D261" s="562"/>
      <c r="E261" s="562"/>
    </row>
    <row r="262" spans="1:5" s="534" customFormat="1" ht="11.45" customHeight="1" x14ac:dyDescent="0.2">
      <c r="A262" s="561"/>
      <c r="B262" s="561"/>
      <c r="C262" s="561"/>
      <c r="D262" s="562"/>
      <c r="E262" s="562"/>
    </row>
    <row r="263" spans="1:5" s="534" customFormat="1" ht="11.45" customHeight="1" x14ac:dyDescent="0.2">
      <c r="A263" s="561"/>
      <c r="B263" s="561"/>
      <c r="C263" s="561"/>
      <c r="D263" s="562"/>
      <c r="E263" s="562"/>
    </row>
    <row r="264" spans="1:5" s="534" customFormat="1" ht="11.45" customHeight="1" x14ac:dyDescent="0.2">
      <c r="A264" s="561"/>
      <c r="B264" s="561"/>
      <c r="C264" s="561"/>
      <c r="D264" s="562"/>
      <c r="E264" s="562"/>
    </row>
    <row r="265" spans="1:5" s="534" customFormat="1" ht="11.45" customHeight="1" x14ac:dyDescent="0.2">
      <c r="A265" s="561"/>
      <c r="B265" s="561"/>
      <c r="C265" s="561"/>
      <c r="D265" s="562"/>
      <c r="E265" s="562"/>
    </row>
    <row r="266" spans="1:5" s="534" customFormat="1" ht="11.45" customHeight="1" x14ac:dyDescent="0.2">
      <c r="A266" s="561"/>
      <c r="B266" s="561"/>
      <c r="C266" s="561"/>
      <c r="D266" s="562"/>
      <c r="E266" s="562"/>
    </row>
    <row r="267" spans="1:5" s="534" customFormat="1" ht="11.45" customHeight="1" x14ac:dyDescent="0.2">
      <c r="A267" s="561"/>
      <c r="B267" s="561"/>
      <c r="C267" s="561"/>
      <c r="D267" s="562"/>
      <c r="E267" s="562"/>
    </row>
    <row r="268" spans="1:5" s="534" customFormat="1" ht="11.45" customHeight="1" x14ac:dyDescent="0.2">
      <c r="A268" s="561"/>
      <c r="B268" s="561"/>
      <c r="C268" s="561"/>
      <c r="D268" s="562"/>
      <c r="E268" s="562"/>
    </row>
    <row r="269" spans="1:5" s="534" customFormat="1" ht="11.45" customHeight="1" x14ac:dyDescent="0.2">
      <c r="A269" s="561"/>
      <c r="B269" s="561"/>
      <c r="C269" s="561"/>
      <c r="D269" s="562"/>
      <c r="E269" s="562"/>
    </row>
    <row r="270" spans="1:5" s="534" customFormat="1" ht="11.45" customHeight="1" x14ac:dyDescent="0.2">
      <c r="A270" s="561"/>
      <c r="B270" s="561"/>
      <c r="C270" s="561"/>
      <c r="D270" s="562"/>
      <c r="E270" s="562"/>
    </row>
    <row r="271" spans="1:5" s="534" customFormat="1" ht="11.45" customHeight="1" x14ac:dyDescent="0.2">
      <c r="A271" s="561"/>
      <c r="B271" s="561"/>
      <c r="C271" s="561"/>
      <c r="D271" s="562"/>
      <c r="E271" s="562"/>
    </row>
    <row r="272" spans="1:5" s="534" customFormat="1" ht="11.45" customHeight="1" x14ac:dyDescent="0.2">
      <c r="A272" s="561"/>
      <c r="B272" s="561"/>
      <c r="C272" s="561"/>
      <c r="D272" s="562"/>
      <c r="E272" s="562"/>
    </row>
    <row r="273" spans="1:5" s="534" customFormat="1" ht="11.45" customHeight="1" x14ac:dyDescent="0.2">
      <c r="A273" s="561"/>
      <c r="B273" s="561"/>
      <c r="C273" s="561"/>
      <c r="D273" s="562"/>
      <c r="E273" s="562"/>
    </row>
    <row r="274" spans="1:5" s="534" customFormat="1" ht="11.45" customHeight="1" x14ac:dyDescent="0.2">
      <c r="A274" s="561"/>
      <c r="B274" s="561"/>
      <c r="C274" s="561"/>
      <c r="D274" s="562"/>
      <c r="E274" s="562"/>
    </row>
    <row r="275" spans="1:5" s="534" customFormat="1" ht="11.45" customHeight="1" x14ac:dyDescent="0.2">
      <c r="A275" s="561"/>
      <c r="B275" s="561"/>
      <c r="C275" s="561"/>
      <c r="D275" s="562"/>
      <c r="E275" s="562"/>
    </row>
    <row r="276" spans="1:5" s="534" customFormat="1" ht="11.45" customHeight="1" x14ac:dyDescent="0.2">
      <c r="A276" s="561"/>
      <c r="B276" s="561"/>
      <c r="C276" s="561"/>
      <c r="D276" s="562"/>
      <c r="E276" s="562"/>
    </row>
    <row r="277" spans="1:5" s="534" customFormat="1" ht="11.45" customHeight="1" x14ac:dyDescent="0.2">
      <c r="A277" s="561"/>
      <c r="B277" s="561"/>
      <c r="C277" s="561"/>
      <c r="D277" s="562"/>
      <c r="E277" s="562"/>
    </row>
    <row r="278" spans="1:5" s="534" customFormat="1" ht="11.45" customHeight="1" x14ac:dyDescent="0.2">
      <c r="A278" s="561"/>
      <c r="B278" s="561"/>
      <c r="C278" s="561"/>
      <c r="D278" s="562"/>
      <c r="E278" s="562"/>
    </row>
    <row r="279" spans="1:5" s="534" customFormat="1" ht="11.45" customHeight="1" x14ac:dyDescent="0.2">
      <c r="A279" s="561"/>
      <c r="B279" s="561"/>
      <c r="C279" s="561"/>
      <c r="D279" s="562"/>
      <c r="E279" s="562"/>
    </row>
    <row r="280" spans="1:5" s="534" customFormat="1" ht="11.45" customHeight="1" x14ac:dyDescent="0.2">
      <c r="A280" s="561"/>
      <c r="B280" s="561"/>
      <c r="C280" s="561"/>
      <c r="D280" s="562"/>
      <c r="E280" s="562"/>
    </row>
    <row r="281" spans="1:5" s="534" customFormat="1" ht="11.45" customHeight="1" x14ac:dyDescent="0.2">
      <c r="A281" s="561"/>
      <c r="B281" s="561"/>
      <c r="C281" s="561"/>
      <c r="D281" s="562"/>
      <c r="E281" s="562"/>
    </row>
    <row r="282" spans="1:5" s="534" customFormat="1" ht="11.45" customHeight="1" x14ac:dyDescent="0.2">
      <c r="A282" s="561"/>
      <c r="B282" s="561"/>
      <c r="C282" s="561"/>
      <c r="D282" s="562"/>
      <c r="E282" s="562"/>
    </row>
    <row r="283" spans="1:5" s="534" customFormat="1" ht="11.45" customHeight="1" x14ac:dyDescent="0.2">
      <c r="A283" s="561"/>
      <c r="B283" s="561"/>
      <c r="C283" s="561"/>
      <c r="D283" s="562"/>
      <c r="E283" s="562"/>
    </row>
    <row r="284" spans="1:5" s="534" customFormat="1" ht="11.45" customHeight="1" x14ac:dyDescent="0.2">
      <c r="A284" s="561"/>
      <c r="B284" s="561"/>
      <c r="C284" s="561"/>
      <c r="D284" s="562"/>
      <c r="E284" s="562"/>
    </row>
    <row r="285" spans="1:5" s="534" customFormat="1" ht="11.45" customHeight="1" x14ac:dyDescent="0.2">
      <c r="A285" s="561"/>
      <c r="B285" s="561"/>
      <c r="C285" s="561"/>
      <c r="D285" s="562"/>
      <c r="E285" s="562"/>
    </row>
    <row r="286" spans="1:5" s="534" customFormat="1" ht="11.45" customHeight="1" x14ac:dyDescent="0.2">
      <c r="A286" s="561"/>
      <c r="B286" s="561"/>
      <c r="C286" s="561"/>
      <c r="D286" s="562"/>
      <c r="E286" s="562"/>
    </row>
    <row r="287" spans="1:5" s="534" customFormat="1" ht="11.45" customHeight="1" x14ac:dyDescent="0.2">
      <c r="A287" s="561"/>
      <c r="B287" s="561"/>
      <c r="C287" s="561"/>
      <c r="D287" s="562"/>
      <c r="E287" s="562"/>
    </row>
    <row r="288" spans="1:5" s="534" customFormat="1" ht="11.45" customHeight="1" x14ac:dyDescent="0.2">
      <c r="A288" s="561"/>
      <c r="B288" s="561"/>
      <c r="C288" s="561"/>
      <c r="D288" s="562"/>
      <c r="E288" s="562"/>
    </row>
    <row r="289" spans="1:5" s="534" customFormat="1" ht="11.45" customHeight="1" x14ac:dyDescent="0.2">
      <c r="A289" s="561"/>
      <c r="B289" s="561"/>
      <c r="C289" s="561"/>
      <c r="D289" s="562"/>
      <c r="E289" s="562"/>
    </row>
    <row r="290" spans="1:5" s="534" customFormat="1" ht="11.45" customHeight="1" x14ac:dyDescent="0.2">
      <c r="A290" s="561"/>
      <c r="B290" s="561"/>
      <c r="C290" s="561"/>
      <c r="D290" s="562"/>
      <c r="E290" s="562"/>
    </row>
    <row r="291" spans="1:5" s="534" customFormat="1" ht="11.45" customHeight="1" x14ac:dyDescent="0.2">
      <c r="A291" s="561"/>
      <c r="B291" s="561"/>
      <c r="C291" s="561"/>
      <c r="D291" s="562"/>
      <c r="E291" s="562"/>
    </row>
    <row r="292" spans="1:5" s="534" customFormat="1" ht="11.45" customHeight="1" x14ac:dyDescent="0.2">
      <c r="A292" s="561"/>
      <c r="B292" s="561"/>
      <c r="C292" s="561"/>
      <c r="D292" s="562"/>
      <c r="E292" s="562"/>
    </row>
    <row r="293" spans="1:5" s="534" customFormat="1" ht="11.45" customHeight="1" x14ac:dyDescent="0.2">
      <c r="A293" s="561"/>
      <c r="B293" s="561"/>
      <c r="C293" s="561"/>
      <c r="D293" s="562"/>
      <c r="E293" s="562"/>
    </row>
    <row r="294" spans="1:5" s="534" customFormat="1" ht="11.45" customHeight="1" x14ac:dyDescent="0.2">
      <c r="A294" s="561"/>
      <c r="B294" s="561"/>
      <c r="C294" s="561"/>
      <c r="D294" s="562"/>
      <c r="E294" s="562"/>
    </row>
    <row r="295" spans="1:5" s="534" customFormat="1" ht="11.45" customHeight="1" x14ac:dyDescent="0.2">
      <c r="A295" s="561"/>
      <c r="B295" s="561"/>
      <c r="C295" s="561"/>
      <c r="D295" s="562"/>
      <c r="E295" s="562"/>
    </row>
    <row r="296" spans="1:5" s="534" customFormat="1" ht="11.45" customHeight="1" x14ac:dyDescent="0.2">
      <c r="A296" s="561"/>
      <c r="B296" s="561"/>
      <c r="C296" s="561"/>
      <c r="D296" s="562"/>
      <c r="E296" s="562"/>
    </row>
    <row r="297" spans="1:5" s="534" customFormat="1" ht="11.45" customHeight="1" x14ac:dyDescent="0.2">
      <c r="A297" s="561"/>
      <c r="B297" s="561"/>
      <c r="C297" s="561"/>
      <c r="D297" s="562"/>
      <c r="E297" s="562"/>
    </row>
    <row r="298" spans="1:5" s="534" customFormat="1" ht="11.45" customHeight="1" x14ac:dyDescent="0.2">
      <c r="A298" s="561"/>
      <c r="B298" s="561"/>
      <c r="C298" s="561"/>
      <c r="D298" s="562"/>
      <c r="E298" s="562"/>
    </row>
    <row r="299" spans="1:5" s="534" customFormat="1" ht="11.45" customHeight="1" x14ac:dyDescent="0.2">
      <c r="A299" s="561"/>
      <c r="B299" s="561"/>
      <c r="C299" s="561"/>
      <c r="D299" s="562"/>
      <c r="E299" s="562"/>
    </row>
    <row r="300" spans="1:5" s="534" customFormat="1" ht="11.45" customHeight="1" x14ac:dyDescent="0.2">
      <c r="A300" s="561"/>
      <c r="B300" s="561"/>
      <c r="C300" s="561"/>
      <c r="D300" s="562"/>
      <c r="E300" s="562"/>
    </row>
    <row r="301" spans="1:5" s="534" customFormat="1" ht="11.45" customHeight="1" x14ac:dyDescent="0.2">
      <c r="A301" s="561"/>
      <c r="B301" s="561"/>
      <c r="C301" s="561"/>
      <c r="D301" s="562"/>
      <c r="E301" s="562"/>
    </row>
    <row r="302" spans="1:5" s="534" customFormat="1" ht="11.45" customHeight="1" x14ac:dyDescent="0.2">
      <c r="A302" s="561"/>
      <c r="B302" s="561"/>
      <c r="C302" s="561"/>
      <c r="D302" s="562"/>
      <c r="E302" s="562"/>
    </row>
    <row r="303" spans="1:5" s="534" customFormat="1" ht="11.45" customHeight="1" x14ac:dyDescent="0.2">
      <c r="A303" s="561"/>
      <c r="B303" s="561"/>
      <c r="C303" s="561"/>
      <c r="D303" s="562"/>
      <c r="E303" s="562"/>
    </row>
    <row r="304" spans="1:5" s="534" customFormat="1" ht="11.45" customHeight="1" x14ac:dyDescent="0.2">
      <c r="A304" s="561"/>
      <c r="B304" s="561"/>
      <c r="C304" s="561"/>
      <c r="D304" s="562"/>
      <c r="E304" s="562"/>
    </row>
    <row r="305" spans="1:5" s="534" customFormat="1" ht="11.45" customHeight="1" x14ac:dyDescent="0.2">
      <c r="A305" s="561"/>
      <c r="B305" s="561"/>
      <c r="C305" s="561"/>
      <c r="D305" s="562"/>
      <c r="E305" s="562"/>
    </row>
    <row r="306" spans="1:5" s="534" customFormat="1" ht="11.45" customHeight="1" x14ac:dyDescent="0.2">
      <c r="A306" s="561"/>
      <c r="B306" s="561"/>
      <c r="C306" s="561"/>
      <c r="D306" s="562"/>
      <c r="E306" s="562"/>
    </row>
    <row r="307" spans="1:5" s="534" customFormat="1" ht="11.45" customHeight="1" x14ac:dyDescent="0.2">
      <c r="A307" s="561"/>
      <c r="B307" s="561"/>
      <c r="C307" s="561"/>
      <c r="D307" s="562"/>
      <c r="E307" s="562"/>
    </row>
    <row r="308" spans="1:5" s="534" customFormat="1" ht="11.45" customHeight="1" x14ac:dyDescent="0.2">
      <c r="A308" s="561"/>
      <c r="B308" s="561"/>
      <c r="C308" s="561"/>
      <c r="D308" s="562"/>
      <c r="E308" s="562"/>
    </row>
    <row r="309" spans="1:5" s="534" customFormat="1" ht="11.45" customHeight="1" x14ac:dyDescent="0.2">
      <c r="A309" s="561"/>
      <c r="B309" s="561"/>
      <c r="C309" s="561"/>
      <c r="D309" s="562"/>
      <c r="E309" s="562"/>
    </row>
    <row r="310" spans="1:5" s="534" customFormat="1" ht="11.45" customHeight="1" x14ac:dyDescent="0.2">
      <c r="A310" s="561"/>
      <c r="B310" s="561"/>
      <c r="C310" s="561"/>
      <c r="D310" s="562"/>
      <c r="E310" s="562"/>
    </row>
    <row r="311" spans="1:5" s="534" customFormat="1" ht="11.45" customHeight="1" x14ac:dyDescent="0.2">
      <c r="A311" s="561"/>
      <c r="B311" s="561"/>
      <c r="C311" s="561"/>
      <c r="D311" s="562"/>
      <c r="E311" s="562"/>
    </row>
    <row r="312" spans="1:5" s="534" customFormat="1" ht="11.45" customHeight="1" x14ac:dyDescent="0.2">
      <c r="A312" s="561"/>
      <c r="B312" s="561"/>
      <c r="C312" s="561"/>
      <c r="D312" s="562"/>
      <c r="E312" s="562"/>
    </row>
    <row r="313" spans="1:5" s="534" customFormat="1" ht="11.45" customHeight="1" x14ac:dyDescent="0.2">
      <c r="A313" s="561"/>
      <c r="B313" s="561"/>
      <c r="C313" s="561"/>
      <c r="D313" s="562"/>
      <c r="E313" s="562"/>
    </row>
    <row r="314" spans="1:5" s="534" customFormat="1" ht="11.45" customHeight="1" x14ac:dyDescent="0.2">
      <c r="A314" s="561"/>
      <c r="B314" s="561"/>
      <c r="C314" s="561"/>
      <c r="D314" s="562"/>
      <c r="E314" s="562"/>
    </row>
    <row r="315" spans="1:5" s="534" customFormat="1" ht="11.45" customHeight="1" x14ac:dyDescent="0.2">
      <c r="A315" s="561"/>
      <c r="B315" s="561"/>
      <c r="C315" s="561"/>
      <c r="D315" s="562"/>
      <c r="E315" s="562"/>
    </row>
    <row r="316" spans="1:5" s="534" customFormat="1" ht="11.45" customHeight="1" x14ac:dyDescent="0.2">
      <c r="A316" s="561"/>
      <c r="B316" s="561"/>
      <c r="C316" s="561"/>
      <c r="D316" s="562"/>
      <c r="E316" s="562"/>
    </row>
    <row r="317" spans="1:5" s="534" customFormat="1" ht="11.45" customHeight="1" x14ac:dyDescent="0.2">
      <c r="A317" s="561"/>
      <c r="B317" s="561"/>
      <c r="C317" s="561"/>
      <c r="D317" s="562"/>
      <c r="E317" s="562"/>
    </row>
    <row r="318" spans="1:5" s="534" customFormat="1" ht="11.45" customHeight="1" x14ac:dyDescent="0.2">
      <c r="A318" s="561"/>
      <c r="B318" s="561"/>
      <c r="C318" s="561"/>
      <c r="D318" s="562"/>
      <c r="E318" s="562"/>
    </row>
    <row r="319" spans="1:5" s="534" customFormat="1" ht="11.45" customHeight="1" x14ac:dyDescent="0.2">
      <c r="A319" s="561"/>
      <c r="B319" s="561"/>
      <c r="C319" s="561"/>
      <c r="D319" s="562"/>
      <c r="E319" s="562"/>
    </row>
    <row r="320" spans="1:5" s="534" customFormat="1" ht="11.45" customHeight="1" x14ac:dyDescent="0.2">
      <c r="A320" s="561"/>
      <c r="B320" s="561"/>
      <c r="C320" s="561"/>
      <c r="D320" s="562"/>
      <c r="E320" s="562"/>
    </row>
    <row r="321" spans="1:5" s="534" customFormat="1" ht="11.45" customHeight="1" x14ac:dyDescent="0.2">
      <c r="A321" s="561"/>
      <c r="B321" s="561"/>
      <c r="C321" s="561"/>
      <c r="D321" s="562"/>
      <c r="E321" s="562"/>
    </row>
    <row r="322" spans="1:5" s="534" customFormat="1" ht="11.45" customHeight="1" x14ac:dyDescent="0.2">
      <c r="A322" s="561"/>
      <c r="B322" s="561"/>
      <c r="C322" s="561"/>
      <c r="D322" s="562"/>
      <c r="E322" s="562"/>
    </row>
    <row r="323" spans="1:5" s="534" customFormat="1" ht="11.45" customHeight="1" x14ac:dyDescent="0.2">
      <c r="A323" s="561"/>
      <c r="B323" s="561"/>
      <c r="C323" s="561"/>
      <c r="D323" s="562"/>
      <c r="E323" s="562"/>
    </row>
    <row r="324" spans="1:5" s="534" customFormat="1" ht="11.45" customHeight="1" x14ac:dyDescent="0.2">
      <c r="A324" s="561"/>
      <c r="B324" s="561"/>
      <c r="C324" s="561"/>
      <c r="D324" s="562"/>
      <c r="E324" s="562"/>
    </row>
    <row r="325" spans="1:5" s="534" customFormat="1" ht="11.45" customHeight="1" x14ac:dyDescent="0.2">
      <c r="A325" s="561"/>
      <c r="B325" s="561"/>
      <c r="C325" s="561"/>
      <c r="D325" s="562"/>
      <c r="E325" s="562"/>
    </row>
    <row r="326" spans="1:5" s="534" customFormat="1" ht="11.45" customHeight="1" x14ac:dyDescent="0.2">
      <c r="A326" s="561"/>
      <c r="B326" s="561"/>
      <c r="C326" s="561"/>
      <c r="D326" s="562"/>
      <c r="E326" s="562"/>
    </row>
    <row r="327" spans="1:5" s="534" customFormat="1" ht="11.45" customHeight="1" x14ac:dyDescent="0.2">
      <c r="A327" s="561"/>
      <c r="B327" s="561"/>
      <c r="C327" s="561"/>
      <c r="D327" s="562"/>
      <c r="E327" s="562"/>
    </row>
    <row r="328" spans="1:5" s="534" customFormat="1" ht="11.45" customHeight="1" x14ac:dyDescent="0.2">
      <c r="A328" s="561"/>
      <c r="B328" s="561"/>
      <c r="C328" s="561"/>
      <c r="D328" s="562"/>
      <c r="E328" s="562"/>
    </row>
    <row r="329" spans="1:5" s="534" customFormat="1" ht="11.45" customHeight="1" x14ac:dyDescent="0.2">
      <c r="A329" s="561"/>
      <c r="B329" s="561"/>
      <c r="C329" s="561"/>
      <c r="D329" s="562"/>
      <c r="E329" s="562"/>
    </row>
    <row r="330" spans="1:5" s="534" customFormat="1" ht="11.45" customHeight="1" x14ac:dyDescent="0.2">
      <c r="A330" s="561"/>
      <c r="B330" s="561"/>
      <c r="C330" s="561"/>
      <c r="D330" s="562"/>
      <c r="E330" s="562"/>
    </row>
    <row r="331" spans="1:5" s="534" customFormat="1" ht="11.45" customHeight="1" x14ac:dyDescent="0.2">
      <c r="A331" s="561"/>
      <c r="B331" s="561"/>
      <c r="C331" s="561"/>
      <c r="D331" s="562"/>
      <c r="E331" s="562"/>
    </row>
    <row r="332" spans="1:5" s="534" customFormat="1" ht="11.45" customHeight="1" x14ac:dyDescent="0.2">
      <c r="A332" s="561"/>
      <c r="B332" s="561"/>
      <c r="C332" s="561"/>
      <c r="D332" s="562"/>
      <c r="E332" s="562"/>
    </row>
    <row r="333" spans="1:5" s="534" customFormat="1" ht="11.45" customHeight="1" x14ac:dyDescent="0.2">
      <c r="A333" s="561"/>
      <c r="B333" s="561"/>
      <c r="C333" s="561"/>
      <c r="D333" s="562"/>
      <c r="E333" s="562"/>
    </row>
    <row r="334" spans="1:5" s="534" customFormat="1" ht="11.45" customHeight="1" x14ac:dyDescent="0.2">
      <c r="A334" s="561"/>
      <c r="B334" s="561"/>
      <c r="C334" s="561"/>
      <c r="D334" s="562"/>
      <c r="E334" s="562"/>
    </row>
    <row r="335" spans="1:5" s="534" customFormat="1" ht="11.45" customHeight="1" x14ac:dyDescent="0.2">
      <c r="A335" s="561"/>
      <c r="B335" s="561"/>
      <c r="C335" s="561"/>
      <c r="D335" s="562"/>
      <c r="E335" s="562"/>
    </row>
    <row r="336" spans="1:5" s="534" customFormat="1" ht="11.45" customHeight="1" x14ac:dyDescent="0.2">
      <c r="A336" s="561"/>
      <c r="B336" s="561"/>
      <c r="C336" s="561"/>
      <c r="D336" s="562"/>
      <c r="E336" s="562"/>
    </row>
    <row r="337" spans="1:5" s="534" customFormat="1" ht="11.45" customHeight="1" x14ac:dyDescent="0.2">
      <c r="A337" s="561"/>
      <c r="B337" s="561"/>
      <c r="C337" s="561"/>
      <c r="D337" s="562"/>
      <c r="E337" s="562"/>
    </row>
    <row r="338" spans="1:5" s="534" customFormat="1" ht="11.45" customHeight="1" x14ac:dyDescent="0.2">
      <c r="A338" s="561"/>
      <c r="B338" s="561"/>
      <c r="C338" s="561"/>
      <c r="D338" s="562"/>
      <c r="E338" s="562"/>
    </row>
    <row r="339" spans="1:5" s="534" customFormat="1" ht="11.45" customHeight="1" x14ac:dyDescent="0.2">
      <c r="A339" s="561"/>
      <c r="B339" s="561"/>
      <c r="C339" s="561"/>
      <c r="D339" s="562"/>
      <c r="E339" s="562"/>
    </row>
    <row r="340" spans="1:5" s="534" customFormat="1" ht="11.45" customHeight="1" x14ac:dyDescent="0.2">
      <c r="A340" s="561"/>
      <c r="B340" s="561"/>
      <c r="C340" s="561"/>
      <c r="D340" s="562"/>
      <c r="E340" s="562"/>
    </row>
    <row r="341" spans="1:5" s="534" customFormat="1" ht="11.45" customHeight="1" x14ac:dyDescent="0.2">
      <c r="A341" s="561"/>
      <c r="B341" s="561"/>
      <c r="C341" s="561"/>
      <c r="D341" s="562"/>
      <c r="E341" s="562"/>
    </row>
    <row r="342" spans="1:5" s="534" customFormat="1" ht="11.45" customHeight="1" x14ac:dyDescent="0.2">
      <c r="A342" s="561"/>
      <c r="B342" s="561"/>
      <c r="C342" s="561"/>
      <c r="D342" s="562"/>
      <c r="E342" s="562"/>
    </row>
    <row r="343" spans="1:5" s="534" customFormat="1" ht="11.45" customHeight="1" x14ac:dyDescent="0.2">
      <c r="A343" s="561"/>
      <c r="B343" s="561"/>
      <c r="C343" s="561"/>
      <c r="D343" s="562"/>
      <c r="E343" s="562"/>
    </row>
    <row r="344" spans="1:5" s="534" customFormat="1" ht="11.45" customHeight="1" x14ac:dyDescent="0.2">
      <c r="A344" s="561"/>
      <c r="B344" s="561"/>
      <c r="C344" s="561"/>
      <c r="D344" s="562"/>
      <c r="E344" s="562"/>
    </row>
    <row r="345" spans="1:5" s="534" customFormat="1" ht="11.45" customHeight="1" x14ac:dyDescent="0.2">
      <c r="A345" s="561"/>
      <c r="B345" s="561"/>
      <c r="C345" s="561"/>
      <c r="D345" s="562"/>
      <c r="E345" s="562"/>
    </row>
    <row r="346" spans="1:5" s="534" customFormat="1" ht="11.45" customHeight="1" x14ac:dyDescent="0.2">
      <c r="A346" s="561"/>
      <c r="B346" s="561"/>
      <c r="C346" s="561"/>
      <c r="D346" s="562"/>
      <c r="E346" s="562"/>
    </row>
    <row r="347" spans="1:5" s="534" customFormat="1" ht="11.45" customHeight="1" x14ac:dyDescent="0.2">
      <c r="A347" s="561"/>
      <c r="B347" s="561"/>
      <c r="C347" s="561"/>
      <c r="D347" s="562"/>
      <c r="E347" s="562"/>
    </row>
    <row r="348" spans="1:5" s="534" customFormat="1" ht="11.45" customHeight="1" x14ac:dyDescent="0.2">
      <c r="A348" s="561"/>
      <c r="B348" s="561"/>
      <c r="C348" s="561"/>
      <c r="D348" s="562"/>
      <c r="E348" s="562"/>
    </row>
    <row r="349" spans="1:5" s="534" customFormat="1" ht="11.45" customHeight="1" x14ac:dyDescent="0.2">
      <c r="A349" s="561"/>
      <c r="B349" s="561"/>
      <c r="C349" s="561"/>
      <c r="D349" s="562"/>
      <c r="E349" s="562"/>
    </row>
    <row r="350" spans="1:5" s="534" customFormat="1" ht="11.45" customHeight="1" x14ac:dyDescent="0.2">
      <c r="A350" s="561"/>
      <c r="B350" s="561"/>
      <c r="C350" s="561"/>
      <c r="D350" s="562"/>
      <c r="E350" s="562"/>
    </row>
    <row r="351" spans="1:5" s="534" customFormat="1" ht="11.45" customHeight="1" x14ac:dyDescent="0.2">
      <c r="A351" s="561"/>
      <c r="B351" s="561"/>
      <c r="C351" s="561"/>
      <c r="D351" s="562"/>
      <c r="E351" s="562"/>
    </row>
    <row r="352" spans="1:5" s="534" customFormat="1" ht="11.45" customHeight="1" x14ac:dyDescent="0.2">
      <c r="A352" s="561"/>
      <c r="B352" s="561"/>
      <c r="C352" s="561"/>
      <c r="D352" s="562"/>
      <c r="E352" s="562"/>
    </row>
    <row r="353" spans="1:5" s="534" customFormat="1" ht="11.45" customHeight="1" x14ac:dyDescent="0.2">
      <c r="A353" s="561"/>
      <c r="B353" s="561"/>
      <c r="C353" s="561"/>
      <c r="D353" s="562"/>
      <c r="E353" s="562"/>
    </row>
    <row r="354" spans="1:5" s="534" customFormat="1" ht="11.45" customHeight="1" x14ac:dyDescent="0.2">
      <c r="A354" s="561"/>
      <c r="B354" s="561"/>
      <c r="C354" s="561"/>
      <c r="D354" s="562"/>
      <c r="E354" s="562"/>
    </row>
    <row r="355" spans="1:5" s="534" customFormat="1" ht="11.45" customHeight="1" x14ac:dyDescent="0.2">
      <c r="A355" s="561"/>
      <c r="B355" s="561"/>
      <c r="C355" s="561"/>
      <c r="D355" s="562"/>
      <c r="E355" s="562"/>
    </row>
    <row r="356" spans="1:5" s="534" customFormat="1" ht="11.45" customHeight="1" x14ac:dyDescent="0.2">
      <c r="A356" s="561"/>
      <c r="B356" s="561"/>
      <c r="C356" s="561"/>
      <c r="D356" s="562"/>
      <c r="E356" s="562"/>
    </row>
    <row r="357" spans="1:5" s="534" customFormat="1" ht="11.45" customHeight="1" x14ac:dyDescent="0.2">
      <c r="A357" s="561"/>
      <c r="B357" s="561"/>
      <c r="C357" s="561"/>
      <c r="D357" s="562"/>
      <c r="E357" s="562"/>
    </row>
    <row r="358" spans="1:5" s="534" customFormat="1" ht="11.45" customHeight="1" x14ac:dyDescent="0.2">
      <c r="A358" s="561"/>
      <c r="B358" s="561"/>
      <c r="C358" s="561"/>
      <c r="D358" s="562"/>
      <c r="E358" s="562"/>
    </row>
    <row r="359" spans="1:5" s="534" customFormat="1" ht="11.45" customHeight="1" x14ac:dyDescent="0.2">
      <c r="A359" s="561"/>
      <c r="B359" s="561"/>
      <c r="C359" s="561"/>
      <c r="D359" s="562"/>
      <c r="E359" s="562"/>
    </row>
    <row r="360" spans="1:5" s="534" customFormat="1" ht="11.45" customHeight="1" x14ac:dyDescent="0.2">
      <c r="A360" s="561"/>
      <c r="B360" s="561"/>
      <c r="C360" s="561"/>
      <c r="D360" s="562"/>
      <c r="E360" s="562"/>
    </row>
    <row r="361" spans="1:5" s="534" customFormat="1" ht="11.45" customHeight="1" x14ac:dyDescent="0.2">
      <c r="A361" s="561"/>
      <c r="B361" s="561"/>
      <c r="C361" s="561"/>
      <c r="D361" s="562"/>
      <c r="E361" s="562"/>
    </row>
    <row r="362" spans="1:5" s="534" customFormat="1" ht="11.45" customHeight="1" x14ac:dyDescent="0.2">
      <c r="A362" s="561"/>
      <c r="B362" s="561"/>
      <c r="C362" s="561"/>
      <c r="D362" s="562"/>
      <c r="E362" s="562"/>
    </row>
    <row r="363" spans="1:5" s="534" customFormat="1" ht="11.45" customHeight="1" x14ac:dyDescent="0.2">
      <c r="A363" s="561"/>
      <c r="B363" s="561"/>
      <c r="C363" s="561"/>
      <c r="D363" s="562"/>
      <c r="E363" s="562"/>
    </row>
    <row r="364" spans="1:5" s="534" customFormat="1" ht="11.45" customHeight="1" x14ac:dyDescent="0.2">
      <c r="A364" s="561"/>
      <c r="B364" s="561"/>
      <c r="C364" s="561"/>
      <c r="D364" s="562"/>
      <c r="E364" s="562"/>
    </row>
    <row r="365" spans="1:5" s="534" customFormat="1" ht="11.45" customHeight="1" x14ac:dyDescent="0.2">
      <c r="A365" s="561"/>
      <c r="B365" s="561"/>
      <c r="C365" s="561"/>
      <c r="D365" s="562"/>
      <c r="E365" s="562"/>
    </row>
    <row r="366" spans="1:5" s="534" customFormat="1" ht="11.45" customHeight="1" x14ac:dyDescent="0.2">
      <c r="A366" s="561"/>
      <c r="B366" s="561"/>
      <c r="C366" s="561"/>
      <c r="D366" s="562"/>
      <c r="E366" s="562"/>
    </row>
    <row r="367" spans="1:5" s="534" customFormat="1" ht="11.45" customHeight="1" x14ac:dyDescent="0.2">
      <c r="A367" s="561"/>
      <c r="B367" s="561"/>
      <c r="C367" s="561"/>
      <c r="D367" s="562"/>
      <c r="E367" s="562"/>
    </row>
    <row r="368" spans="1:5" s="534" customFormat="1" ht="11.45" customHeight="1" x14ac:dyDescent="0.2">
      <c r="A368" s="561"/>
      <c r="B368" s="561"/>
      <c r="C368" s="561"/>
      <c r="D368" s="562"/>
      <c r="E368" s="562"/>
    </row>
    <row r="369" spans="1:5" s="534" customFormat="1" ht="11.45" customHeight="1" x14ac:dyDescent="0.2">
      <c r="A369" s="561"/>
      <c r="B369" s="561"/>
      <c r="C369" s="561"/>
      <c r="D369" s="562"/>
      <c r="E369" s="562"/>
    </row>
    <row r="370" spans="1:5" s="534" customFormat="1" ht="11.45" customHeight="1" x14ac:dyDescent="0.2">
      <c r="A370" s="561"/>
      <c r="B370" s="561"/>
      <c r="C370" s="561"/>
      <c r="D370" s="562"/>
      <c r="E370" s="562"/>
    </row>
    <row r="371" spans="1:5" s="534" customFormat="1" ht="11.45" customHeight="1" x14ac:dyDescent="0.2">
      <c r="A371" s="561"/>
      <c r="B371" s="561"/>
      <c r="C371" s="561"/>
      <c r="D371" s="562"/>
      <c r="E371" s="562"/>
    </row>
    <row r="372" spans="1:5" s="534" customFormat="1" ht="11.45" customHeight="1" x14ac:dyDescent="0.2">
      <c r="A372" s="561"/>
      <c r="B372" s="561"/>
      <c r="C372" s="561"/>
      <c r="D372" s="562"/>
      <c r="E372" s="562"/>
    </row>
    <row r="373" spans="1:5" s="534" customFormat="1" ht="11.45" customHeight="1" x14ac:dyDescent="0.2">
      <c r="A373" s="561"/>
      <c r="B373" s="561"/>
      <c r="C373" s="561"/>
      <c r="D373" s="562"/>
      <c r="E373" s="562"/>
    </row>
    <row r="374" spans="1:5" s="534" customFormat="1" ht="11.45" customHeight="1" x14ac:dyDescent="0.2">
      <c r="A374" s="561"/>
      <c r="B374" s="561"/>
      <c r="C374" s="561"/>
      <c r="D374" s="562"/>
      <c r="E374" s="562"/>
    </row>
    <row r="375" spans="1:5" s="534" customFormat="1" ht="11.45" customHeight="1" x14ac:dyDescent="0.2">
      <c r="A375" s="561"/>
      <c r="B375" s="561"/>
      <c r="C375" s="561"/>
      <c r="D375" s="562"/>
      <c r="E375" s="562"/>
    </row>
    <row r="376" spans="1:5" s="534" customFormat="1" ht="11.45" customHeight="1" x14ac:dyDescent="0.2">
      <c r="A376" s="561"/>
      <c r="B376" s="561"/>
      <c r="C376" s="561"/>
      <c r="D376" s="562"/>
      <c r="E376" s="562"/>
    </row>
    <row r="377" spans="1:5" s="534" customFormat="1" ht="11.45" customHeight="1" x14ac:dyDescent="0.2">
      <c r="A377" s="561"/>
      <c r="B377" s="561"/>
      <c r="C377" s="561"/>
      <c r="D377" s="562"/>
      <c r="E377" s="562"/>
    </row>
    <row r="378" spans="1:5" s="534" customFormat="1" ht="11.45" customHeight="1" x14ac:dyDescent="0.2">
      <c r="A378" s="561"/>
      <c r="B378" s="561"/>
      <c r="C378" s="561"/>
      <c r="D378" s="562"/>
      <c r="E378" s="562"/>
    </row>
    <row r="379" spans="1:5" s="534" customFormat="1" ht="11.45" customHeight="1" x14ac:dyDescent="0.2">
      <c r="A379" s="561"/>
      <c r="B379" s="561"/>
      <c r="C379" s="561"/>
      <c r="D379" s="562"/>
      <c r="E379" s="562"/>
    </row>
    <row r="380" spans="1:5" s="534" customFormat="1" ht="11.45" customHeight="1" x14ac:dyDescent="0.2">
      <c r="A380" s="561"/>
      <c r="B380" s="561"/>
      <c r="C380" s="561"/>
      <c r="D380" s="562"/>
      <c r="E380" s="562"/>
    </row>
    <row r="381" spans="1:5" s="534" customFormat="1" ht="11.45" customHeight="1" x14ac:dyDescent="0.2">
      <c r="A381" s="561"/>
      <c r="B381" s="561"/>
      <c r="C381" s="561"/>
      <c r="D381" s="562"/>
      <c r="E381" s="562"/>
    </row>
    <row r="382" spans="1:5" s="534" customFormat="1" ht="11.45" customHeight="1" x14ac:dyDescent="0.2">
      <c r="A382" s="561"/>
      <c r="B382" s="561"/>
      <c r="C382" s="561"/>
      <c r="D382" s="562"/>
      <c r="E382" s="562"/>
    </row>
    <row r="383" spans="1:5" s="534" customFormat="1" ht="11.45" customHeight="1" x14ac:dyDescent="0.2">
      <c r="A383" s="561"/>
      <c r="B383" s="561"/>
      <c r="C383" s="561"/>
      <c r="D383" s="562"/>
      <c r="E383" s="562"/>
    </row>
    <row r="384" spans="1:5" s="534" customFormat="1" ht="11.45" customHeight="1" x14ac:dyDescent="0.2">
      <c r="A384" s="561"/>
      <c r="B384" s="561"/>
      <c r="C384" s="561"/>
      <c r="D384" s="562"/>
      <c r="E384" s="562"/>
    </row>
    <row r="385" spans="1:5" s="534" customFormat="1" ht="11.45" customHeight="1" x14ac:dyDescent="0.2">
      <c r="A385" s="561"/>
      <c r="B385" s="561"/>
      <c r="C385" s="561"/>
      <c r="D385" s="562"/>
      <c r="E385" s="562"/>
    </row>
    <row r="386" spans="1:5" s="534" customFormat="1" ht="11.45" customHeight="1" x14ac:dyDescent="0.2">
      <c r="A386" s="561"/>
      <c r="B386" s="561"/>
      <c r="C386" s="561"/>
      <c r="D386" s="562"/>
      <c r="E386" s="562"/>
    </row>
    <row r="387" spans="1:5" s="534" customFormat="1" ht="11.45" customHeight="1" x14ac:dyDescent="0.2">
      <c r="A387" s="561"/>
      <c r="B387" s="561"/>
      <c r="C387" s="561"/>
      <c r="D387" s="562"/>
      <c r="E387" s="562"/>
    </row>
    <row r="388" spans="1:5" s="534" customFormat="1" ht="11.45" customHeight="1" x14ac:dyDescent="0.2">
      <c r="A388" s="561"/>
      <c r="B388" s="561"/>
      <c r="C388" s="561"/>
      <c r="D388" s="562"/>
      <c r="E388" s="562"/>
    </row>
    <row r="389" spans="1:5" s="534" customFormat="1" ht="11.45" customHeight="1" x14ac:dyDescent="0.2">
      <c r="A389" s="561"/>
      <c r="B389" s="561"/>
      <c r="C389" s="561"/>
      <c r="D389" s="562"/>
      <c r="E389" s="562"/>
    </row>
    <row r="390" spans="1:5" s="534" customFormat="1" ht="11.45" customHeight="1" x14ac:dyDescent="0.2">
      <c r="A390" s="561"/>
      <c r="B390" s="561"/>
      <c r="C390" s="561"/>
      <c r="D390" s="562"/>
      <c r="E390" s="562"/>
    </row>
    <row r="391" spans="1:5" s="534" customFormat="1" ht="11.45" customHeight="1" x14ac:dyDescent="0.2">
      <c r="A391" s="561"/>
      <c r="B391" s="561"/>
      <c r="C391" s="561"/>
      <c r="D391" s="562"/>
      <c r="E391" s="562"/>
    </row>
    <row r="392" spans="1:5" s="534" customFormat="1" ht="11.45" customHeight="1" x14ac:dyDescent="0.2">
      <c r="A392" s="561"/>
      <c r="B392" s="561"/>
      <c r="C392" s="561"/>
      <c r="D392" s="562"/>
      <c r="E392" s="562"/>
    </row>
    <row r="393" spans="1:5" s="534" customFormat="1" ht="11.45" customHeight="1" x14ac:dyDescent="0.2">
      <c r="A393" s="561"/>
      <c r="B393" s="561"/>
      <c r="C393" s="561"/>
      <c r="D393" s="562"/>
      <c r="E393" s="562"/>
    </row>
    <row r="394" spans="1:5" s="534" customFormat="1" ht="11.45" customHeight="1" x14ac:dyDescent="0.2">
      <c r="A394" s="561"/>
      <c r="B394" s="561"/>
      <c r="C394" s="561"/>
      <c r="D394" s="562"/>
      <c r="E394" s="562"/>
    </row>
    <row r="395" spans="1:5" s="534" customFormat="1" ht="11.45" customHeight="1" x14ac:dyDescent="0.2">
      <c r="A395" s="561"/>
      <c r="B395" s="561"/>
      <c r="C395" s="561"/>
      <c r="D395" s="562"/>
      <c r="E395" s="562"/>
    </row>
    <row r="396" spans="1:5" s="534" customFormat="1" ht="11.45" customHeight="1" x14ac:dyDescent="0.2">
      <c r="A396" s="561"/>
      <c r="B396" s="561"/>
      <c r="C396" s="561"/>
      <c r="D396" s="562"/>
      <c r="E396" s="562"/>
    </row>
    <row r="397" spans="1:5" s="534" customFormat="1" ht="11.45" customHeight="1" x14ac:dyDescent="0.2">
      <c r="A397" s="561"/>
      <c r="B397" s="561"/>
      <c r="C397" s="561"/>
      <c r="D397" s="562"/>
      <c r="E397" s="562"/>
    </row>
    <row r="398" spans="1:5" s="534" customFormat="1" ht="11.45" customHeight="1" x14ac:dyDescent="0.2">
      <c r="A398" s="561"/>
      <c r="B398" s="561"/>
      <c r="C398" s="561"/>
      <c r="D398" s="562"/>
      <c r="E398" s="562"/>
    </row>
    <row r="399" spans="1:5" s="534" customFormat="1" ht="11.45" customHeight="1" x14ac:dyDescent="0.2">
      <c r="A399" s="561"/>
      <c r="B399" s="561"/>
      <c r="C399" s="561"/>
      <c r="D399" s="562"/>
      <c r="E399" s="562"/>
    </row>
    <row r="400" spans="1:5" s="534" customFormat="1" ht="11.45" customHeight="1" x14ac:dyDescent="0.2">
      <c r="A400" s="561"/>
      <c r="B400" s="561"/>
      <c r="C400" s="561"/>
      <c r="D400" s="562"/>
      <c r="E400" s="562"/>
    </row>
    <row r="401" spans="1:5" s="534" customFormat="1" ht="11.45" customHeight="1" x14ac:dyDescent="0.2">
      <c r="A401" s="561"/>
      <c r="B401" s="561"/>
      <c r="C401" s="561"/>
      <c r="D401" s="562"/>
      <c r="E401" s="562"/>
    </row>
    <row r="402" spans="1:5" s="534" customFormat="1" ht="11.45" customHeight="1" x14ac:dyDescent="0.2">
      <c r="A402" s="561"/>
      <c r="B402" s="561"/>
      <c r="C402" s="561"/>
      <c r="D402" s="562"/>
      <c r="E402" s="562"/>
    </row>
    <row r="403" spans="1:5" s="534" customFormat="1" ht="11.45" customHeight="1" x14ac:dyDescent="0.2">
      <c r="A403" s="561"/>
      <c r="B403" s="561"/>
      <c r="C403" s="561"/>
      <c r="D403" s="562"/>
      <c r="E403" s="562"/>
    </row>
    <row r="404" spans="1:5" s="534" customFormat="1" ht="11.45" customHeight="1" x14ac:dyDescent="0.2">
      <c r="A404" s="561"/>
      <c r="B404" s="561"/>
      <c r="C404" s="561"/>
      <c r="D404" s="562"/>
      <c r="E404" s="562"/>
    </row>
    <row r="405" spans="1:5" s="534" customFormat="1" ht="11.45" customHeight="1" x14ac:dyDescent="0.2">
      <c r="A405" s="561"/>
      <c r="B405" s="561"/>
      <c r="C405" s="561"/>
      <c r="D405" s="562"/>
      <c r="E405" s="562"/>
    </row>
    <row r="406" spans="1:5" s="534" customFormat="1" ht="11.45" customHeight="1" x14ac:dyDescent="0.2">
      <c r="A406" s="561"/>
      <c r="B406" s="561"/>
      <c r="C406" s="561"/>
      <c r="D406" s="562"/>
      <c r="E406" s="562"/>
    </row>
    <row r="407" spans="1:5" s="534" customFormat="1" ht="11.45" customHeight="1" x14ac:dyDescent="0.2">
      <c r="A407" s="561"/>
      <c r="B407" s="561"/>
      <c r="C407" s="561"/>
      <c r="D407" s="562"/>
      <c r="E407" s="562"/>
    </row>
    <row r="408" spans="1:5" s="534" customFormat="1" ht="11.45" customHeight="1" x14ac:dyDescent="0.2">
      <c r="A408" s="561"/>
      <c r="B408" s="561"/>
      <c r="C408" s="561"/>
      <c r="D408" s="562"/>
      <c r="E408" s="562"/>
    </row>
    <row r="409" spans="1:5" s="534" customFormat="1" ht="11.45" customHeight="1" x14ac:dyDescent="0.2">
      <c r="A409" s="561"/>
      <c r="B409" s="561"/>
      <c r="C409" s="561"/>
      <c r="D409" s="562"/>
      <c r="E409" s="562"/>
    </row>
    <row r="410" spans="1:5" s="534" customFormat="1" ht="11.45" customHeight="1" x14ac:dyDescent="0.2">
      <c r="A410" s="561"/>
      <c r="B410" s="561"/>
      <c r="C410" s="561"/>
      <c r="D410" s="562"/>
      <c r="E410" s="562"/>
    </row>
    <row r="411" spans="1:5" s="534" customFormat="1" ht="11.45" customHeight="1" x14ac:dyDescent="0.2">
      <c r="A411" s="561"/>
      <c r="B411" s="561"/>
      <c r="C411" s="561"/>
      <c r="D411" s="562"/>
      <c r="E411" s="562"/>
    </row>
    <row r="412" spans="1:5" s="534" customFormat="1" ht="11.45" customHeight="1" x14ac:dyDescent="0.2">
      <c r="A412" s="561"/>
      <c r="B412" s="561"/>
      <c r="C412" s="561"/>
      <c r="D412" s="562"/>
      <c r="E412" s="562"/>
    </row>
    <row r="413" spans="1:5" s="534" customFormat="1" ht="11.45" customHeight="1" x14ac:dyDescent="0.2">
      <c r="A413" s="561"/>
      <c r="B413" s="561"/>
      <c r="C413" s="561"/>
      <c r="D413" s="562"/>
      <c r="E413" s="562"/>
    </row>
    <row r="414" spans="1:5" s="534" customFormat="1" ht="11.45" customHeight="1" x14ac:dyDescent="0.2">
      <c r="A414" s="561"/>
      <c r="B414" s="561"/>
      <c r="C414" s="561"/>
      <c r="D414" s="562"/>
      <c r="E414" s="562"/>
    </row>
    <row r="415" spans="1:5" s="534" customFormat="1" ht="11.45" customHeight="1" x14ac:dyDescent="0.2">
      <c r="A415" s="561"/>
      <c r="B415" s="561"/>
      <c r="C415" s="561"/>
      <c r="D415" s="562"/>
      <c r="E415" s="562"/>
    </row>
    <row r="416" spans="1:5" s="534" customFormat="1" ht="11.45" customHeight="1" x14ac:dyDescent="0.2">
      <c r="A416" s="561"/>
      <c r="B416" s="561"/>
      <c r="C416" s="561"/>
      <c r="D416" s="562"/>
      <c r="E416" s="562"/>
    </row>
    <row r="417" spans="1:5" s="534" customFormat="1" ht="11.45" customHeight="1" x14ac:dyDescent="0.2">
      <c r="A417" s="561"/>
      <c r="B417" s="561"/>
      <c r="C417" s="561"/>
      <c r="D417" s="562"/>
      <c r="E417" s="562"/>
    </row>
    <row r="418" spans="1:5" s="534" customFormat="1" ht="11.45" customHeight="1" x14ac:dyDescent="0.2">
      <c r="A418" s="561"/>
      <c r="B418" s="561"/>
      <c r="C418" s="561"/>
      <c r="D418" s="562"/>
      <c r="E418" s="562"/>
    </row>
    <row r="419" spans="1:5" s="534" customFormat="1" ht="11.45" customHeight="1" x14ac:dyDescent="0.2">
      <c r="A419" s="561"/>
      <c r="B419" s="561"/>
      <c r="C419" s="561"/>
      <c r="D419" s="562"/>
      <c r="E419" s="562"/>
    </row>
    <row r="420" spans="1:5" s="534" customFormat="1" ht="11.45" customHeight="1" x14ac:dyDescent="0.2">
      <c r="A420" s="561"/>
      <c r="B420" s="561"/>
      <c r="C420" s="561"/>
      <c r="D420" s="562"/>
      <c r="E420" s="562"/>
    </row>
    <row r="421" spans="1:5" s="534" customFormat="1" ht="11.45" customHeight="1" x14ac:dyDescent="0.2">
      <c r="A421" s="561"/>
      <c r="B421" s="561"/>
      <c r="C421" s="561"/>
      <c r="D421" s="562"/>
      <c r="E421" s="562"/>
    </row>
    <row r="422" spans="1:5" s="534" customFormat="1" ht="11.45" customHeight="1" x14ac:dyDescent="0.2">
      <c r="A422" s="561"/>
      <c r="B422" s="561"/>
      <c r="C422" s="561"/>
      <c r="D422" s="562"/>
      <c r="E422" s="562"/>
    </row>
    <row r="423" spans="1:5" s="534" customFormat="1" ht="11.45" customHeight="1" x14ac:dyDescent="0.2">
      <c r="A423" s="561"/>
      <c r="B423" s="561"/>
      <c r="C423" s="561"/>
      <c r="D423" s="562"/>
      <c r="E423" s="562"/>
    </row>
    <row r="424" spans="1:5" s="534" customFormat="1" ht="11.45" customHeight="1" x14ac:dyDescent="0.2">
      <c r="A424" s="561"/>
      <c r="B424" s="561"/>
      <c r="C424" s="561"/>
      <c r="D424" s="562"/>
      <c r="E424" s="562"/>
    </row>
    <row r="425" spans="1:5" s="534" customFormat="1" ht="11.45" customHeight="1" x14ac:dyDescent="0.2">
      <c r="A425" s="561"/>
      <c r="B425" s="561"/>
      <c r="C425" s="561"/>
      <c r="D425" s="562"/>
      <c r="E425" s="562"/>
    </row>
    <row r="426" spans="1:5" s="534" customFormat="1" ht="11.45" customHeight="1" x14ac:dyDescent="0.2">
      <c r="A426" s="561"/>
      <c r="B426" s="561"/>
      <c r="C426" s="561"/>
      <c r="D426" s="562"/>
      <c r="E426" s="562"/>
    </row>
    <row r="427" spans="1:5" s="534" customFormat="1" ht="11.45" customHeight="1" x14ac:dyDescent="0.2">
      <c r="A427" s="561"/>
      <c r="B427" s="561"/>
      <c r="C427" s="561"/>
      <c r="D427" s="562"/>
      <c r="E427" s="562"/>
    </row>
    <row r="428" spans="1:5" s="534" customFormat="1" ht="11.45" customHeight="1" x14ac:dyDescent="0.2">
      <c r="A428" s="561"/>
      <c r="B428" s="561"/>
      <c r="C428" s="561"/>
      <c r="D428" s="562"/>
      <c r="E428" s="562"/>
    </row>
    <row r="429" spans="1:5" s="534" customFormat="1" ht="11.45" customHeight="1" x14ac:dyDescent="0.2">
      <c r="A429" s="561"/>
      <c r="B429" s="561"/>
      <c r="C429" s="561"/>
      <c r="D429" s="562"/>
      <c r="E429" s="562"/>
    </row>
    <row r="430" spans="1:5" s="534" customFormat="1" ht="11.45" customHeight="1" x14ac:dyDescent="0.2">
      <c r="A430" s="561"/>
      <c r="B430" s="561"/>
      <c r="C430" s="561"/>
      <c r="D430" s="562"/>
      <c r="E430" s="562"/>
    </row>
    <row r="431" spans="1:5" s="534" customFormat="1" ht="11.45" customHeight="1" x14ac:dyDescent="0.2">
      <c r="A431" s="561"/>
      <c r="B431" s="561"/>
      <c r="C431" s="561"/>
      <c r="D431" s="562"/>
      <c r="E431" s="562"/>
    </row>
    <row r="432" spans="1:5" s="534" customFormat="1" ht="11.45" customHeight="1" x14ac:dyDescent="0.2">
      <c r="A432" s="561"/>
      <c r="B432" s="561"/>
      <c r="C432" s="561"/>
      <c r="D432" s="562"/>
      <c r="E432" s="562"/>
    </row>
    <row r="433" spans="1:5" s="534" customFormat="1" ht="11.45" customHeight="1" x14ac:dyDescent="0.2">
      <c r="A433" s="561"/>
      <c r="B433" s="561"/>
      <c r="C433" s="561"/>
      <c r="D433" s="562"/>
      <c r="E433" s="562"/>
    </row>
    <row r="434" spans="1:5" s="534" customFormat="1" ht="11.45" customHeight="1" x14ac:dyDescent="0.2">
      <c r="A434" s="561"/>
      <c r="B434" s="561"/>
      <c r="C434" s="561"/>
      <c r="D434" s="562"/>
      <c r="E434" s="562"/>
    </row>
    <row r="435" spans="1:5" s="534" customFormat="1" ht="11.45" customHeight="1" x14ac:dyDescent="0.2">
      <c r="A435" s="561"/>
      <c r="B435" s="561"/>
      <c r="C435" s="561"/>
      <c r="D435" s="562"/>
      <c r="E435" s="562"/>
    </row>
    <row r="436" spans="1:5" s="534" customFormat="1" ht="11.45" customHeight="1" x14ac:dyDescent="0.2">
      <c r="A436" s="561"/>
      <c r="B436" s="561"/>
      <c r="C436" s="561"/>
      <c r="D436" s="562"/>
      <c r="E436" s="562"/>
    </row>
    <row r="437" spans="1:5" s="534" customFormat="1" ht="11.45" customHeight="1" x14ac:dyDescent="0.2">
      <c r="A437" s="561"/>
      <c r="B437" s="561"/>
      <c r="C437" s="561"/>
      <c r="D437" s="562"/>
      <c r="E437" s="562"/>
    </row>
    <row r="438" spans="1:5" s="534" customFormat="1" ht="11.45" customHeight="1" x14ac:dyDescent="0.2">
      <c r="A438" s="561"/>
      <c r="B438" s="561"/>
      <c r="C438" s="561"/>
      <c r="D438" s="562"/>
      <c r="E438" s="562"/>
    </row>
    <row r="439" spans="1:5" s="534" customFormat="1" ht="11.45" customHeight="1" x14ac:dyDescent="0.2">
      <c r="A439" s="561"/>
      <c r="B439" s="561"/>
      <c r="C439" s="561"/>
      <c r="D439" s="562"/>
      <c r="E439" s="562"/>
    </row>
    <row r="440" spans="1:5" s="534" customFormat="1" ht="11.45" customHeight="1" x14ac:dyDescent="0.2">
      <c r="A440" s="561"/>
      <c r="B440" s="561"/>
      <c r="C440" s="561"/>
      <c r="D440" s="562"/>
      <c r="E440" s="562"/>
    </row>
    <row r="441" spans="1:5" s="534" customFormat="1" ht="11.45" customHeight="1" x14ac:dyDescent="0.2">
      <c r="A441" s="561"/>
      <c r="B441" s="561"/>
      <c r="C441" s="561"/>
      <c r="D441" s="562"/>
      <c r="E441" s="562"/>
    </row>
    <row r="442" spans="1:5" s="534" customFormat="1" ht="11.45" customHeight="1" x14ac:dyDescent="0.2">
      <c r="A442" s="561"/>
      <c r="B442" s="561"/>
      <c r="C442" s="561"/>
      <c r="D442" s="562"/>
      <c r="E442" s="562"/>
    </row>
    <row r="443" spans="1:5" s="534" customFormat="1" ht="11.45" customHeight="1" x14ac:dyDescent="0.2">
      <c r="A443" s="561"/>
      <c r="B443" s="561"/>
      <c r="C443" s="561"/>
      <c r="D443" s="562"/>
      <c r="E443" s="562"/>
    </row>
    <row r="444" spans="1:5" s="534" customFormat="1" ht="11.45" customHeight="1" x14ac:dyDescent="0.2">
      <c r="A444" s="561"/>
      <c r="B444" s="561"/>
      <c r="C444" s="561"/>
      <c r="D444" s="562"/>
      <c r="E444" s="562"/>
    </row>
    <row r="445" spans="1:5" s="534" customFormat="1" ht="11.45" customHeight="1" x14ac:dyDescent="0.2">
      <c r="A445" s="561"/>
      <c r="B445" s="561"/>
      <c r="C445" s="561"/>
      <c r="D445" s="562"/>
      <c r="E445" s="562"/>
    </row>
    <row r="446" spans="1:5" s="534" customFormat="1" ht="11.45" customHeight="1" x14ac:dyDescent="0.2">
      <c r="A446" s="561"/>
      <c r="B446" s="561"/>
      <c r="C446" s="561"/>
      <c r="D446" s="562"/>
      <c r="E446" s="562"/>
    </row>
    <row r="447" spans="1:5" s="534" customFormat="1" ht="11.45" customHeight="1" x14ac:dyDescent="0.2">
      <c r="A447" s="561"/>
      <c r="B447" s="561"/>
      <c r="C447" s="561"/>
      <c r="D447" s="562"/>
      <c r="E447" s="562"/>
    </row>
    <row r="448" spans="1:5" s="534" customFormat="1" ht="11.45" customHeight="1" x14ac:dyDescent="0.2">
      <c r="A448" s="561"/>
      <c r="B448" s="561"/>
      <c r="C448" s="561"/>
      <c r="D448" s="562"/>
      <c r="E448" s="562"/>
    </row>
    <row r="449" spans="1:5" s="534" customFormat="1" ht="11.45" customHeight="1" x14ac:dyDescent="0.2">
      <c r="A449" s="561"/>
      <c r="B449" s="561"/>
      <c r="C449" s="561"/>
      <c r="D449" s="562"/>
      <c r="E449" s="562"/>
    </row>
    <row r="450" spans="1:5" s="534" customFormat="1" ht="11.45" customHeight="1" x14ac:dyDescent="0.2">
      <c r="A450" s="561"/>
      <c r="B450" s="561"/>
      <c r="C450" s="561"/>
      <c r="D450" s="562"/>
      <c r="E450" s="562"/>
    </row>
    <row r="451" spans="1:5" s="534" customFormat="1" ht="11.45" customHeight="1" x14ac:dyDescent="0.2">
      <c r="A451" s="561"/>
      <c r="B451" s="561"/>
      <c r="C451" s="561"/>
      <c r="D451" s="562"/>
      <c r="E451" s="562"/>
    </row>
    <row r="452" spans="1:5" s="534" customFormat="1" ht="11.45" customHeight="1" x14ac:dyDescent="0.2">
      <c r="A452" s="561"/>
      <c r="B452" s="561"/>
      <c r="C452" s="561"/>
      <c r="D452" s="562"/>
      <c r="E452" s="562"/>
    </row>
    <row r="453" spans="1:5" s="534" customFormat="1" ht="11.45" customHeight="1" x14ac:dyDescent="0.2">
      <c r="A453" s="561"/>
      <c r="B453" s="561"/>
      <c r="C453" s="561"/>
      <c r="D453" s="562"/>
      <c r="E453" s="562"/>
    </row>
    <row r="454" spans="1:5" s="534" customFormat="1" ht="11.45" customHeight="1" x14ac:dyDescent="0.2">
      <c r="A454" s="561"/>
      <c r="B454" s="561"/>
      <c r="C454" s="561"/>
      <c r="D454" s="562"/>
      <c r="E454" s="562"/>
    </row>
    <row r="455" spans="1:5" s="534" customFormat="1" ht="11.45" customHeight="1" x14ac:dyDescent="0.2">
      <c r="A455" s="561"/>
      <c r="B455" s="561"/>
      <c r="C455" s="561"/>
      <c r="D455" s="562"/>
      <c r="E455" s="562"/>
    </row>
    <row r="456" spans="1:5" s="534" customFormat="1" ht="11.45" customHeight="1" x14ac:dyDescent="0.2">
      <c r="A456" s="561"/>
      <c r="B456" s="561"/>
      <c r="C456" s="561"/>
      <c r="D456" s="562"/>
      <c r="E456" s="562"/>
    </row>
    <row r="457" spans="1:5" s="534" customFormat="1" ht="11.45" customHeight="1" x14ac:dyDescent="0.2">
      <c r="A457" s="561"/>
      <c r="B457" s="561"/>
      <c r="C457" s="561"/>
      <c r="D457" s="562"/>
      <c r="E457" s="562"/>
    </row>
    <row r="458" spans="1:5" s="534" customFormat="1" ht="11.45" customHeight="1" x14ac:dyDescent="0.2">
      <c r="A458" s="561"/>
      <c r="B458" s="561"/>
      <c r="C458" s="561"/>
      <c r="D458" s="562"/>
      <c r="E458" s="562"/>
    </row>
    <row r="459" spans="1:5" s="534" customFormat="1" ht="11.45" customHeight="1" x14ac:dyDescent="0.2">
      <c r="A459" s="561"/>
      <c r="B459" s="561"/>
      <c r="C459" s="561"/>
      <c r="D459" s="562"/>
      <c r="E459" s="562"/>
    </row>
    <row r="460" spans="1:5" s="534" customFormat="1" ht="11.45" customHeight="1" x14ac:dyDescent="0.2">
      <c r="A460" s="561"/>
      <c r="B460" s="561"/>
      <c r="C460" s="561"/>
      <c r="D460" s="562"/>
      <c r="E460" s="562"/>
    </row>
    <row r="461" spans="1:5" s="534" customFormat="1" ht="11.45" customHeight="1" x14ac:dyDescent="0.2">
      <c r="A461" s="561"/>
      <c r="B461" s="561"/>
      <c r="C461" s="561"/>
      <c r="D461" s="562"/>
      <c r="E461" s="562"/>
    </row>
    <row r="462" spans="1:5" s="534" customFormat="1" ht="11.45" customHeight="1" x14ac:dyDescent="0.2">
      <c r="A462" s="561"/>
      <c r="B462" s="561"/>
      <c r="C462" s="561"/>
      <c r="D462" s="562"/>
      <c r="E462" s="562"/>
    </row>
    <row r="463" spans="1:5" s="534" customFormat="1" ht="11.45" customHeight="1" x14ac:dyDescent="0.2">
      <c r="A463" s="561"/>
      <c r="B463" s="561"/>
      <c r="C463" s="561"/>
      <c r="D463" s="562"/>
      <c r="E463" s="562"/>
    </row>
    <row r="464" spans="1:5" s="534" customFormat="1" ht="11.45" customHeight="1" x14ac:dyDescent="0.2">
      <c r="A464" s="561"/>
      <c r="B464" s="561"/>
      <c r="C464" s="561"/>
      <c r="D464" s="562"/>
      <c r="E464" s="562"/>
    </row>
    <row r="465" spans="1:5" s="534" customFormat="1" ht="11.45" customHeight="1" x14ac:dyDescent="0.2">
      <c r="A465" s="561"/>
      <c r="B465" s="561"/>
      <c r="C465" s="561"/>
      <c r="D465" s="562"/>
      <c r="E465" s="562"/>
    </row>
    <row r="466" spans="1:5" s="534" customFormat="1" ht="11.45" customHeight="1" x14ac:dyDescent="0.2">
      <c r="A466" s="561"/>
      <c r="B466" s="561"/>
      <c r="C466" s="561"/>
      <c r="D466" s="562"/>
      <c r="E466" s="562"/>
    </row>
    <row r="467" spans="1:5" s="534" customFormat="1" ht="11.45" customHeight="1" x14ac:dyDescent="0.2">
      <c r="A467" s="561"/>
      <c r="B467" s="561"/>
      <c r="C467" s="561"/>
      <c r="D467" s="562"/>
      <c r="E467" s="562"/>
    </row>
    <row r="468" spans="1:5" s="534" customFormat="1" ht="11.45" customHeight="1" x14ac:dyDescent="0.2">
      <c r="A468" s="561"/>
      <c r="B468" s="561"/>
      <c r="C468" s="561"/>
      <c r="D468" s="562"/>
      <c r="E468" s="562"/>
    </row>
    <row r="469" spans="1:5" s="534" customFormat="1" ht="11.45" customHeight="1" x14ac:dyDescent="0.2">
      <c r="A469" s="561"/>
      <c r="B469" s="561"/>
      <c r="C469" s="561"/>
      <c r="D469" s="562"/>
      <c r="E469" s="562"/>
    </row>
    <row r="470" spans="1:5" s="534" customFormat="1" ht="11.45" customHeight="1" x14ac:dyDescent="0.2">
      <c r="A470" s="561"/>
      <c r="B470" s="561"/>
      <c r="C470" s="561"/>
      <c r="D470" s="562"/>
      <c r="E470" s="562"/>
    </row>
    <row r="471" spans="1:5" s="534" customFormat="1" ht="11.45" customHeight="1" x14ac:dyDescent="0.2">
      <c r="A471" s="561"/>
      <c r="B471" s="561"/>
      <c r="C471" s="561"/>
      <c r="D471" s="562"/>
      <c r="E471" s="562"/>
    </row>
    <row r="472" spans="1:5" s="534" customFormat="1" ht="11.45" customHeight="1" x14ac:dyDescent="0.2">
      <c r="A472" s="561"/>
      <c r="B472" s="561"/>
      <c r="C472" s="561"/>
      <c r="D472" s="562"/>
      <c r="E472" s="562"/>
    </row>
    <row r="473" spans="1:5" s="534" customFormat="1" ht="11.45" customHeight="1" x14ac:dyDescent="0.2">
      <c r="A473" s="561"/>
      <c r="B473" s="561"/>
      <c r="C473" s="561"/>
      <c r="D473" s="562"/>
      <c r="E473" s="562"/>
    </row>
    <row r="474" spans="1:5" s="534" customFormat="1" ht="11.45" customHeight="1" x14ac:dyDescent="0.2">
      <c r="A474" s="561"/>
      <c r="B474" s="561"/>
      <c r="C474" s="561"/>
      <c r="D474" s="562"/>
      <c r="E474" s="562"/>
    </row>
    <row r="475" spans="1:5" s="534" customFormat="1" ht="11.45" customHeight="1" x14ac:dyDescent="0.2">
      <c r="A475" s="561"/>
      <c r="B475" s="561"/>
      <c r="C475" s="561"/>
      <c r="D475" s="562"/>
      <c r="E475" s="562"/>
    </row>
    <row r="476" spans="1:5" s="534" customFormat="1" ht="11.45" customHeight="1" x14ac:dyDescent="0.2">
      <c r="A476" s="561"/>
      <c r="B476" s="561"/>
      <c r="C476" s="561"/>
      <c r="D476" s="562"/>
      <c r="E476" s="562"/>
    </row>
    <row r="477" spans="1:5" s="534" customFormat="1" ht="11.45" customHeight="1" x14ac:dyDescent="0.2">
      <c r="A477" s="561"/>
      <c r="B477" s="561"/>
      <c r="C477" s="561"/>
      <c r="D477" s="562"/>
      <c r="E477" s="562"/>
    </row>
    <row r="478" spans="1:5" s="534" customFormat="1" ht="11.45" customHeight="1" x14ac:dyDescent="0.2">
      <c r="A478" s="561"/>
      <c r="B478" s="561"/>
      <c r="C478" s="561"/>
      <c r="D478" s="562"/>
      <c r="E478" s="562"/>
    </row>
    <row r="479" spans="1:5" s="534" customFormat="1" ht="11.45" customHeight="1" x14ac:dyDescent="0.2">
      <c r="A479" s="561"/>
      <c r="B479" s="561"/>
      <c r="C479" s="561"/>
      <c r="D479" s="562"/>
      <c r="E479" s="562"/>
    </row>
    <row r="480" spans="1:5" s="534" customFormat="1" ht="11.45" customHeight="1" x14ac:dyDescent="0.2">
      <c r="A480" s="561"/>
      <c r="B480" s="561"/>
      <c r="C480" s="561"/>
      <c r="D480" s="562"/>
      <c r="E480" s="562"/>
    </row>
    <row r="481" spans="1:5" s="534" customFormat="1" ht="11.45" customHeight="1" x14ac:dyDescent="0.2">
      <c r="A481" s="561"/>
      <c r="B481" s="561"/>
      <c r="C481" s="561"/>
      <c r="D481" s="562"/>
      <c r="E481" s="562"/>
    </row>
    <row r="482" spans="1:5" s="534" customFormat="1" ht="11.45" customHeight="1" x14ac:dyDescent="0.2">
      <c r="A482" s="561"/>
      <c r="B482" s="561"/>
      <c r="C482" s="561"/>
      <c r="D482" s="562"/>
      <c r="E482" s="562"/>
    </row>
    <row r="483" spans="1:5" s="534" customFormat="1" ht="11.45" customHeight="1" x14ac:dyDescent="0.2">
      <c r="A483" s="561"/>
      <c r="B483" s="561"/>
      <c r="C483" s="561"/>
      <c r="D483" s="562"/>
      <c r="E483" s="562"/>
    </row>
    <row r="484" spans="1:5" s="534" customFormat="1" ht="11.45" customHeight="1" x14ac:dyDescent="0.2">
      <c r="A484" s="561"/>
      <c r="B484" s="561"/>
      <c r="C484" s="561"/>
      <c r="D484" s="562"/>
      <c r="E484" s="562"/>
    </row>
    <row r="485" spans="1:5" s="534" customFormat="1" ht="11.45" customHeight="1" x14ac:dyDescent="0.2">
      <c r="A485" s="561"/>
      <c r="B485" s="561"/>
      <c r="C485" s="561"/>
      <c r="D485" s="562"/>
      <c r="E485" s="562"/>
    </row>
    <row r="486" spans="1:5" s="534" customFormat="1" ht="11.45" customHeight="1" x14ac:dyDescent="0.2">
      <c r="A486" s="561"/>
      <c r="B486" s="561"/>
      <c r="C486" s="561"/>
      <c r="D486" s="562"/>
      <c r="E486" s="562"/>
    </row>
    <row r="487" spans="1:5" s="534" customFormat="1" ht="11.45" customHeight="1" x14ac:dyDescent="0.2">
      <c r="A487" s="561"/>
      <c r="B487" s="561"/>
      <c r="C487" s="561"/>
      <c r="D487" s="562"/>
      <c r="E487" s="562"/>
    </row>
    <row r="488" spans="1:5" s="534" customFormat="1" ht="11.45" customHeight="1" x14ac:dyDescent="0.2">
      <c r="A488" s="561"/>
      <c r="B488" s="561"/>
      <c r="C488" s="561"/>
      <c r="D488" s="562"/>
      <c r="E488" s="562"/>
    </row>
    <row r="489" spans="1:5" s="534" customFormat="1" ht="11.45" customHeight="1" x14ac:dyDescent="0.2">
      <c r="A489" s="561"/>
      <c r="B489" s="561"/>
      <c r="C489" s="561"/>
      <c r="D489" s="562"/>
      <c r="E489" s="562"/>
    </row>
    <row r="490" spans="1:5" s="534" customFormat="1" ht="11.45" customHeight="1" x14ac:dyDescent="0.2">
      <c r="A490" s="561"/>
      <c r="B490" s="561"/>
      <c r="C490" s="561"/>
      <c r="D490" s="562"/>
      <c r="E490" s="562"/>
    </row>
    <row r="491" spans="1:5" s="534" customFormat="1" ht="11.45" customHeight="1" x14ac:dyDescent="0.2">
      <c r="A491" s="561"/>
      <c r="B491" s="561"/>
      <c r="C491" s="561"/>
      <c r="D491" s="562"/>
      <c r="E491" s="562"/>
    </row>
    <row r="492" spans="1:5" s="534" customFormat="1" ht="11.45" customHeight="1" x14ac:dyDescent="0.2">
      <c r="A492" s="561"/>
      <c r="B492" s="561"/>
      <c r="C492" s="561"/>
      <c r="D492" s="562"/>
      <c r="E492" s="562"/>
    </row>
    <row r="493" spans="1:5" s="534" customFormat="1" ht="11.45" customHeight="1" x14ac:dyDescent="0.2">
      <c r="A493" s="561"/>
      <c r="B493" s="561"/>
      <c r="C493" s="561"/>
      <c r="D493" s="562"/>
      <c r="E493" s="562"/>
    </row>
    <row r="494" spans="1:5" s="534" customFormat="1" ht="11.45" customHeight="1" x14ac:dyDescent="0.2">
      <c r="A494" s="561"/>
      <c r="B494" s="561"/>
      <c r="C494" s="561"/>
      <c r="D494" s="562"/>
      <c r="E494" s="562"/>
    </row>
    <row r="495" spans="1:5" s="534" customFormat="1" ht="11.45" customHeight="1" x14ac:dyDescent="0.2">
      <c r="A495" s="561"/>
      <c r="B495" s="561"/>
      <c r="C495" s="561"/>
      <c r="D495" s="562"/>
      <c r="E495" s="562"/>
    </row>
    <row r="496" spans="1:5" s="534" customFormat="1" ht="11.45" customHeight="1" x14ac:dyDescent="0.2">
      <c r="A496" s="561"/>
      <c r="B496" s="561"/>
      <c r="C496" s="561"/>
      <c r="D496" s="562"/>
      <c r="E496" s="562"/>
    </row>
    <row r="497" spans="1:5" s="534" customFormat="1" ht="11.45" customHeight="1" x14ac:dyDescent="0.2">
      <c r="A497" s="561"/>
      <c r="B497" s="561"/>
      <c r="C497" s="561"/>
      <c r="D497" s="562"/>
      <c r="E497" s="562"/>
    </row>
    <row r="498" spans="1:5" s="534" customFormat="1" ht="11.45" customHeight="1" x14ac:dyDescent="0.2">
      <c r="A498" s="561"/>
      <c r="B498" s="561"/>
      <c r="C498" s="561"/>
      <c r="D498" s="562"/>
      <c r="E498" s="562"/>
    </row>
    <row r="499" spans="1:5" s="534" customFormat="1" ht="11.45" customHeight="1" x14ac:dyDescent="0.2">
      <c r="A499" s="561"/>
      <c r="B499" s="561"/>
      <c r="C499" s="561"/>
      <c r="D499" s="562"/>
      <c r="E499" s="562"/>
    </row>
    <row r="500" spans="1:5" s="534" customFormat="1" ht="11.45" customHeight="1" x14ac:dyDescent="0.2">
      <c r="A500" s="561"/>
      <c r="B500" s="561"/>
      <c r="C500" s="561"/>
      <c r="D500" s="562"/>
      <c r="E500" s="562"/>
    </row>
    <row r="501" spans="1:5" s="534" customFormat="1" ht="11.45" customHeight="1" x14ac:dyDescent="0.2">
      <c r="A501" s="561"/>
      <c r="B501" s="561"/>
      <c r="C501" s="561"/>
      <c r="D501" s="562"/>
      <c r="E501" s="562"/>
    </row>
    <row r="502" spans="1:5" s="534" customFormat="1" ht="11.45" customHeight="1" x14ac:dyDescent="0.2">
      <c r="A502" s="561"/>
      <c r="B502" s="561"/>
      <c r="C502" s="561"/>
      <c r="D502" s="562"/>
      <c r="E502" s="562"/>
    </row>
    <row r="503" spans="1:5" s="534" customFormat="1" ht="11.45" customHeight="1" x14ac:dyDescent="0.2">
      <c r="A503" s="561"/>
      <c r="B503" s="561"/>
      <c r="C503" s="561"/>
      <c r="D503" s="562"/>
      <c r="E503" s="562"/>
    </row>
    <row r="504" spans="1:5" s="534" customFormat="1" ht="11.45" customHeight="1" x14ac:dyDescent="0.2">
      <c r="A504" s="561"/>
      <c r="B504" s="561"/>
      <c r="C504" s="561"/>
      <c r="D504" s="562"/>
      <c r="E504" s="562"/>
    </row>
    <row r="505" spans="1:5" s="534" customFormat="1" ht="11.45" customHeight="1" x14ac:dyDescent="0.2">
      <c r="A505" s="561"/>
      <c r="B505" s="561"/>
      <c r="C505" s="561"/>
      <c r="D505" s="562"/>
      <c r="E505" s="562"/>
    </row>
    <row r="506" spans="1:5" s="534" customFormat="1" ht="11.45" customHeight="1" x14ac:dyDescent="0.2">
      <c r="A506" s="561"/>
      <c r="B506" s="561"/>
      <c r="C506" s="561"/>
      <c r="D506" s="562"/>
      <c r="E506" s="562"/>
    </row>
    <row r="507" spans="1:5" s="534" customFormat="1" ht="11.45" customHeight="1" x14ac:dyDescent="0.2">
      <c r="A507" s="561"/>
      <c r="B507" s="561"/>
      <c r="C507" s="561"/>
      <c r="D507" s="562"/>
      <c r="E507" s="562"/>
    </row>
    <row r="508" spans="1:5" s="534" customFormat="1" ht="11.45" customHeight="1" x14ac:dyDescent="0.2">
      <c r="A508" s="561"/>
      <c r="B508" s="561"/>
      <c r="C508" s="561"/>
      <c r="D508" s="562"/>
      <c r="E508" s="562"/>
    </row>
    <row r="509" spans="1:5" s="534" customFormat="1" ht="11.45" customHeight="1" x14ac:dyDescent="0.2">
      <c r="A509" s="561"/>
      <c r="B509" s="561"/>
      <c r="C509" s="561"/>
      <c r="D509" s="562"/>
      <c r="E509" s="562"/>
    </row>
    <row r="510" spans="1:5" s="534" customFormat="1" ht="11.45" customHeight="1" x14ac:dyDescent="0.2">
      <c r="A510" s="561"/>
      <c r="B510" s="561"/>
      <c r="C510" s="561"/>
      <c r="D510" s="562"/>
      <c r="E510" s="562"/>
    </row>
    <row r="511" spans="1:5" s="534" customFormat="1" ht="11.45" customHeight="1" x14ac:dyDescent="0.2">
      <c r="A511" s="561"/>
      <c r="B511" s="561"/>
      <c r="C511" s="561"/>
      <c r="D511" s="562"/>
      <c r="E511" s="562"/>
    </row>
    <row r="512" spans="1:5" s="534" customFormat="1" ht="11.45" customHeight="1" x14ac:dyDescent="0.2">
      <c r="A512" s="561"/>
      <c r="B512" s="561"/>
      <c r="C512" s="561"/>
      <c r="D512" s="562"/>
      <c r="E512" s="562"/>
    </row>
    <row r="513" spans="1:5" s="534" customFormat="1" ht="11.45" customHeight="1" x14ac:dyDescent="0.2">
      <c r="A513" s="561"/>
      <c r="B513" s="561"/>
      <c r="C513" s="561"/>
      <c r="D513" s="562"/>
      <c r="E513" s="562"/>
    </row>
    <row r="514" spans="1:5" s="534" customFormat="1" ht="11.45" customHeight="1" x14ac:dyDescent="0.2">
      <c r="A514" s="561"/>
      <c r="B514" s="561"/>
      <c r="C514" s="561"/>
      <c r="D514" s="562"/>
      <c r="E514" s="562"/>
    </row>
    <row r="515" spans="1:5" s="534" customFormat="1" ht="11.45" customHeight="1" x14ac:dyDescent="0.2">
      <c r="A515" s="561"/>
      <c r="B515" s="561"/>
      <c r="C515" s="561"/>
      <c r="D515" s="562"/>
      <c r="E515" s="562"/>
    </row>
    <row r="516" spans="1:5" s="534" customFormat="1" ht="11.45" customHeight="1" x14ac:dyDescent="0.2">
      <c r="A516" s="561"/>
      <c r="B516" s="561"/>
      <c r="C516" s="561"/>
      <c r="D516" s="562"/>
      <c r="E516" s="562"/>
    </row>
    <row r="517" spans="1:5" s="534" customFormat="1" ht="11.45" customHeight="1" x14ac:dyDescent="0.2">
      <c r="A517" s="561"/>
      <c r="B517" s="561"/>
      <c r="C517" s="561"/>
      <c r="D517" s="562"/>
      <c r="E517" s="562"/>
    </row>
    <row r="518" spans="1:5" s="534" customFormat="1" ht="11.45" customHeight="1" x14ac:dyDescent="0.2">
      <c r="A518" s="561"/>
      <c r="B518" s="561"/>
      <c r="C518" s="561"/>
      <c r="D518" s="562"/>
      <c r="E518" s="562"/>
    </row>
    <row r="519" spans="1:5" s="534" customFormat="1" ht="11.45" customHeight="1" x14ac:dyDescent="0.2">
      <c r="A519" s="561"/>
      <c r="B519" s="561"/>
      <c r="C519" s="561"/>
      <c r="D519" s="562"/>
      <c r="E519" s="562"/>
    </row>
    <row r="520" spans="1:5" s="534" customFormat="1" ht="11.45" customHeight="1" x14ac:dyDescent="0.2">
      <c r="A520" s="561"/>
      <c r="B520" s="561"/>
      <c r="C520" s="561"/>
      <c r="D520" s="562"/>
      <c r="E520" s="562"/>
    </row>
    <row r="521" spans="1:5" s="534" customFormat="1" ht="11.45" customHeight="1" x14ac:dyDescent="0.2">
      <c r="A521" s="561"/>
      <c r="B521" s="561"/>
      <c r="C521" s="561"/>
      <c r="D521" s="562"/>
      <c r="E521" s="562"/>
    </row>
    <row r="522" spans="1:5" s="534" customFormat="1" ht="11.45" customHeight="1" x14ac:dyDescent="0.2">
      <c r="A522" s="561"/>
      <c r="B522" s="561"/>
      <c r="C522" s="561"/>
      <c r="D522" s="562"/>
      <c r="E522" s="562"/>
    </row>
    <row r="523" spans="1:5" s="534" customFormat="1" ht="11.45" customHeight="1" x14ac:dyDescent="0.2">
      <c r="A523" s="561"/>
      <c r="B523" s="561"/>
      <c r="C523" s="561"/>
      <c r="D523" s="562"/>
      <c r="E523" s="562"/>
    </row>
    <row r="524" spans="1:5" s="534" customFormat="1" ht="11.45" customHeight="1" x14ac:dyDescent="0.2">
      <c r="A524" s="561"/>
      <c r="B524" s="561"/>
      <c r="C524" s="561"/>
      <c r="D524" s="562"/>
      <c r="E524" s="562"/>
    </row>
    <row r="525" spans="1:5" s="534" customFormat="1" ht="11.45" customHeight="1" x14ac:dyDescent="0.2">
      <c r="A525" s="561"/>
      <c r="B525" s="561"/>
      <c r="C525" s="561"/>
      <c r="D525" s="562"/>
      <c r="E525" s="562"/>
    </row>
    <row r="526" spans="1:5" s="534" customFormat="1" ht="11.45" customHeight="1" x14ac:dyDescent="0.2">
      <c r="A526" s="561"/>
      <c r="B526" s="561"/>
      <c r="C526" s="561"/>
      <c r="D526" s="562"/>
      <c r="E526" s="562"/>
    </row>
    <row r="527" spans="1:5" s="534" customFormat="1" ht="11.45" customHeight="1" x14ac:dyDescent="0.2">
      <c r="A527" s="561"/>
      <c r="B527" s="561"/>
      <c r="C527" s="561"/>
      <c r="D527" s="562"/>
      <c r="E527" s="562"/>
    </row>
    <row r="528" spans="1:5" s="534" customFormat="1" ht="11.45" customHeight="1" x14ac:dyDescent="0.2">
      <c r="A528" s="561"/>
      <c r="B528" s="561"/>
      <c r="C528" s="561"/>
      <c r="D528" s="562"/>
      <c r="E528" s="562"/>
    </row>
    <row r="529" spans="1:5" s="534" customFormat="1" ht="11.45" customHeight="1" x14ac:dyDescent="0.2">
      <c r="A529" s="561"/>
      <c r="B529" s="561"/>
      <c r="C529" s="561"/>
      <c r="D529" s="562"/>
      <c r="E529" s="562"/>
    </row>
    <row r="530" spans="1:5" s="534" customFormat="1" ht="11.45" customHeight="1" x14ac:dyDescent="0.2">
      <c r="A530" s="561"/>
      <c r="B530" s="561"/>
      <c r="C530" s="561"/>
      <c r="D530" s="562"/>
      <c r="E530" s="562"/>
    </row>
    <row r="531" spans="1:5" s="534" customFormat="1" ht="11.45" customHeight="1" x14ac:dyDescent="0.2">
      <c r="A531" s="561"/>
      <c r="B531" s="561"/>
      <c r="C531" s="561"/>
      <c r="D531" s="562"/>
      <c r="E531" s="562"/>
    </row>
    <row r="532" spans="1:5" s="534" customFormat="1" ht="11.45" customHeight="1" x14ac:dyDescent="0.2">
      <c r="A532" s="561"/>
      <c r="B532" s="561"/>
      <c r="C532" s="561"/>
      <c r="D532" s="562"/>
      <c r="E532" s="562"/>
    </row>
    <row r="533" spans="1:5" s="534" customFormat="1" ht="11.45" customHeight="1" x14ac:dyDescent="0.2">
      <c r="A533" s="561"/>
      <c r="B533" s="561"/>
      <c r="C533" s="561"/>
      <c r="D533" s="562"/>
      <c r="E533" s="562"/>
    </row>
    <row r="534" spans="1:5" s="534" customFormat="1" ht="11.45" customHeight="1" x14ac:dyDescent="0.2">
      <c r="A534" s="561"/>
      <c r="B534" s="561"/>
      <c r="C534" s="561"/>
      <c r="D534" s="562"/>
      <c r="E534" s="562"/>
    </row>
    <row r="535" spans="1:5" s="534" customFormat="1" ht="11.45" customHeight="1" x14ac:dyDescent="0.2">
      <c r="A535" s="561"/>
      <c r="B535" s="561"/>
      <c r="C535" s="561"/>
      <c r="D535" s="562"/>
      <c r="E535" s="562"/>
    </row>
    <row r="536" spans="1:5" s="534" customFormat="1" ht="11.45" customHeight="1" x14ac:dyDescent="0.2">
      <c r="A536" s="561"/>
      <c r="B536" s="561"/>
      <c r="C536" s="561"/>
      <c r="D536" s="562"/>
      <c r="E536" s="562"/>
    </row>
    <row r="537" spans="1:5" s="534" customFormat="1" ht="11.45" customHeight="1" x14ac:dyDescent="0.2">
      <c r="A537" s="561"/>
      <c r="B537" s="561"/>
      <c r="C537" s="561"/>
      <c r="D537" s="562"/>
      <c r="E537" s="562"/>
    </row>
    <row r="538" spans="1:5" s="534" customFormat="1" ht="11.45" customHeight="1" x14ac:dyDescent="0.2">
      <c r="A538" s="561"/>
      <c r="B538" s="561"/>
      <c r="C538" s="561"/>
      <c r="D538" s="562"/>
      <c r="E538" s="562"/>
    </row>
    <row r="539" spans="1:5" s="534" customFormat="1" ht="11.45" customHeight="1" x14ac:dyDescent="0.2">
      <c r="A539" s="561"/>
      <c r="B539" s="561"/>
      <c r="C539" s="561"/>
      <c r="D539" s="562"/>
      <c r="E539" s="562"/>
    </row>
    <row r="540" spans="1:5" s="534" customFormat="1" ht="11.45" customHeight="1" x14ac:dyDescent="0.2">
      <c r="A540" s="561"/>
      <c r="B540" s="561"/>
      <c r="C540" s="561"/>
      <c r="D540" s="562"/>
      <c r="E540" s="562"/>
    </row>
    <row r="541" spans="1:5" s="534" customFormat="1" ht="11.45" customHeight="1" x14ac:dyDescent="0.2">
      <c r="A541" s="561"/>
      <c r="B541" s="561"/>
      <c r="C541" s="561"/>
      <c r="D541" s="562"/>
      <c r="E541" s="562"/>
    </row>
    <row r="542" spans="1:5" s="534" customFormat="1" ht="11.45" customHeight="1" x14ac:dyDescent="0.2">
      <c r="A542" s="561"/>
      <c r="B542" s="561"/>
      <c r="C542" s="561"/>
      <c r="D542" s="562"/>
      <c r="E542" s="562"/>
    </row>
    <row r="543" spans="1:5" s="534" customFormat="1" ht="11.45" customHeight="1" x14ac:dyDescent="0.2">
      <c r="A543" s="561"/>
      <c r="B543" s="561"/>
      <c r="C543" s="561"/>
      <c r="D543" s="562"/>
      <c r="E543" s="562"/>
    </row>
    <row r="544" spans="1:5" s="534" customFormat="1" ht="11.45" customHeight="1" x14ac:dyDescent="0.2">
      <c r="A544" s="561"/>
      <c r="B544" s="561"/>
      <c r="C544" s="561"/>
      <c r="D544" s="562"/>
      <c r="E544" s="562"/>
    </row>
    <row r="545" spans="1:5" s="534" customFormat="1" ht="11.45" customHeight="1" x14ac:dyDescent="0.2">
      <c r="A545" s="561"/>
      <c r="B545" s="561"/>
      <c r="C545" s="561"/>
      <c r="D545" s="562"/>
      <c r="E545" s="562"/>
    </row>
    <row r="546" spans="1:5" s="534" customFormat="1" ht="11.45" customHeight="1" x14ac:dyDescent="0.2">
      <c r="A546" s="561"/>
      <c r="B546" s="561"/>
      <c r="C546" s="561"/>
      <c r="D546" s="562"/>
      <c r="E546" s="562"/>
    </row>
    <row r="547" spans="1:5" s="534" customFormat="1" ht="11.45" customHeight="1" x14ac:dyDescent="0.2">
      <c r="A547" s="561"/>
      <c r="B547" s="561"/>
      <c r="C547" s="561"/>
      <c r="D547" s="562"/>
      <c r="E547" s="562"/>
    </row>
    <row r="548" spans="1:5" s="534" customFormat="1" ht="11.45" customHeight="1" x14ac:dyDescent="0.2">
      <c r="A548" s="561"/>
      <c r="B548" s="561"/>
      <c r="C548" s="561"/>
      <c r="D548" s="562"/>
      <c r="E548" s="562"/>
    </row>
    <row r="549" spans="1:5" s="534" customFormat="1" ht="11.45" customHeight="1" x14ac:dyDescent="0.2">
      <c r="A549" s="561"/>
      <c r="B549" s="561"/>
      <c r="C549" s="561"/>
      <c r="D549" s="562"/>
      <c r="E549" s="562"/>
    </row>
    <row r="550" spans="1:5" s="534" customFormat="1" ht="11.45" customHeight="1" x14ac:dyDescent="0.2">
      <c r="A550" s="561"/>
      <c r="B550" s="561"/>
      <c r="C550" s="561"/>
      <c r="D550" s="562"/>
      <c r="E550" s="562"/>
    </row>
    <row r="551" spans="1:5" s="534" customFormat="1" ht="11.45" customHeight="1" x14ac:dyDescent="0.2">
      <c r="A551" s="561"/>
      <c r="B551" s="561"/>
      <c r="C551" s="561"/>
      <c r="D551" s="562"/>
      <c r="E551" s="562"/>
    </row>
    <row r="552" spans="1:5" s="534" customFormat="1" ht="11.45" customHeight="1" x14ac:dyDescent="0.2">
      <c r="A552" s="561"/>
      <c r="B552" s="561"/>
      <c r="C552" s="561"/>
      <c r="D552" s="562"/>
      <c r="E552" s="562"/>
    </row>
    <row r="553" spans="1:5" s="534" customFormat="1" ht="11.45" customHeight="1" x14ac:dyDescent="0.2">
      <c r="A553" s="561"/>
      <c r="B553" s="561"/>
      <c r="C553" s="561"/>
      <c r="D553" s="562"/>
      <c r="E553" s="562"/>
    </row>
    <row r="554" spans="1:5" s="534" customFormat="1" ht="11.45" customHeight="1" x14ac:dyDescent="0.2">
      <c r="A554" s="561"/>
      <c r="B554" s="561"/>
      <c r="C554" s="561"/>
      <c r="D554" s="562"/>
      <c r="E554" s="562"/>
    </row>
    <row r="555" spans="1:5" s="534" customFormat="1" ht="11.45" customHeight="1" x14ac:dyDescent="0.2">
      <c r="A555" s="561"/>
      <c r="B555" s="561"/>
      <c r="C555" s="561"/>
      <c r="D555" s="562"/>
      <c r="E555" s="562"/>
    </row>
    <row r="556" spans="1:5" s="534" customFormat="1" ht="11.45" customHeight="1" x14ac:dyDescent="0.2">
      <c r="A556" s="561"/>
      <c r="B556" s="561"/>
      <c r="C556" s="561"/>
      <c r="D556" s="562"/>
      <c r="E556" s="562"/>
    </row>
    <row r="557" spans="1:5" s="534" customFormat="1" ht="11.45" customHeight="1" x14ac:dyDescent="0.2">
      <c r="A557" s="561"/>
      <c r="B557" s="561"/>
      <c r="C557" s="561"/>
      <c r="D557" s="562"/>
      <c r="E557" s="562"/>
    </row>
    <row r="558" spans="1:5" s="534" customFormat="1" ht="11.45" customHeight="1" x14ac:dyDescent="0.2">
      <c r="A558" s="561"/>
      <c r="B558" s="561"/>
      <c r="C558" s="561"/>
      <c r="D558" s="562"/>
      <c r="E558" s="562"/>
    </row>
    <row r="559" spans="1:5" s="534" customFormat="1" ht="11.45" customHeight="1" x14ac:dyDescent="0.2">
      <c r="A559" s="561"/>
      <c r="B559" s="561"/>
      <c r="C559" s="561"/>
      <c r="D559" s="562"/>
      <c r="E559" s="562"/>
    </row>
    <row r="560" spans="1:5" s="534" customFormat="1" ht="11.45" customHeight="1" x14ac:dyDescent="0.2">
      <c r="A560" s="561"/>
      <c r="B560" s="561"/>
      <c r="C560" s="561"/>
      <c r="D560" s="562"/>
      <c r="E560" s="562"/>
    </row>
    <row r="561" spans="1:5" s="534" customFormat="1" ht="11.45" customHeight="1" x14ac:dyDescent="0.2">
      <c r="A561" s="561"/>
      <c r="B561" s="561"/>
      <c r="C561" s="561"/>
      <c r="D561" s="562"/>
      <c r="E561" s="562"/>
    </row>
    <row r="562" spans="1:5" s="534" customFormat="1" ht="11.45" customHeight="1" x14ac:dyDescent="0.2">
      <c r="A562" s="561"/>
      <c r="B562" s="561"/>
      <c r="C562" s="561"/>
      <c r="D562" s="562"/>
      <c r="E562" s="562"/>
    </row>
    <row r="563" spans="1:5" s="534" customFormat="1" ht="11.45" customHeight="1" x14ac:dyDescent="0.2">
      <c r="A563" s="561"/>
      <c r="B563" s="561"/>
      <c r="C563" s="561"/>
      <c r="D563" s="562"/>
      <c r="E563" s="562"/>
    </row>
    <row r="564" spans="1:5" s="534" customFormat="1" ht="11.45" customHeight="1" x14ac:dyDescent="0.2">
      <c r="A564" s="561"/>
      <c r="B564" s="561"/>
      <c r="C564" s="561"/>
      <c r="D564" s="562"/>
      <c r="E564" s="562"/>
    </row>
    <row r="565" spans="1:5" s="534" customFormat="1" ht="11.45" customHeight="1" x14ac:dyDescent="0.2">
      <c r="A565" s="561"/>
      <c r="B565" s="561"/>
      <c r="C565" s="561"/>
      <c r="D565" s="562"/>
      <c r="E565" s="562"/>
    </row>
    <row r="566" spans="1:5" s="534" customFormat="1" ht="11.45" customHeight="1" x14ac:dyDescent="0.2">
      <c r="A566" s="561"/>
      <c r="B566" s="561"/>
      <c r="C566" s="561"/>
      <c r="D566" s="562"/>
      <c r="E566" s="562"/>
    </row>
    <row r="567" spans="1:5" s="534" customFormat="1" ht="11.45" customHeight="1" x14ac:dyDescent="0.2">
      <c r="A567" s="561"/>
      <c r="B567" s="561"/>
      <c r="C567" s="561"/>
      <c r="D567" s="562"/>
      <c r="E567" s="562"/>
    </row>
    <row r="568" spans="1:5" s="534" customFormat="1" ht="11.45" customHeight="1" x14ac:dyDescent="0.2">
      <c r="A568" s="561"/>
      <c r="B568" s="561"/>
      <c r="C568" s="561"/>
      <c r="D568" s="562"/>
      <c r="E568" s="562"/>
    </row>
    <row r="569" spans="1:5" s="534" customFormat="1" ht="11.45" customHeight="1" x14ac:dyDescent="0.2">
      <c r="A569" s="561"/>
      <c r="B569" s="561"/>
      <c r="C569" s="561"/>
      <c r="D569" s="562"/>
      <c r="E569" s="562"/>
    </row>
    <row r="570" spans="1:5" s="534" customFormat="1" ht="11.45" customHeight="1" x14ac:dyDescent="0.2">
      <c r="A570" s="561"/>
      <c r="B570" s="561"/>
      <c r="C570" s="561"/>
      <c r="D570" s="562"/>
      <c r="E570" s="562"/>
    </row>
    <row r="571" spans="1:5" s="534" customFormat="1" ht="11.45" customHeight="1" x14ac:dyDescent="0.2">
      <c r="A571" s="561"/>
      <c r="B571" s="561"/>
      <c r="C571" s="561"/>
      <c r="D571" s="562"/>
      <c r="E571" s="562"/>
    </row>
    <row r="572" spans="1:5" s="534" customFormat="1" ht="11.45" customHeight="1" x14ac:dyDescent="0.2">
      <c r="A572" s="561"/>
      <c r="B572" s="561"/>
      <c r="C572" s="561"/>
      <c r="D572" s="562"/>
      <c r="E572" s="562"/>
    </row>
    <row r="573" spans="1:5" s="534" customFormat="1" ht="11.45" customHeight="1" x14ac:dyDescent="0.2">
      <c r="A573" s="561"/>
      <c r="B573" s="561"/>
      <c r="C573" s="561"/>
      <c r="D573" s="562"/>
      <c r="E573" s="562"/>
    </row>
    <row r="574" spans="1:5" s="534" customFormat="1" ht="11.45" customHeight="1" x14ac:dyDescent="0.2">
      <c r="A574" s="561"/>
      <c r="B574" s="561"/>
      <c r="C574" s="561"/>
      <c r="D574" s="562"/>
      <c r="E574" s="562"/>
    </row>
    <row r="575" spans="1:5" s="534" customFormat="1" ht="11.45" customHeight="1" x14ac:dyDescent="0.2">
      <c r="A575" s="561"/>
      <c r="B575" s="561"/>
      <c r="C575" s="561"/>
      <c r="D575" s="562"/>
      <c r="E575" s="562"/>
    </row>
    <row r="576" spans="1:5" s="534" customFormat="1" ht="11.45" customHeight="1" x14ac:dyDescent="0.2">
      <c r="A576" s="561"/>
      <c r="B576" s="561"/>
      <c r="C576" s="561"/>
      <c r="D576" s="562"/>
      <c r="E576" s="562"/>
    </row>
    <row r="577" spans="1:5" s="534" customFormat="1" ht="11.45" customHeight="1" x14ac:dyDescent="0.2">
      <c r="A577" s="561"/>
      <c r="B577" s="561"/>
      <c r="C577" s="561"/>
      <c r="D577" s="562"/>
      <c r="E577" s="562"/>
    </row>
    <row r="578" spans="1:5" s="534" customFormat="1" ht="11.45" customHeight="1" x14ac:dyDescent="0.2">
      <c r="A578" s="561"/>
      <c r="B578" s="561"/>
      <c r="C578" s="561"/>
      <c r="D578" s="562"/>
      <c r="E578" s="562"/>
    </row>
    <row r="579" spans="1:5" s="534" customFormat="1" ht="11.45" customHeight="1" x14ac:dyDescent="0.2">
      <c r="A579" s="561"/>
      <c r="B579" s="561"/>
      <c r="C579" s="561"/>
      <c r="D579" s="562"/>
      <c r="E579" s="562"/>
    </row>
    <row r="580" spans="1:5" s="534" customFormat="1" ht="11.45" customHeight="1" x14ac:dyDescent="0.2">
      <c r="A580" s="561"/>
      <c r="B580" s="561"/>
      <c r="C580" s="561"/>
      <c r="D580" s="562"/>
      <c r="E580" s="562"/>
    </row>
    <row r="581" spans="1:5" s="534" customFormat="1" ht="11.45" customHeight="1" x14ac:dyDescent="0.2">
      <c r="A581" s="561"/>
      <c r="B581" s="561"/>
      <c r="C581" s="561"/>
      <c r="D581" s="562"/>
      <c r="E581" s="562"/>
    </row>
    <row r="582" spans="1:5" s="534" customFormat="1" ht="11.45" customHeight="1" x14ac:dyDescent="0.2">
      <c r="A582" s="561"/>
      <c r="B582" s="561"/>
      <c r="C582" s="561"/>
      <c r="D582" s="562"/>
      <c r="E582" s="562"/>
    </row>
    <row r="583" spans="1:5" s="534" customFormat="1" ht="11.45" customHeight="1" x14ac:dyDescent="0.2">
      <c r="A583" s="561"/>
      <c r="B583" s="561"/>
      <c r="C583" s="561"/>
      <c r="D583" s="562"/>
      <c r="E583" s="562"/>
    </row>
    <row r="584" spans="1:5" s="534" customFormat="1" ht="11.45" customHeight="1" x14ac:dyDescent="0.2">
      <c r="A584" s="561"/>
      <c r="B584" s="561"/>
      <c r="C584" s="561"/>
      <c r="D584" s="562"/>
      <c r="E584" s="562"/>
    </row>
    <row r="585" spans="1:5" s="534" customFormat="1" ht="11.45" customHeight="1" x14ac:dyDescent="0.2">
      <c r="A585" s="561"/>
      <c r="B585" s="561"/>
      <c r="C585" s="561"/>
      <c r="D585" s="562"/>
      <c r="E585" s="562"/>
    </row>
    <row r="586" spans="1:5" s="534" customFormat="1" ht="11.45" customHeight="1" x14ac:dyDescent="0.2">
      <c r="A586" s="561"/>
      <c r="B586" s="561"/>
      <c r="C586" s="561"/>
      <c r="D586" s="562"/>
      <c r="E586" s="562"/>
    </row>
    <row r="587" spans="1:5" s="534" customFormat="1" ht="11.45" customHeight="1" x14ac:dyDescent="0.2">
      <c r="A587" s="561"/>
      <c r="B587" s="561"/>
      <c r="C587" s="561"/>
      <c r="D587" s="562"/>
      <c r="E587" s="562"/>
    </row>
    <row r="588" spans="1:5" s="534" customFormat="1" ht="11.45" customHeight="1" x14ac:dyDescent="0.2">
      <c r="A588" s="561"/>
      <c r="B588" s="561"/>
      <c r="C588" s="561"/>
      <c r="D588" s="562"/>
      <c r="E588" s="562"/>
    </row>
    <row r="589" spans="1:5" s="534" customFormat="1" ht="11.45" customHeight="1" x14ac:dyDescent="0.2">
      <c r="A589" s="561"/>
      <c r="B589" s="561"/>
      <c r="C589" s="561"/>
      <c r="D589" s="562"/>
      <c r="E589" s="562"/>
    </row>
    <row r="590" spans="1:5" s="534" customFormat="1" ht="11.45" customHeight="1" x14ac:dyDescent="0.2">
      <c r="A590" s="561"/>
      <c r="B590" s="561"/>
      <c r="C590" s="561"/>
      <c r="D590" s="562"/>
      <c r="E590" s="562"/>
    </row>
    <row r="591" spans="1:5" s="534" customFormat="1" ht="11.45" customHeight="1" x14ac:dyDescent="0.2">
      <c r="A591" s="561"/>
      <c r="B591" s="561"/>
      <c r="C591" s="561"/>
      <c r="D591" s="562"/>
      <c r="E591" s="562"/>
    </row>
    <row r="592" spans="1:5" s="534" customFormat="1" ht="11.45" customHeight="1" x14ac:dyDescent="0.2">
      <c r="A592" s="561"/>
      <c r="B592" s="561"/>
      <c r="C592" s="561"/>
      <c r="D592" s="562"/>
      <c r="E592" s="562"/>
    </row>
    <row r="593" spans="1:5" s="534" customFormat="1" ht="11.45" customHeight="1" x14ac:dyDescent="0.2">
      <c r="A593" s="561"/>
      <c r="B593" s="561"/>
      <c r="C593" s="561"/>
      <c r="D593" s="562"/>
      <c r="E593" s="562"/>
    </row>
    <row r="594" spans="1:5" s="534" customFormat="1" ht="11.45" customHeight="1" x14ac:dyDescent="0.2">
      <c r="A594" s="561"/>
      <c r="B594" s="561"/>
      <c r="C594" s="561"/>
      <c r="D594" s="562"/>
      <c r="E594" s="562"/>
    </row>
    <row r="595" spans="1:5" s="534" customFormat="1" ht="11.45" customHeight="1" x14ac:dyDescent="0.2">
      <c r="A595" s="561"/>
      <c r="B595" s="561"/>
      <c r="C595" s="561"/>
      <c r="D595" s="562"/>
      <c r="E595" s="562"/>
    </row>
    <row r="596" spans="1:5" s="534" customFormat="1" ht="11.45" customHeight="1" x14ac:dyDescent="0.2">
      <c r="A596" s="561"/>
      <c r="B596" s="561"/>
      <c r="C596" s="561"/>
      <c r="D596" s="562"/>
      <c r="E596" s="562"/>
    </row>
    <row r="597" spans="1:5" s="534" customFormat="1" ht="11.45" customHeight="1" x14ac:dyDescent="0.2">
      <c r="A597" s="561"/>
      <c r="B597" s="561"/>
      <c r="C597" s="561"/>
      <c r="D597" s="562"/>
      <c r="E597" s="562"/>
    </row>
    <row r="598" spans="1:5" s="534" customFormat="1" ht="11.45" customHeight="1" x14ac:dyDescent="0.2">
      <c r="A598" s="561"/>
      <c r="B598" s="561"/>
      <c r="C598" s="561"/>
      <c r="D598" s="562"/>
      <c r="E598" s="562"/>
    </row>
    <row r="599" spans="1:5" s="534" customFormat="1" ht="11.45" customHeight="1" x14ac:dyDescent="0.2">
      <c r="A599" s="561"/>
      <c r="B599" s="561"/>
      <c r="C599" s="561"/>
      <c r="D599" s="562"/>
      <c r="E599" s="562"/>
    </row>
    <row r="600" spans="1:5" s="534" customFormat="1" ht="11.45" customHeight="1" x14ac:dyDescent="0.2">
      <c r="A600" s="561"/>
      <c r="B600" s="561"/>
      <c r="C600" s="561"/>
      <c r="D600" s="562"/>
      <c r="E600" s="562"/>
    </row>
    <row r="601" spans="1:5" s="534" customFormat="1" ht="11.45" customHeight="1" x14ac:dyDescent="0.2">
      <c r="A601" s="561"/>
      <c r="B601" s="561"/>
      <c r="C601" s="561"/>
      <c r="D601" s="562"/>
      <c r="E601" s="562"/>
    </row>
    <row r="602" spans="1:5" s="534" customFormat="1" ht="11.45" customHeight="1" x14ac:dyDescent="0.2">
      <c r="A602" s="561"/>
      <c r="B602" s="561"/>
      <c r="C602" s="561"/>
      <c r="D602" s="562"/>
      <c r="E602" s="562"/>
    </row>
    <row r="603" spans="1:5" s="534" customFormat="1" ht="11.45" customHeight="1" x14ac:dyDescent="0.2">
      <c r="A603" s="561"/>
      <c r="B603" s="561"/>
      <c r="C603" s="561"/>
      <c r="D603" s="562"/>
      <c r="E603" s="562"/>
    </row>
    <row r="604" spans="1:5" s="534" customFormat="1" ht="11.45" customHeight="1" x14ac:dyDescent="0.2">
      <c r="A604" s="561"/>
      <c r="B604" s="561"/>
      <c r="C604" s="561"/>
      <c r="D604" s="562"/>
      <c r="E604" s="562"/>
    </row>
    <row r="605" spans="1:5" s="534" customFormat="1" ht="11.45" customHeight="1" x14ac:dyDescent="0.2">
      <c r="A605" s="561"/>
      <c r="B605" s="561"/>
      <c r="C605" s="561"/>
      <c r="D605" s="562"/>
      <c r="E605" s="562"/>
    </row>
    <row r="606" spans="1:5" s="534" customFormat="1" ht="11.45" customHeight="1" x14ac:dyDescent="0.2">
      <c r="A606" s="561"/>
      <c r="B606" s="561"/>
      <c r="C606" s="561"/>
      <c r="D606" s="562"/>
      <c r="E606" s="562"/>
    </row>
    <row r="607" spans="1:5" s="534" customFormat="1" ht="11.45" customHeight="1" x14ac:dyDescent="0.2">
      <c r="A607" s="561"/>
      <c r="B607" s="561"/>
      <c r="C607" s="561"/>
      <c r="D607" s="562"/>
      <c r="E607" s="562"/>
    </row>
    <row r="608" spans="1:5" s="534" customFormat="1" ht="11.45" customHeight="1" x14ac:dyDescent="0.2">
      <c r="A608" s="561"/>
      <c r="B608" s="561"/>
      <c r="C608" s="561"/>
      <c r="D608" s="562"/>
      <c r="E608" s="562"/>
    </row>
    <row r="609" spans="1:5" s="534" customFormat="1" ht="11.45" customHeight="1" x14ac:dyDescent="0.2">
      <c r="A609" s="561"/>
      <c r="B609" s="561"/>
      <c r="C609" s="561"/>
      <c r="D609" s="562"/>
      <c r="E609" s="562"/>
    </row>
    <row r="610" spans="1:5" s="534" customFormat="1" ht="11.45" customHeight="1" x14ac:dyDescent="0.2">
      <c r="A610" s="561"/>
      <c r="B610" s="561"/>
      <c r="C610" s="561"/>
      <c r="D610" s="562"/>
      <c r="E610" s="562"/>
    </row>
    <row r="611" spans="1:5" s="534" customFormat="1" ht="11.45" customHeight="1" x14ac:dyDescent="0.2">
      <c r="A611" s="561"/>
      <c r="B611" s="561"/>
      <c r="C611" s="561"/>
      <c r="D611" s="562"/>
      <c r="E611" s="562"/>
    </row>
    <row r="612" spans="1:5" s="534" customFormat="1" ht="11.45" customHeight="1" x14ac:dyDescent="0.2">
      <c r="A612" s="561"/>
      <c r="B612" s="561"/>
      <c r="C612" s="561"/>
      <c r="D612" s="562"/>
      <c r="E612" s="562"/>
    </row>
    <row r="613" spans="1:5" s="534" customFormat="1" ht="11.45" customHeight="1" x14ac:dyDescent="0.2">
      <c r="A613" s="561"/>
      <c r="B613" s="561"/>
      <c r="C613" s="561"/>
      <c r="D613" s="562"/>
      <c r="E613" s="562"/>
    </row>
    <row r="614" spans="1:5" s="534" customFormat="1" ht="11.45" customHeight="1" x14ac:dyDescent="0.2">
      <c r="A614" s="561"/>
      <c r="B614" s="561"/>
      <c r="C614" s="561"/>
      <c r="D614" s="562"/>
      <c r="E614" s="562"/>
    </row>
    <row r="615" spans="1:5" s="534" customFormat="1" ht="11.45" customHeight="1" x14ac:dyDescent="0.2">
      <c r="A615" s="561"/>
      <c r="B615" s="561"/>
      <c r="C615" s="561"/>
      <c r="D615" s="562"/>
      <c r="E615" s="562"/>
    </row>
    <row r="616" spans="1:5" s="534" customFormat="1" ht="11.45" customHeight="1" x14ac:dyDescent="0.2">
      <c r="A616" s="561"/>
      <c r="B616" s="561"/>
      <c r="C616" s="561"/>
      <c r="D616" s="562"/>
      <c r="E616" s="562"/>
    </row>
    <row r="617" spans="1:5" s="534" customFormat="1" ht="11.45" customHeight="1" x14ac:dyDescent="0.2">
      <c r="A617" s="561"/>
      <c r="B617" s="561"/>
      <c r="C617" s="561"/>
      <c r="D617" s="562"/>
      <c r="E617" s="562"/>
    </row>
    <row r="618" spans="1:5" s="534" customFormat="1" ht="11.45" customHeight="1" x14ac:dyDescent="0.2">
      <c r="A618" s="561"/>
      <c r="B618" s="561"/>
      <c r="C618" s="561"/>
      <c r="D618" s="562"/>
      <c r="E618" s="562"/>
    </row>
    <row r="619" spans="1:5" s="534" customFormat="1" ht="11.45" customHeight="1" x14ac:dyDescent="0.2">
      <c r="A619" s="561"/>
      <c r="B619" s="561"/>
      <c r="C619" s="561"/>
      <c r="D619" s="562"/>
      <c r="E619" s="562"/>
    </row>
    <row r="620" spans="1:5" s="534" customFormat="1" ht="11.45" customHeight="1" x14ac:dyDescent="0.2">
      <c r="A620" s="561"/>
      <c r="B620" s="561"/>
      <c r="C620" s="561"/>
      <c r="D620" s="562"/>
      <c r="E620" s="562"/>
    </row>
    <row r="621" spans="1:5" s="534" customFormat="1" ht="11.45" customHeight="1" x14ac:dyDescent="0.2">
      <c r="A621" s="561"/>
      <c r="B621" s="561"/>
      <c r="C621" s="561"/>
      <c r="D621" s="562"/>
      <c r="E621" s="562"/>
    </row>
    <row r="622" spans="1:5" s="534" customFormat="1" ht="11.45" customHeight="1" x14ac:dyDescent="0.2">
      <c r="A622" s="561"/>
      <c r="B622" s="561"/>
      <c r="C622" s="561"/>
      <c r="D622" s="562"/>
      <c r="E622" s="562"/>
    </row>
    <row r="623" spans="1:5" s="534" customFormat="1" ht="11.45" customHeight="1" x14ac:dyDescent="0.2">
      <c r="A623" s="561"/>
      <c r="B623" s="561"/>
      <c r="C623" s="561"/>
      <c r="D623" s="562"/>
      <c r="E623" s="562"/>
    </row>
    <row r="624" spans="1:5" s="534" customFormat="1" ht="11.45" customHeight="1" x14ac:dyDescent="0.2">
      <c r="A624" s="561"/>
      <c r="B624" s="561"/>
      <c r="C624" s="561"/>
      <c r="D624" s="562"/>
      <c r="E624" s="562"/>
    </row>
    <row r="625" spans="1:5" s="534" customFormat="1" ht="11.45" customHeight="1" x14ac:dyDescent="0.2">
      <c r="A625" s="561"/>
      <c r="B625" s="561"/>
      <c r="C625" s="561"/>
      <c r="D625" s="562"/>
      <c r="E625" s="562"/>
    </row>
    <row r="626" spans="1:5" s="534" customFormat="1" ht="11.45" customHeight="1" x14ac:dyDescent="0.2">
      <c r="A626" s="561"/>
      <c r="B626" s="561"/>
      <c r="C626" s="561"/>
      <c r="D626" s="562"/>
      <c r="E626" s="562"/>
    </row>
    <row r="627" spans="1:5" s="534" customFormat="1" ht="11.45" customHeight="1" x14ac:dyDescent="0.2">
      <c r="A627" s="561"/>
      <c r="B627" s="561"/>
      <c r="C627" s="561"/>
      <c r="D627" s="562"/>
      <c r="E627" s="562"/>
    </row>
    <row r="628" spans="1:5" s="534" customFormat="1" ht="11.45" customHeight="1" x14ac:dyDescent="0.2">
      <c r="A628" s="561"/>
      <c r="B628" s="561"/>
      <c r="C628" s="561"/>
      <c r="D628" s="562"/>
      <c r="E628" s="562"/>
    </row>
    <row r="629" spans="1:5" s="534" customFormat="1" ht="11.45" customHeight="1" x14ac:dyDescent="0.2">
      <c r="A629" s="561"/>
      <c r="B629" s="561"/>
      <c r="C629" s="561"/>
      <c r="D629" s="562"/>
      <c r="E629" s="562"/>
    </row>
    <row r="630" spans="1:5" s="534" customFormat="1" ht="11.45" customHeight="1" x14ac:dyDescent="0.2">
      <c r="A630" s="561"/>
      <c r="B630" s="561"/>
      <c r="C630" s="561"/>
      <c r="D630" s="562"/>
      <c r="E630" s="562"/>
    </row>
    <row r="631" spans="1:5" s="534" customFormat="1" ht="11.45" customHeight="1" x14ac:dyDescent="0.2">
      <c r="A631" s="561"/>
      <c r="B631" s="561"/>
      <c r="C631" s="561"/>
      <c r="D631" s="562"/>
      <c r="E631" s="562"/>
    </row>
    <row r="632" spans="1:5" s="534" customFormat="1" ht="11.45" customHeight="1" x14ac:dyDescent="0.2">
      <c r="A632" s="561"/>
      <c r="B632" s="561"/>
      <c r="C632" s="561"/>
      <c r="D632" s="562"/>
      <c r="E632" s="562"/>
    </row>
    <row r="633" spans="1:5" s="534" customFormat="1" ht="11.45" customHeight="1" x14ac:dyDescent="0.2">
      <c r="A633" s="561"/>
      <c r="B633" s="561"/>
      <c r="C633" s="561"/>
      <c r="D633" s="562"/>
      <c r="E633" s="562"/>
    </row>
    <row r="634" spans="1:5" s="534" customFormat="1" ht="11.45" customHeight="1" x14ac:dyDescent="0.2">
      <c r="A634" s="561"/>
      <c r="B634" s="561"/>
      <c r="C634" s="561"/>
      <c r="D634" s="562"/>
      <c r="E634" s="562"/>
    </row>
    <row r="635" spans="1:5" s="534" customFormat="1" ht="11.45" customHeight="1" x14ac:dyDescent="0.2">
      <c r="A635" s="561"/>
      <c r="B635" s="561"/>
      <c r="C635" s="561"/>
      <c r="D635" s="562"/>
      <c r="E635" s="562"/>
    </row>
    <row r="636" spans="1:5" s="534" customFormat="1" ht="11.45" customHeight="1" x14ac:dyDescent="0.2">
      <c r="A636" s="561"/>
      <c r="B636" s="561"/>
      <c r="C636" s="561"/>
      <c r="D636" s="562"/>
      <c r="E636" s="562"/>
    </row>
    <row r="637" spans="1:5" s="534" customFormat="1" ht="11.45" customHeight="1" x14ac:dyDescent="0.2">
      <c r="A637" s="561"/>
      <c r="B637" s="561"/>
      <c r="C637" s="561"/>
      <c r="D637" s="562"/>
      <c r="E637" s="562"/>
    </row>
    <row r="638" spans="1:5" s="534" customFormat="1" ht="11.45" customHeight="1" x14ac:dyDescent="0.2">
      <c r="A638" s="561"/>
      <c r="B638" s="561"/>
      <c r="C638" s="561"/>
      <c r="D638" s="562"/>
      <c r="E638" s="562"/>
    </row>
    <row r="639" spans="1:5" s="534" customFormat="1" ht="11.45" customHeight="1" x14ac:dyDescent="0.2">
      <c r="A639" s="561"/>
      <c r="B639" s="561"/>
      <c r="C639" s="561"/>
      <c r="D639" s="562"/>
      <c r="E639" s="562"/>
    </row>
    <row r="640" spans="1:5" s="534" customFormat="1" ht="11.45" customHeight="1" x14ac:dyDescent="0.2">
      <c r="A640" s="561"/>
      <c r="B640" s="561"/>
      <c r="C640" s="561"/>
      <c r="D640" s="562"/>
      <c r="E640" s="562"/>
    </row>
    <row r="641" spans="1:5" s="534" customFormat="1" ht="11.45" customHeight="1" x14ac:dyDescent="0.2">
      <c r="A641" s="561"/>
      <c r="B641" s="561"/>
      <c r="C641" s="561"/>
      <c r="D641" s="562"/>
      <c r="E641" s="562"/>
    </row>
    <row r="642" spans="1:5" s="534" customFormat="1" ht="11.45" customHeight="1" x14ac:dyDescent="0.2">
      <c r="A642" s="561"/>
      <c r="B642" s="561"/>
      <c r="C642" s="561"/>
      <c r="D642" s="562"/>
      <c r="E642" s="562"/>
    </row>
    <row r="643" spans="1:5" s="534" customFormat="1" ht="11.45" customHeight="1" x14ac:dyDescent="0.2">
      <c r="A643" s="561"/>
      <c r="B643" s="561"/>
      <c r="C643" s="561"/>
      <c r="D643" s="562"/>
      <c r="E643" s="562"/>
    </row>
    <row r="644" spans="1:5" s="534" customFormat="1" ht="11.45" customHeight="1" x14ac:dyDescent="0.2">
      <c r="A644" s="561"/>
      <c r="B644" s="561"/>
      <c r="C644" s="561"/>
      <c r="D644" s="562"/>
      <c r="E644" s="562"/>
    </row>
    <row r="645" spans="1:5" s="534" customFormat="1" ht="11.45" customHeight="1" x14ac:dyDescent="0.2">
      <c r="A645" s="561"/>
      <c r="B645" s="561"/>
      <c r="C645" s="561"/>
      <c r="D645" s="562"/>
      <c r="E645" s="562"/>
    </row>
    <row r="646" spans="1:5" s="534" customFormat="1" ht="11.45" customHeight="1" x14ac:dyDescent="0.2">
      <c r="A646" s="561"/>
      <c r="B646" s="561"/>
      <c r="C646" s="561"/>
      <c r="D646" s="562"/>
      <c r="E646" s="562"/>
    </row>
    <row r="647" spans="1:5" s="534" customFormat="1" ht="11.45" customHeight="1" x14ac:dyDescent="0.2">
      <c r="A647" s="561"/>
      <c r="B647" s="561"/>
      <c r="C647" s="561"/>
      <c r="D647" s="562"/>
      <c r="E647" s="562"/>
    </row>
    <row r="648" spans="1:5" s="534" customFormat="1" ht="11.45" customHeight="1" x14ac:dyDescent="0.2">
      <c r="A648" s="561"/>
      <c r="B648" s="561"/>
      <c r="C648" s="561"/>
      <c r="D648" s="562"/>
      <c r="E648" s="562"/>
    </row>
    <row r="649" spans="1:5" s="534" customFormat="1" ht="11.45" customHeight="1" x14ac:dyDescent="0.2">
      <c r="A649" s="561"/>
      <c r="B649" s="561"/>
      <c r="C649" s="561"/>
      <c r="D649" s="562"/>
      <c r="E649" s="562"/>
    </row>
    <row r="650" spans="1:5" s="534" customFormat="1" ht="11.45" customHeight="1" x14ac:dyDescent="0.2">
      <c r="A650" s="561"/>
      <c r="B650" s="561"/>
      <c r="C650" s="561"/>
      <c r="D650" s="562"/>
      <c r="E650" s="562"/>
    </row>
    <row r="651" spans="1:5" s="534" customFormat="1" ht="11.45" customHeight="1" x14ac:dyDescent="0.2">
      <c r="A651" s="561"/>
      <c r="B651" s="561"/>
      <c r="C651" s="561"/>
      <c r="D651" s="562"/>
      <c r="E651" s="562"/>
    </row>
    <row r="652" spans="1:5" s="534" customFormat="1" ht="11.45" customHeight="1" x14ac:dyDescent="0.2">
      <c r="A652" s="561"/>
      <c r="B652" s="561"/>
      <c r="C652" s="561"/>
      <c r="D652" s="562"/>
      <c r="E652" s="562"/>
    </row>
    <row r="653" spans="1:5" s="534" customFormat="1" ht="11.45" customHeight="1" x14ac:dyDescent="0.2">
      <c r="A653" s="561"/>
      <c r="B653" s="561"/>
      <c r="C653" s="561"/>
      <c r="D653" s="562"/>
      <c r="E653" s="562"/>
    </row>
    <row r="654" spans="1:5" s="534" customFormat="1" ht="11.45" customHeight="1" x14ac:dyDescent="0.2">
      <c r="A654" s="561"/>
      <c r="B654" s="561"/>
      <c r="C654" s="561"/>
      <c r="D654" s="562"/>
      <c r="E654" s="562"/>
    </row>
    <row r="655" spans="1:5" s="534" customFormat="1" ht="11.45" customHeight="1" x14ac:dyDescent="0.2">
      <c r="A655" s="561"/>
      <c r="B655" s="561"/>
      <c r="C655" s="561"/>
      <c r="D655" s="562"/>
      <c r="E655" s="562"/>
    </row>
    <row r="656" spans="1:5" s="534" customFormat="1" ht="11.45" customHeight="1" x14ac:dyDescent="0.2">
      <c r="A656" s="561"/>
      <c r="B656" s="561"/>
      <c r="C656" s="561"/>
      <c r="D656" s="562"/>
      <c r="E656" s="562"/>
    </row>
    <row r="657" spans="1:5" s="534" customFormat="1" ht="11.45" customHeight="1" x14ac:dyDescent="0.2">
      <c r="A657" s="561"/>
      <c r="B657" s="561"/>
      <c r="C657" s="561"/>
      <c r="D657" s="562"/>
      <c r="E657" s="562"/>
    </row>
    <row r="658" spans="1:5" s="534" customFormat="1" ht="11.45" customHeight="1" x14ac:dyDescent="0.2">
      <c r="A658" s="561"/>
      <c r="B658" s="561"/>
      <c r="C658" s="561"/>
      <c r="D658" s="562"/>
      <c r="E658" s="562"/>
    </row>
    <row r="659" spans="1:5" s="534" customFormat="1" ht="11.45" customHeight="1" x14ac:dyDescent="0.2">
      <c r="A659" s="561"/>
      <c r="B659" s="561"/>
      <c r="C659" s="561"/>
      <c r="D659" s="562"/>
      <c r="E659" s="562"/>
    </row>
    <row r="660" spans="1:5" s="534" customFormat="1" ht="11.45" customHeight="1" x14ac:dyDescent="0.2">
      <c r="A660" s="561"/>
      <c r="B660" s="561"/>
      <c r="C660" s="561"/>
      <c r="D660" s="562"/>
      <c r="E660" s="562"/>
    </row>
    <row r="661" spans="1:5" s="534" customFormat="1" ht="11.45" customHeight="1" x14ac:dyDescent="0.2">
      <c r="A661" s="561"/>
      <c r="B661" s="561"/>
      <c r="C661" s="561"/>
      <c r="D661" s="562"/>
      <c r="E661" s="562"/>
    </row>
    <row r="662" spans="1:5" s="534" customFormat="1" ht="11.45" customHeight="1" x14ac:dyDescent="0.2">
      <c r="A662" s="561"/>
      <c r="B662" s="561"/>
      <c r="C662" s="561"/>
      <c r="D662" s="562"/>
      <c r="E662" s="562"/>
    </row>
    <row r="663" spans="1:5" s="534" customFormat="1" ht="11.45" customHeight="1" x14ac:dyDescent="0.2">
      <c r="A663" s="561"/>
      <c r="B663" s="561"/>
      <c r="C663" s="561"/>
      <c r="D663" s="562"/>
      <c r="E663" s="562"/>
    </row>
    <row r="664" spans="1:5" s="534" customFormat="1" ht="11.45" customHeight="1" x14ac:dyDescent="0.2">
      <c r="A664" s="561"/>
      <c r="B664" s="561"/>
      <c r="C664" s="561"/>
      <c r="D664" s="562"/>
      <c r="E664" s="562"/>
    </row>
    <row r="665" spans="1:5" s="534" customFormat="1" ht="11.45" customHeight="1" x14ac:dyDescent="0.2">
      <c r="A665" s="561"/>
      <c r="B665" s="561"/>
      <c r="C665" s="561"/>
      <c r="D665" s="562"/>
      <c r="E665" s="562"/>
    </row>
    <row r="666" spans="1:5" s="534" customFormat="1" ht="11.45" customHeight="1" x14ac:dyDescent="0.2">
      <c r="A666" s="561"/>
      <c r="B666" s="561"/>
      <c r="C666" s="561"/>
      <c r="D666" s="562"/>
      <c r="E666" s="562"/>
    </row>
    <row r="667" spans="1:5" s="534" customFormat="1" ht="11.45" customHeight="1" x14ac:dyDescent="0.2">
      <c r="A667" s="561"/>
      <c r="B667" s="561"/>
      <c r="C667" s="561"/>
      <c r="D667" s="562"/>
      <c r="E667" s="562"/>
    </row>
    <row r="668" spans="1:5" s="534" customFormat="1" ht="11.45" customHeight="1" x14ac:dyDescent="0.2">
      <c r="A668" s="561"/>
      <c r="B668" s="561"/>
      <c r="C668" s="561"/>
      <c r="D668" s="562"/>
      <c r="E668" s="562"/>
    </row>
    <row r="669" spans="1:5" s="534" customFormat="1" ht="11.45" customHeight="1" x14ac:dyDescent="0.2">
      <c r="A669" s="561"/>
      <c r="B669" s="561"/>
      <c r="C669" s="561"/>
      <c r="D669" s="562"/>
      <c r="E669" s="562"/>
    </row>
    <row r="670" spans="1:5" s="534" customFormat="1" ht="11.45" customHeight="1" x14ac:dyDescent="0.2">
      <c r="A670" s="561"/>
      <c r="B670" s="561"/>
      <c r="C670" s="561"/>
      <c r="D670" s="562"/>
      <c r="E670" s="562"/>
    </row>
    <row r="671" spans="1:5" s="534" customFormat="1" ht="11.45" customHeight="1" x14ac:dyDescent="0.2">
      <c r="A671" s="561"/>
      <c r="B671" s="561"/>
      <c r="C671" s="561"/>
      <c r="D671" s="562"/>
      <c r="E671" s="562"/>
    </row>
    <row r="672" spans="1:5" s="534" customFormat="1" ht="11.45" customHeight="1" x14ac:dyDescent="0.2">
      <c r="A672" s="561"/>
      <c r="B672" s="561"/>
      <c r="C672" s="561"/>
      <c r="D672" s="562"/>
      <c r="E672" s="562"/>
    </row>
    <row r="673" spans="1:5" s="534" customFormat="1" ht="11.45" customHeight="1" x14ac:dyDescent="0.2">
      <c r="A673" s="561"/>
      <c r="B673" s="561"/>
      <c r="C673" s="561"/>
      <c r="D673" s="562"/>
      <c r="E673" s="562"/>
    </row>
    <row r="674" spans="1:5" s="534" customFormat="1" ht="11.45" customHeight="1" x14ac:dyDescent="0.2">
      <c r="A674" s="561"/>
      <c r="B674" s="561"/>
      <c r="C674" s="561"/>
      <c r="D674" s="562"/>
      <c r="E674" s="562"/>
    </row>
    <row r="675" spans="1:5" s="534" customFormat="1" ht="11.45" customHeight="1" x14ac:dyDescent="0.2">
      <c r="A675" s="561"/>
      <c r="B675" s="561"/>
      <c r="C675" s="561"/>
      <c r="D675" s="562"/>
      <c r="E675" s="562"/>
    </row>
    <row r="676" spans="1:5" s="534" customFormat="1" ht="11.45" customHeight="1" x14ac:dyDescent="0.2">
      <c r="A676" s="561"/>
      <c r="B676" s="561"/>
      <c r="C676" s="561"/>
      <c r="D676" s="562"/>
      <c r="E676" s="562"/>
    </row>
    <row r="677" spans="1:5" s="534" customFormat="1" ht="11.45" customHeight="1" x14ac:dyDescent="0.2">
      <c r="A677" s="561"/>
      <c r="B677" s="561"/>
      <c r="C677" s="561"/>
      <c r="D677" s="562"/>
      <c r="E677" s="562"/>
    </row>
    <row r="678" spans="1:5" s="534" customFormat="1" ht="11.45" customHeight="1" x14ac:dyDescent="0.2">
      <c r="A678" s="561"/>
      <c r="B678" s="561"/>
      <c r="C678" s="561"/>
      <c r="D678" s="562"/>
      <c r="E678" s="562"/>
    </row>
    <row r="679" spans="1:5" s="534" customFormat="1" ht="11.45" customHeight="1" x14ac:dyDescent="0.2">
      <c r="A679" s="561"/>
      <c r="B679" s="561"/>
      <c r="C679" s="561"/>
      <c r="D679" s="562"/>
      <c r="E679" s="562"/>
    </row>
    <row r="680" spans="1:5" s="534" customFormat="1" ht="11.45" customHeight="1" x14ac:dyDescent="0.2">
      <c r="A680" s="561"/>
      <c r="B680" s="561"/>
      <c r="C680" s="561"/>
      <c r="D680" s="562"/>
      <c r="E680" s="562"/>
    </row>
    <row r="681" spans="1:5" s="534" customFormat="1" ht="11.45" customHeight="1" x14ac:dyDescent="0.2">
      <c r="A681" s="561"/>
      <c r="B681" s="561"/>
      <c r="C681" s="561"/>
      <c r="D681" s="562"/>
      <c r="E681" s="562"/>
    </row>
    <row r="682" spans="1:5" s="534" customFormat="1" ht="11.45" customHeight="1" x14ac:dyDescent="0.2">
      <c r="A682" s="561"/>
      <c r="B682" s="561"/>
      <c r="C682" s="561"/>
      <c r="D682" s="562"/>
      <c r="E682" s="562"/>
    </row>
    <row r="683" spans="1:5" s="534" customFormat="1" ht="11.45" customHeight="1" x14ac:dyDescent="0.2">
      <c r="A683" s="561"/>
      <c r="B683" s="561"/>
      <c r="C683" s="561"/>
      <c r="D683" s="562"/>
      <c r="E683" s="562"/>
    </row>
    <row r="684" spans="1:5" s="534" customFormat="1" ht="11.45" customHeight="1" x14ac:dyDescent="0.2">
      <c r="A684" s="561"/>
      <c r="B684" s="561"/>
      <c r="C684" s="561"/>
      <c r="D684" s="562"/>
      <c r="E684" s="562"/>
    </row>
    <row r="685" spans="1:5" s="534" customFormat="1" ht="11.45" customHeight="1" x14ac:dyDescent="0.2">
      <c r="A685" s="561"/>
      <c r="B685" s="561"/>
      <c r="C685" s="561"/>
      <c r="D685" s="562"/>
      <c r="E685" s="562"/>
    </row>
    <row r="686" spans="1:5" s="534" customFormat="1" ht="11.45" customHeight="1" x14ac:dyDescent="0.2">
      <c r="A686" s="561"/>
      <c r="B686" s="561"/>
      <c r="C686" s="561"/>
      <c r="D686" s="562"/>
      <c r="E686" s="562"/>
    </row>
    <row r="687" spans="1:5" s="534" customFormat="1" ht="11.45" customHeight="1" x14ac:dyDescent="0.2">
      <c r="A687" s="561"/>
      <c r="B687" s="561"/>
      <c r="C687" s="561"/>
      <c r="D687" s="562"/>
      <c r="E687" s="562"/>
    </row>
    <row r="688" spans="1:5" s="534" customFormat="1" ht="11.45" customHeight="1" x14ac:dyDescent="0.2">
      <c r="A688" s="561"/>
      <c r="B688" s="561"/>
      <c r="C688" s="561"/>
      <c r="D688" s="562"/>
      <c r="E688" s="562"/>
    </row>
    <row r="689" spans="1:5" s="534" customFormat="1" ht="11.45" customHeight="1" x14ac:dyDescent="0.2">
      <c r="A689" s="561"/>
      <c r="B689" s="561"/>
      <c r="C689" s="561"/>
      <c r="D689" s="562"/>
      <c r="E689" s="562"/>
    </row>
    <row r="690" spans="1:5" s="534" customFormat="1" ht="11.45" customHeight="1" x14ac:dyDescent="0.2">
      <c r="A690" s="561"/>
      <c r="B690" s="561"/>
      <c r="C690" s="561"/>
      <c r="D690" s="562"/>
      <c r="E690" s="562"/>
    </row>
    <row r="691" spans="1:5" s="534" customFormat="1" ht="11.45" customHeight="1" x14ac:dyDescent="0.2">
      <c r="A691" s="561"/>
      <c r="B691" s="561"/>
      <c r="C691" s="561"/>
      <c r="D691" s="562"/>
      <c r="E691" s="562"/>
    </row>
    <row r="692" spans="1:5" s="534" customFormat="1" ht="11.45" customHeight="1" x14ac:dyDescent="0.2">
      <c r="A692" s="561"/>
      <c r="B692" s="561"/>
      <c r="C692" s="561"/>
      <c r="D692" s="562"/>
      <c r="E692" s="562"/>
    </row>
    <row r="693" spans="1:5" s="534" customFormat="1" ht="11.45" customHeight="1" x14ac:dyDescent="0.2">
      <c r="A693" s="561"/>
      <c r="B693" s="561"/>
      <c r="C693" s="561"/>
      <c r="D693" s="562"/>
      <c r="E693" s="562"/>
    </row>
    <row r="694" spans="1:5" s="534" customFormat="1" ht="11.45" customHeight="1" x14ac:dyDescent="0.2">
      <c r="A694" s="561"/>
      <c r="B694" s="561"/>
      <c r="C694" s="561"/>
      <c r="D694" s="562"/>
      <c r="E694" s="562"/>
    </row>
    <row r="695" spans="1:5" s="534" customFormat="1" ht="11.45" customHeight="1" x14ac:dyDescent="0.2">
      <c r="A695" s="561"/>
      <c r="B695" s="561"/>
      <c r="C695" s="561"/>
      <c r="D695" s="562"/>
      <c r="E695" s="562"/>
    </row>
    <row r="696" spans="1:5" s="534" customFormat="1" ht="11.45" customHeight="1" x14ac:dyDescent="0.2">
      <c r="A696" s="561"/>
      <c r="B696" s="561"/>
      <c r="C696" s="561"/>
      <c r="D696" s="562"/>
      <c r="E696" s="562"/>
    </row>
    <row r="697" spans="1:5" s="534" customFormat="1" ht="11.45" customHeight="1" x14ac:dyDescent="0.2">
      <c r="A697" s="561"/>
      <c r="B697" s="561"/>
      <c r="C697" s="561"/>
      <c r="D697" s="562"/>
      <c r="E697" s="562"/>
    </row>
    <row r="698" spans="1:5" s="534" customFormat="1" ht="11.45" customHeight="1" x14ac:dyDescent="0.2">
      <c r="A698" s="561"/>
      <c r="B698" s="561"/>
      <c r="C698" s="561"/>
      <c r="D698" s="562"/>
      <c r="E698" s="562"/>
    </row>
    <row r="699" spans="1:5" s="534" customFormat="1" ht="11.45" customHeight="1" x14ac:dyDescent="0.2">
      <c r="A699" s="561"/>
      <c r="B699" s="561"/>
      <c r="C699" s="561"/>
      <c r="D699" s="562"/>
      <c r="E699" s="562"/>
    </row>
    <row r="700" spans="1:5" s="534" customFormat="1" ht="11.45" customHeight="1" x14ac:dyDescent="0.2">
      <c r="A700" s="561"/>
      <c r="B700" s="561"/>
      <c r="C700" s="561"/>
      <c r="D700" s="562"/>
      <c r="E700" s="562"/>
    </row>
    <row r="701" spans="1:5" s="534" customFormat="1" ht="11.45" customHeight="1" x14ac:dyDescent="0.2">
      <c r="A701" s="561"/>
      <c r="B701" s="561"/>
      <c r="C701" s="561"/>
      <c r="D701" s="562"/>
      <c r="E701" s="562"/>
    </row>
    <row r="702" spans="1:5" s="534" customFormat="1" ht="11.45" customHeight="1" x14ac:dyDescent="0.2">
      <c r="A702" s="561"/>
      <c r="B702" s="561"/>
      <c r="C702" s="561"/>
      <c r="D702" s="562"/>
      <c r="E702" s="562"/>
    </row>
    <row r="703" spans="1:5" s="534" customFormat="1" ht="11.45" customHeight="1" x14ac:dyDescent="0.2">
      <c r="A703" s="561"/>
      <c r="B703" s="561"/>
      <c r="C703" s="561"/>
      <c r="D703" s="562"/>
      <c r="E703" s="562"/>
    </row>
    <row r="704" spans="1:5" s="534" customFormat="1" ht="11.45" customHeight="1" x14ac:dyDescent="0.2">
      <c r="A704" s="561"/>
      <c r="B704" s="561"/>
      <c r="C704" s="561"/>
      <c r="D704" s="562"/>
      <c r="E704" s="562"/>
    </row>
    <row r="705" spans="1:5" s="534" customFormat="1" ht="11.45" customHeight="1" x14ac:dyDescent="0.2">
      <c r="A705" s="561"/>
      <c r="B705" s="561"/>
      <c r="C705" s="561"/>
      <c r="D705" s="562"/>
      <c r="E705" s="562"/>
    </row>
    <row r="706" spans="1:5" s="534" customFormat="1" ht="11.45" customHeight="1" x14ac:dyDescent="0.2">
      <c r="A706" s="561"/>
      <c r="B706" s="561"/>
      <c r="C706" s="561"/>
      <c r="D706" s="562"/>
      <c r="E706" s="562"/>
    </row>
    <row r="707" spans="1:5" s="534" customFormat="1" ht="11.45" customHeight="1" x14ac:dyDescent="0.2">
      <c r="A707" s="561"/>
      <c r="B707" s="561"/>
      <c r="C707" s="561"/>
      <c r="D707" s="562"/>
      <c r="E707" s="562"/>
    </row>
    <row r="708" spans="1:5" s="534" customFormat="1" ht="11.45" customHeight="1" x14ac:dyDescent="0.2">
      <c r="A708" s="561"/>
      <c r="B708" s="561"/>
      <c r="C708" s="561"/>
      <c r="D708" s="562"/>
      <c r="E708" s="562"/>
    </row>
    <row r="709" spans="1:5" s="534" customFormat="1" ht="11.45" customHeight="1" x14ac:dyDescent="0.2">
      <c r="A709" s="561"/>
      <c r="B709" s="561"/>
      <c r="C709" s="561"/>
      <c r="D709" s="562"/>
      <c r="E709" s="562"/>
    </row>
    <row r="710" spans="1:5" s="534" customFormat="1" ht="11.45" customHeight="1" x14ac:dyDescent="0.2">
      <c r="A710" s="561"/>
      <c r="B710" s="561"/>
      <c r="C710" s="561"/>
      <c r="D710" s="562"/>
      <c r="E710" s="562"/>
    </row>
    <row r="711" spans="1:5" s="534" customFormat="1" ht="11.45" customHeight="1" x14ac:dyDescent="0.2">
      <c r="A711" s="561"/>
      <c r="B711" s="561"/>
      <c r="C711" s="561"/>
      <c r="D711" s="562"/>
      <c r="E711" s="562"/>
    </row>
    <row r="712" spans="1:5" s="534" customFormat="1" ht="11.45" customHeight="1" x14ac:dyDescent="0.2">
      <c r="A712" s="561"/>
      <c r="B712" s="561"/>
      <c r="C712" s="561"/>
      <c r="D712" s="562"/>
      <c r="E712" s="562"/>
    </row>
    <row r="713" spans="1:5" s="534" customFormat="1" ht="11.45" customHeight="1" x14ac:dyDescent="0.2">
      <c r="A713" s="561"/>
      <c r="B713" s="561"/>
      <c r="C713" s="561"/>
      <c r="D713" s="562"/>
      <c r="E713" s="562"/>
    </row>
    <row r="714" spans="1:5" s="534" customFormat="1" ht="11.45" customHeight="1" x14ac:dyDescent="0.2">
      <c r="A714" s="561"/>
      <c r="B714" s="561"/>
      <c r="C714" s="561"/>
      <c r="D714" s="562"/>
      <c r="E714" s="562"/>
    </row>
    <row r="715" spans="1:5" s="534" customFormat="1" ht="11.45" customHeight="1" x14ac:dyDescent="0.2">
      <c r="A715" s="561"/>
      <c r="B715" s="561"/>
      <c r="C715" s="561"/>
      <c r="D715" s="562"/>
      <c r="E715" s="562"/>
    </row>
    <row r="716" spans="1:5" s="534" customFormat="1" ht="11.45" customHeight="1" x14ac:dyDescent="0.2">
      <c r="A716" s="561"/>
      <c r="B716" s="561"/>
      <c r="C716" s="561"/>
      <c r="D716" s="562"/>
      <c r="E716" s="562"/>
    </row>
    <row r="717" spans="1:5" s="534" customFormat="1" ht="11.45" customHeight="1" x14ac:dyDescent="0.2">
      <c r="A717" s="561"/>
      <c r="B717" s="561"/>
      <c r="C717" s="561"/>
      <c r="D717" s="562"/>
      <c r="E717" s="562"/>
    </row>
    <row r="718" spans="1:5" s="534" customFormat="1" ht="11.45" customHeight="1" x14ac:dyDescent="0.2">
      <c r="A718" s="561"/>
      <c r="B718" s="561"/>
      <c r="C718" s="561"/>
      <c r="D718" s="562"/>
      <c r="E718" s="562"/>
    </row>
    <row r="719" spans="1:5" s="534" customFormat="1" ht="11.45" customHeight="1" x14ac:dyDescent="0.2">
      <c r="A719" s="561"/>
      <c r="B719" s="561"/>
      <c r="C719" s="561"/>
      <c r="D719" s="562"/>
      <c r="E719" s="562"/>
    </row>
    <row r="720" spans="1:5" s="534" customFormat="1" ht="11.45" customHeight="1" x14ac:dyDescent="0.2">
      <c r="A720" s="561"/>
      <c r="B720" s="561"/>
      <c r="C720" s="561"/>
      <c r="D720" s="562"/>
      <c r="E720" s="562"/>
    </row>
    <row r="721" spans="1:5" s="534" customFormat="1" ht="11.45" customHeight="1" x14ac:dyDescent="0.2">
      <c r="A721" s="561"/>
      <c r="B721" s="561"/>
      <c r="C721" s="561"/>
      <c r="D721" s="562"/>
      <c r="E721" s="562"/>
    </row>
    <row r="722" spans="1:5" s="534" customFormat="1" ht="11.45" customHeight="1" x14ac:dyDescent="0.2">
      <c r="A722" s="561"/>
      <c r="B722" s="561"/>
      <c r="C722" s="561"/>
      <c r="D722" s="562"/>
      <c r="E722" s="562"/>
    </row>
    <row r="723" spans="1:5" s="534" customFormat="1" ht="11.45" customHeight="1" x14ac:dyDescent="0.2">
      <c r="A723" s="561"/>
      <c r="B723" s="561"/>
      <c r="C723" s="561"/>
      <c r="D723" s="562"/>
      <c r="E723" s="562"/>
    </row>
    <row r="724" spans="1:5" s="534" customFormat="1" ht="11.45" customHeight="1" x14ac:dyDescent="0.2">
      <c r="A724" s="561"/>
      <c r="B724" s="561"/>
      <c r="C724" s="561"/>
      <c r="D724" s="562"/>
      <c r="E724" s="562"/>
    </row>
    <row r="725" spans="1:5" s="534" customFormat="1" ht="11.45" customHeight="1" x14ac:dyDescent="0.2">
      <c r="A725" s="561"/>
      <c r="B725" s="561"/>
      <c r="C725" s="561"/>
      <c r="D725" s="562"/>
      <c r="E725" s="562"/>
    </row>
    <row r="726" spans="1:5" s="534" customFormat="1" ht="11.45" customHeight="1" x14ac:dyDescent="0.2">
      <c r="A726" s="561"/>
      <c r="B726" s="561"/>
      <c r="C726" s="561"/>
      <c r="D726" s="562"/>
      <c r="E726" s="562"/>
    </row>
    <row r="727" spans="1:5" s="534" customFormat="1" ht="11.45" customHeight="1" x14ac:dyDescent="0.2">
      <c r="A727" s="561"/>
      <c r="B727" s="561"/>
      <c r="C727" s="561"/>
      <c r="D727" s="562"/>
      <c r="E727" s="562"/>
    </row>
    <row r="728" spans="1:5" s="534" customFormat="1" ht="11.45" customHeight="1" x14ac:dyDescent="0.2">
      <c r="A728" s="561"/>
      <c r="B728" s="561"/>
      <c r="C728" s="561"/>
      <c r="D728" s="562"/>
      <c r="E728" s="562"/>
    </row>
    <row r="729" spans="1:5" s="534" customFormat="1" ht="11.45" customHeight="1" x14ac:dyDescent="0.2">
      <c r="A729" s="561"/>
      <c r="B729" s="561"/>
      <c r="C729" s="561"/>
      <c r="D729" s="562"/>
      <c r="E729" s="562"/>
    </row>
    <row r="730" spans="1:5" s="534" customFormat="1" ht="11.45" customHeight="1" x14ac:dyDescent="0.2">
      <c r="A730" s="561"/>
      <c r="B730" s="561"/>
      <c r="C730" s="561"/>
      <c r="D730" s="562"/>
      <c r="E730" s="562"/>
    </row>
    <row r="731" spans="1:5" s="534" customFormat="1" ht="11.45" customHeight="1" x14ac:dyDescent="0.2">
      <c r="A731" s="561"/>
      <c r="B731" s="561"/>
      <c r="C731" s="561"/>
      <c r="D731" s="562"/>
      <c r="E731" s="562"/>
    </row>
    <row r="732" spans="1:5" s="534" customFormat="1" ht="11.45" customHeight="1" x14ac:dyDescent="0.2">
      <c r="A732" s="561"/>
      <c r="B732" s="561"/>
      <c r="C732" s="561"/>
      <c r="D732" s="562"/>
      <c r="E732" s="562"/>
    </row>
    <row r="733" spans="1:5" s="534" customFormat="1" ht="11.45" customHeight="1" x14ac:dyDescent="0.2">
      <c r="A733" s="561"/>
      <c r="B733" s="561"/>
      <c r="C733" s="561"/>
      <c r="D733" s="562"/>
      <c r="E733" s="562"/>
    </row>
    <row r="734" spans="1:5" s="534" customFormat="1" ht="11.45" customHeight="1" x14ac:dyDescent="0.2">
      <c r="A734" s="561"/>
      <c r="B734" s="561"/>
      <c r="C734" s="561"/>
      <c r="D734" s="562"/>
      <c r="E734" s="562"/>
    </row>
    <row r="735" spans="1:5" s="534" customFormat="1" ht="11.45" customHeight="1" x14ac:dyDescent="0.2">
      <c r="A735" s="561"/>
      <c r="B735" s="561"/>
      <c r="C735" s="561"/>
      <c r="D735" s="562"/>
      <c r="E735" s="562"/>
    </row>
    <row r="736" spans="1:5" s="534" customFormat="1" ht="11.45" customHeight="1" x14ac:dyDescent="0.2">
      <c r="A736" s="561"/>
      <c r="B736" s="561"/>
      <c r="C736" s="561"/>
      <c r="D736" s="562"/>
      <c r="E736" s="562"/>
    </row>
    <row r="737" spans="1:5" s="534" customFormat="1" ht="11.45" customHeight="1" x14ac:dyDescent="0.2">
      <c r="A737" s="561"/>
      <c r="B737" s="561"/>
      <c r="C737" s="561"/>
      <c r="D737" s="562"/>
      <c r="E737" s="562"/>
    </row>
    <row r="738" spans="1:5" s="534" customFormat="1" ht="11.45" customHeight="1" x14ac:dyDescent="0.2">
      <c r="A738" s="561"/>
      <c r="B738" s="561"/>
      <c r="C738" s="561"/>
      <c r="D738" s="562"/>
      <c r="E738" s="562"/>
    </row>
    <row r="739" spans="1:5" s="534" customFormat="1" ht="11.45" customHeight="1" x14ac:dyDescent="0.2">
      <c r="A739" s="561"/>
      <c r="B739" s="561"/>
      <c r="C739" s="561"/>
      <c r="D739" s="562"/>
      <c r="E739" s="562"/>
    </row>
    <row r="740" spans="1:5" s="534" customFormat="1" ht="11.45" customHeight="1" x14ac:dyDescent="0.2">
      <c r="A740" s="561"/>
      <c r="B740" s="561"/>
      <c r="C740" s="561"/>
      <c r="D740" s="562"/>
      <c r="E740" s="562"/>
    </row>
    <row r="741" spans="1:5" s="534" customFormat="1" ht="11.45" customHeight="1" x14ac:dyDescent="0.2">
      <c r="A741" s="561"/>
      <c r="B741" s="561"/>
      <c r="C741" s="561"/>
      <c r="D741" s="562"/>
      <c r="E741" s="562"/>
    </row>
    <row r="742" spans="1:5" s="534" customFormat="1" ht="11.45" customHeight="1" x14ac:dyDescent="0.2">
      <c r="A742" s="561"/>
      <c r="B742" s="561"/>
      <c r="C742" s="561"/>
      <c r="D742" s="562"/>
      <c r="E742" s="562"/>
    </row>
    <row r="743" spans="1:5" s="534" customFormat="1" ht="11.45" customHeight="1" x14ac:dyDescent="0.2">
      <c r="A743" s="561"/>
      <c r="B743" s="561"/>
      <c r="C743" s="561"/>
      <c r="D743" s="562"/>
      <c r="E743" s="562"/>
    </row>
    <row r="744" spans="1:5" s="534" customFormat="1" ht="11.45" customHeight="1" x14ac:dyDescent="0.2">
      <c r="A744" s="561"/>
      <c r="B744" s="561"/>
      <c r="C744" s="561"/>
      <c r="D744" s="562"/>
      <c r="E744" s="562"/>
    </row>
    <row r="745" spans="1:5" s="534" customFormat="1" ht="11.45" customHeight="1" x14ac:dyDescent="0.2">
      <c r="A745" s="561"/>
      <c r="B745" s="561"/>
      <c r="C745" s="561"/>
      <c r="D745" s="562"/>
      <c r="E745" s="562"/>
    </row>
    <row r="746" spans="1:5" s="534" customFormat="1" ht="11.45" customHeight="1" x14ac:dyDescent="0.2">
      <c r="A746" s="561"/>
      <c r="B746" s="561"/>
      <c r="C746" s="561"/>
      <c r="D746" s="562"/>
      <c r="E746" s="562"/>
    </row>
    <row r="747" spans="1:5" s="534" customFormat="1" ht="11.45" customHeight="1" x14ac:dyDescent="0.2">
      <c r="A747" s="561"/>
      <c r="B747" s="561"/>
      <c r="C747" s="561"/>
      <c r="D747" s="562"/>
      <c r="E747" s="562"/>
    </row>
    <row r="748" spans="1:5" s="534" customFormat="1" ht="11.45" customHeight="1" x14ac:dyDescent="0.2">
      <c r="A748" s="561"/>
      <c r="B748" s="561"/>
      <c r="C748" s="561"/>
      <c r="D748" s="562"/>
      <c r="E748" s="562"/>
    </row>
    <row r="749" spans="1:5" s="534" customFormat="1" ht="11.45" customHeight="1" x14ac:dyDescent="0.2">
      <c r="A749" s="561"/>
      <c r="B749" s="561"/>
      <c r="C749" s="561"/>
      <c r="D749" s="562"/>
      <c r="E749" s="562"/>
    </row>
    <row r="750" spans="1:5" s="534" customFormat="1" ht="11.45" customHeight="1" x14ac:dyDescent="0.2">
      <c r="A750" s="561"/>
      <c r="B750" s="561"/>
      <c r="C750" s="561"/>
      <c r="D750" s="562"/>
      <c r="E750" s="562"/>
    </row>
    <row r="751" spans="1:5" s="534" customFormat="1" ht="11.45" customHeight="1" x14ac:dyDescent="0.2">
      <c r="A751" s="561"/>
      <c r="B751" s="561"/>
      <c r="C751" s="561"/>
      <c r="D751" s="562"/>
      <c r="E751" s="562"/>
    </row>
    <row r="752" spans="1:5" s="534" customFormat="1" ht="11.45" customHeight="1" x14ac:dyDescent="0.2">
      <c r="A752" s="561"/>
      <c r="B752" s="561"/>
      <c r="C752" s="561"/>
      <c r="D752" s="562"/>
      <c r="E752" s="562"/>
    </row>
    <row r="753" spans="1:5" s="534" customFormat="1" ht="11.45" customHeight="1" x14ac:dyDescent="0.2">
      <c r="A753" s="561"/>
      <c r="B753" s="561"/>
      <c r="C753" s="561"/>
      <c r="D753" s="562"/>
      <c r="E753" s="562"/>
    </row>
    <row r="754" spans="1:5" s="534" customFormat="1" ht="11.45" customHeight="1" x14ac:dyDescent="0.2">
      <c r="A754" s="561"/>
      <c r="B754" s="561"/>
      <c r="C754" s="561"/>
      <c r="D754" s="562"/>
      <c r="E754" s="562"/>
    </row>
    <row r="755" spans="1:5" s="534" customFormat="1" ht="11.45" customHeight="1" x14ac:dyDescent="0.2">
      <c r="A755" s="561"/>
      <c r="B755" s="561"/>
      <c r="C755" s="561"/>
      <c r="D755" s="562"/>
      <c r="E755" s="562"/>
    </row>
    <row r="756" spans="1:5" s="534" customFormat="1" ht="11.45" customHeight="1" x14ac:dyDescent="0.2">
      <c r="A756" s="561"/>
      <c r="B756" s="561"/>
      <c r="C756" s="561"/>
      <c r="D756" s="562"/>
      <c r="E756" s="562"/>
    </row>
    <row r="757" spans="1:5" s="534" customFormat="1" ht="11.45" customHeight="1" x14ac:dyDescent="0.2">
      <c r="A757" s="561"/>
      <c r="B757" s="561"/>
      <c r="C757" s="561"/>
      <c r="D757" s="562"/>
      <c r="E757" s="562"/>
    </row>
    <row r="758" spans="1:5" s="534" customFormat="1" ht="11.45" customHeight="1" x14ac:dyDescent="0.2">
      <c r="A758" s="561"/>
      <c r="B758" s="561"/>
      <c r="C758" s="561"/>
      <c r="D758" s="562"/>
      <c r="E758" s="562"/>
    </row>
    <row r="759" spans="1:5" s="534" customFormat="1" ht="11.45" customHeight="1" x14ac:dyDescent="0.2">
      <c r="A759" s="561"/>
      <c r="B759" s="561"/>
      <c r="C759" s="561"/>
      <c r="D759" s="562"/>
      <c r="E759" s="562"/>
    </row>
    <row r="760" spans="1:5" s="534" customFormat="1" ht="11.45" customHeight="1" x14ac:dyDescent="0.2">
      <c r="A760" s="561"/>
      <c r="B760" s="561"/>
      <c r="C760" s="561"/>
      <c r="D760" s="562"/>
      <c r="E760" s="562"/>
    </row>
    <row r="761" spans="1:5" s="534" customFormat="1" ht="11.45" customHeight="1" x14ac:dyDescent="0.2">
      <c r="A761" s="561"/>
      <c r="B761" s="561"/>
      <c r="C761" s="561"/>
      <c r="D761" s="562"/>
      <c r="E761" s="562"/>
    </row>
    <row r="762" spans="1:5" s="534" customFormat="1" ht="11.45" customHeight="1" x14ac:dyDescent="0.2">
      <c r="A762" s="561"/>
      <c r="B762" s="561"/>
      <c r="C762" s="561"/>
      <c r="D762" s="562"/>
      <c r="E762" s="562"/>
    </row>
    <row r="763" spans="1:5" s="534" customFormat="1" ht="11.45" customHeight="1" x14ac:dyDescent="0.2">
      <c r="A763" s="561"/>
      <c r="B763" s="561"/>
      <c r="C763" s="561"/>
      <c r="D763" s="562"/>
      <c r="E763" s="562"/>
    </row>
    <row r="764" spans="1:5" s="534" customFormat="1" ht="11.45" customHeight="1" x14ac:dyDescent="0.2">
      <c r="A764" s="561"/>
      <c r="B764" s="561"/>
      <c r="C764" s="561"/>
      <c r="D764" s="562"/>
      <c r="E764" s="562"/>
    </row>
    <row r="765" spans="1:5" s="534" customFormat="1" ht="11.45" customHeight="1" x14ac:dyDescent="0.2">
      <c r="A765" s="561"/>
      <c r="B765" s="561"/>
      <c r="C765" s="561"/>
      <c r="D765" s="562"/>
      <c r="E765" s="562"/>
    </row>
    <row r="766" spans="1:5" s="534" customFormat="1" ht="11.45" customHeight="1" x14ac:dyDescent="0.2">
      <c r="A766" s="561"/>
      <c r="B766" s="561"/>
      <c r="C766" s="561"/>
      <c r="D766" s="562"/>
      <c r="E766" s="562"/>
    </row>
    <row r="767" spans="1:5" s="534" customFormat="1" ht="11.45" customHeight="1" x14ac:dyDescent="0.2">
      <c r="A767" s="561"/>
      <c r="B767" s="561"/>
      <c r="C767" s="561"/>
      <c r="D767" s="562"/>
      <c r="E767" s="562"/>
    </row>
    <row r="768" spans="1:5" s="534" customFormat="1" ht="11.45" customHeight="1" x14ac:dyDescent="0.2">
      <c r="A768" s="561"/>
      <c r="B768" s="561"/>
      <c r="C768" s="561"/>
      <c r="D768" s="562"/>
      <c r="E768" s="562"/>
    </row>
    <row r="769" spans="1:5" s="534" customFormat="1" ht="11.45" customHeight="1" x14ac:dyDescent="0.2">
      <c r="A769" s="561"/>
      <c r="B769" s="561"/>
      <c r="C769" s="561"/>
      <c r="D769" s="562"/>
      <c r="E769" s="562"/>
    </row>
    <row r="770" spans="1:5" s="534" customFormat="1" ht="11.45" customHeight="1" x14ac:dyDescent="0.2">
      <c r="A770" s="561"/>
      <c r="B770" s="561"/>
      <c r="C770" s="561"/>
      <c r="D770" s="562"/>
      <c r="E770" s="562"/>
    </row>
    <row r="771" spans="1:5" s="534" customFormat="1" ht="11.45" customHeight="1" x14ac:dyDescent="0.2">
      <c r="A771" s="561"/>
      <c r="B771" s="561"/>
      <c r="C771" s="561"/>
      <c r="D771" s="562"/>
      <c r="E771" s="562"/>
    </row>
    <row r="772" spans="1:5" s="534" customFormat="1" ht="11.45" customHeight="1" x14ac:dyDescent="0.2">
      <c r="A772" s="561"/>
      <c r="B772" s="561"/>
      <c r="C772" s="561"/>
      <c r="D772" s="562"/>
      <c r="E772" s="562"/>
    </row>
    <row r="773" spans="1:5" s="534" customFormat="1" ht="11.45" customHeight="1" x14ac:dyDescent="0.2">
      <c r="A773" s="561"/>
      <c r="B773" s="561"/>
      <c r="C773" s="561"/>
      <c r="D773" s="562"/>
      <c r="E773" s="562"/>
    </row>
    <row r="774" spans="1:5" s="534" customFormat="1" ht="11.45" customHeight="1" x14ac:dyDescent="0.2">
      <c r="A774" s="561"/>
      <c r="B774" s="561"/>
      <c r="C774" s="561"/>
      <c r="D774" s="562"/>
      <c r="E774" s="562"/>
    </row>
    <row r="775" spans="1:5" s="534" customFormat="1" ht="11.45" customHeight="1" x14ac:dyDescent="0.2">
      <c r="A775" s="561"/>
      <c r="B775" s="561"/>
      <c r="C775" s="561"/>
      <c r="D775" s="562"/>
      <c r="E775" s="562"/>
    </row>
    <row r="776" spans="1:5" s="534" customFormat="1" ht="11.45" customHeight="1" x14ac:dyDescent="0.2">
      <c r="A776" s="561"/>
      <c r="B776" s="561"/>
      <c r="C776" s="561"/>
      <c r="D776" s="562"/>
      <c r="E776" s="562"/>
    </row>
    <row r="777" spans="1:5" s="534" customFormat="1" ht="11.45" customHeight="1" x14ac:dyDescent="0.2">
      <c r="A777" s="561"/>
      <c r="B777" s="561"/>
      <c r="C777" s="561"/>
      <c r="D777" s="562"/>
      <c r="E777" s="562"/>
    </row>
    <row r="778" spans="1:5" s="534" customFormat="1" ht="11.45" customHeight="1" x14ac:dyDescent="0.2">
      <c r="A778" s="561"/>
      <c r="B778" s="561"/>
      <c r="C778" s="561"/>
      <c r="D778" s="562"/>
      <c r="E778" s="562"/>
    </row>
    <row r="779" spans="1:5" s="534" customFormat="1" ht="11.45" customHeight="1" x14ac:dyDescent="0.2">
      <c r="A779" s="561"/>
      <c r="B779" s="561"/>
      <c r="C779" s="561"/>
      <c r="D779" s="562"/>
      <c r="E779" s="562"/>
    </row>
    <row r="780" spans="1:5" s="534" customFormat="1" ht="11.45" customHeight="1" x14ac:dyDescent="0.2">
      <c r="A780" s="561"/>
      <c r="B780" s="561"/>
      <c r="C780" s="561"/>
      <c r="D780" s="562"/>
      <c r="E780" s="562"/>
    </row>
    <row r="781" spans="1:5" s="534" customFormat="1" ht="11.45" customHeight="1" x14ac:dyDescent="0.2">
      <c r="A781" s="561"/>
      <c r="B781" s="561"/>
      <c r="C781" s="561"/>
      <c r="D781" s="562"/>
      <c r="E781" s="562"/>
    </row>
    <row r="782" spans="1:5" s="534" customFormat="1" ht="11.45" customHeight="1" x14ac:dyDescent="0.2">
      <c r="A782" s="561"/>
      <c r="B782" s="561"/>
      <c r="C782" s="561"/>
      <c r="D782" s="562"/>
      <c r="E782" s="562"/>
    </row>
    <row r="783" spans="1:5" s="534" customFormat="1" ht="11.45" customHeight="1" x14ac:dyDescent="0.2">
      <c r="A783" s="561"/>
      <c r="B783" s="561"/>
      <c r="C783" s="561"/>
      <c r="D783" s="562"/>
      <c r="E783" s="562"/>
    </row>
    <row r="784" spans="1:5" s="534" customFormat="1" ht="11.45" customHeight="1" x14ac:dyDescent="0.2">
      <c r="A784" s="561"/>
      <c r="B784" s="561"/>
      <c r="C784" s="561"/>
      <c r="D784" s="562"/>
      <c r="E784" s="562"/>
    </row>
    <row r="785" spans="1:5" s="534" customFormat="1" ht="11.45" customHeight="1" x14ac:dyDescent="0.2">
      <c r="A785" s="561"/>
      <c r="B785" s="561"/>
      <c r="C785" s="561"/>
      <c r="D785" s="562"/>
      <c r="E785" s="562"/>
    </row>
    <row r="786" spans="1:5" s="534" customFormat="1" ht="11.45" customHeight="1" x14ac:dyDescent="0.2">
      <c r="A786" s="561"/>
      <c r="B786" s="561"/>
      <c r="C786" s="561"/>
      <c r="D786" s="562"/>
      <c r="E786" s="562"/>
    </row>
    <row r="787" spans="1:5" s="534" customFormat="1" ht="11.45" customHeight="1" x14ac:dyDescent="0.2">
      <c r="A787" s="561"/>
      <c r="B787" s="561"/>
      <c r="C787" s="561"/>
      <c r="D787" s="562"/>
      <c r="E787" s="562"/>
    </row>
    <row r="788" spans="1:5" s="534" customFormat="1" ht="11.45" customHeight="1" x14ac:dyDescent="0.2">
      <c r="A788" s="561"/>
      <c r="B788" s="561"/>
      <c r="C788" s="561"/>
      <c r="D788" s="562"/>
      <c r="E788" s="562"/>
    </row>
    <row r="789" spans="1:5" s="534" customFormat="1" ht="11.45" customHeight="1" x14ac:dyDescent="0.2">
      <c r="A789" s="561"/>
      <c r="B789" s="561"/>
      <c r="C789" s="561"/>
      <c r="D789" s="562"/>
      <c r="E789" s="562"/>
    </row>
    <row r="790" spans="1:5" s="534" customFormat="1" ht="11.45" customHeight="1" x14ac:dyDescent="0.2">
      <c r="A790" s="561"/>
      <c r="B790" s="561"/>
      <c r="C790" s="561"/>
      <c r="D790" s="562"/>
      <c r="E790" s="562"/>
    </row>
    <row r="791" spans="1:5" s="534" customFormat="1" ht="11.45" customHeight="1" x14ac:dyDescent="0.2">
      <c r="A791" s="561"/>
      <c r="B791" s="561"/>
      <c r="C791" s="561"/>
      <c r="D791" s="562"/>
      <c r="E791" s="562"/>
    </row>
    <row r="792" spans="1:5" s="534" customFormat="1" ht="11.45" customHeight="1" x14ac:dyDescent="0.2">
      <c r="A792" s="561"/>
      <c r="B792" s="561"/>
      <c r="C792" s="561"/>
      <c r="D792" s="562"/>
      <c r="E792" s="562"/>
    </row>
    <row r="793" spans="1:5" s="534" customFormat="1" ht="11.45" customHeight="1" x14ac:dyDescent="0.2">
      <c r="A793" s="561"/>
      <c r="B793" s="561"/>
      <c r="C793" s="561"/>
      <c r="D793" s="562"/>
      <c r="E793" s="562"/>
    </row>
    <row r="794" spans="1:5" s="534" customFormat="1" ht="11.45" customHeight="1" x14ac:dyDescent="0.2">
      <c r="A794" s="561"/>
      <c r="B794" s="561"/>
      <c r="C794" s="561"/>
      <c r="D794" s="562"/>
      <c r="E794" s="562"/>
    </row>
    <row r="795" spans="1:5" s="534" customFormat="1" ht="11.45" customHeight="1" x14ac:dyDescent="0.2">
      <c r="A795" s="561"/>
      <c r="B795" s="561"/>
      <c r="C795" s="561"/>
      <c r="D795" s="562"/>
      <c r="E795" s="562"/>
    </row>
    <row r="796" spans="1:5" s="534" customFormat="1" ht="11.45" customHeight="1" x14ac:dyDescent="0.2">
      <c r="A796" s="561"/>
      <c r="B796" s="561"/>
      <c r="C796" s="561"/>
      <c r="D796" s="562"/>
      <c r="E796" s="562"/>
    </row>
    <row r="797" spans="1:5" s="534" customFormat="1" ht="11.45" customHeight="1" x14ac:dyDescent="0.2">
      <c r="A797" s="561"/>
      <c r="B797" s="561"/>
      <c r="C797" s="561"/>
      <c r="D797" s="562"/>
      <c r="E797" s="562"/>
    </row>
    <row r="798" spans="1:5" s="534" customFormat="1" ht="11.45" customHeight="1" x14ac:dyDescent="0.2">
      <c r="A798" s="561"/>
      <c r="B798" s="561"/>
      <c r="C798" s="561"/>
      <c r="D798" s="562"/>
      <c r="E798" s="562"/>
    </row>
    <row r="799" spans="1:5" s="534" customFormat="1" ht="11.45" customHeight="1" x14ac:dyDescent="0.2">
      <c r="A799" s="561"/>
      <c r="B799" s="561"/>
      <c r="C799" s="561"/>
      <c r="D799" s="562"/>
      <c r="E799" s="562"/>
    </row>
    <row r="800" spans="1:5" s="534" customFormat="1" ht="11.45" customHeight="1" x14ac:dyDescent="0.2">
      <c r="A800" s="561"/>
      <c r="B800" s="561"/>
      <c r="C800" s="561"/>
      <c r="D800" s="562"/>
      <c r="E800" s="562"/>
    </row>
    <row r="801" spans="1:5" s="534" customFormat="1" ht="11.45" customHeight="1" x14ac:dyDescent="0.2">
      <c r="A801" s="561"/>
      <c r="B801" s="561"/>
      <c r="C801" s="561"/>
      <c r="D801" s="562"/>
      <c r="E801" s="562"/>
    </row>
    <row r="802" spans="1:5" s="534" customFormat="1" ht="11.45" customHeight="1" x14ac:dyDescent="0.2">
      <c r="A802" s="561"/>
      <c r="B802" s="561"/>
      <c r="C802" s="561"/>
      <c r="D802" s="562"/>
      <c r="E802" s="562"/>
    </row>
    <row r="803" spans="1:5" s="534" customFormat="1" ht="11.45" customHeight="1" x14ac:dyDescent="0.2">
      <c r="A803" s="561"/>
      <c r="B803" s="561"/>
      <c r="C803" s="561"/>
      <c r="D803" s="562"/>
      <c r="E803" s="562"/>
    </row>
    <row r="804" spans="1:5" s="534" customFormat="1" ht="11.45" customHeight="1" x14ac:dyDescent="0.2">
      <c r="A804" s="561"/>
      <c r="B804" s="561"/>
      <c r="C804" s="561"/>
      <c r="D804" s="562"/>
      <c r="E804" s="562"/>
    </row>
    <row r="805" spans="1:5" s="534" customFormat="1" ht="11.45" customHeight="1" x14ac:dyDescent="0.2">
      <c r="A805" s="561"/>
      <c r="B805" s="561"/>
      <c r="C805" s="561"/>
      <c r="D805" s="562"/>
      <c r="E805" s="562"/>
    </row>
    <row r="806" spans="1:5" s="534" customFormat="1" ht="11.45" customHeight="1" x14ac:dyDescent="0.2">
      <c r="A806" s="561"/>
      <c r="B806" s="561"/>
      <c r="C806" s="561"/>
      <c r="D806" s="562"/>
      <c r="E806" s="562"/>
    </row>
    <row r="807" spans="1:5" s="534" customFormat="1" ht="11.45" customHeight="1" x14ac:dyDescent="0.2">
      <c r="A807" s="561"/>
      <c r="B807" s="561"/>
      <c r="C807" s="561"/>
      <c r="D807" s="562"/>
      <c r="E807" s="562"/>
    </row>
    <row r="808" spans="1:5" s="534" customFormat="1" ht="11.45" customHeight="1" x14ac:dyDescent="0.2">
      <c r="A808" s="561"/>
      <c r="B808" s="561"/>
      <c r="C808" s="561"/>
      <c r="D808" s="562"/>
      <c r="E808" s="562"/>
    </row>
    <row r="809" spans="1:5" s="534" customFormat="1" ht="11.45" customHeight="1" x14ac:dyDescent="0.2">
      <c r="A809" s="561"/>
      <c r="B809" s="561"/>
      <c r="C809" s="561"/>
      <c r="D809" s="562"/>
      <c r="E809" s="562"/>
    </row>
    <row r="810" spans="1:5" s="534" customFormat="1" ht="11.45" customHeight="1" x14ac:dyDescent="0.2">
      <c r="A810" s="561"/>
      <c r="B810" s="561"/>
      <c r="C810" s="561"/>
      <c r="D810" s="562"/>
      <c r="E810" s="562"/>
    </row>
    <row r="811" spans="1:5" s="534" customFormat="1" ht="11.45" customHeight="1" x14ac:dyDescent="0.2">
      <c r="A811" s="561"/>
      <c r="B811" s="561"/>
      <c r="C811" s="561"/>
      <c r="D811" s="562"/>
      <c r="E811" s="562"/>
    </row>
    <row r="812" spans="1:5" s="534" customFormat="1" ht="11.45" customHeight="1" x14ac:dyDescent="0.2">
      <c r="A812" s="561"/>
      <c r="B812" s="561"/>
      <c r="C812" s="561"/>
      <c r="D812" s="562"/>
      <c r="E812" s="562"/>
    </row>
    <row r="813" spans="1:5" s="534" customFormat="1" ht="11.45" customHeight="1" x14ac:dyDescent="0.2">
      <c r="A813" s="561"/>
      <c r="B813" s="561"/>
      <c r="C813" s="561"/>
      <c r="D813" s="562"/>
      <c r="E813" s="562"/>
    </row>
    <row r="814" spans="1:5" s="534" customFormat="1" ht="11.45" customHeight="1" x14ac:dyDescent="0.2">
      <c r="A814" s="561"/>
      <c r="B814" s="561"/>
      <c r="C814" s="561"/>
      <c r="D814" s="562"/>
      <c r="E814" s="562"/>
    </row>
    <row r="815" spans="1:5" s="534" customFormat="1" ht="11.45" customHeight="1" x14ac:dyDescent="0.2">
      <c r="A815" s="561"/>
      <c r="B815" s="561"/>
      <c r="C815" s="561"/>
      <c r="D815" s="562"/>
      <c r="E815" s="562"/>
    </row>
    <row r="816" spans="1:5" s="534" customFormat="1" ht="11.45" customHeight="1" x14ac:dyDescent="0.2">
      <c r="A816" s="561"/>
      <c r="B816" s="561"/>
      <c r="C816" s="561"/>
      <c r="D816" s="562"/>
      <c r="E816" s="562"/>
    </row>
    <row r="817" spans="1:5" s="534" customFormat="1" ht="11.45" customHeight="1" x14ac:dyDescent="0.2">
      <c r="A817" s="561"/>
      <c r="B817" s="561"/>
      <c r="C817" s="561"/>
      <c r="D817" s="562"/>
      <c r="E817" s="562"/>
    </row>
    <row r="818" spans="1:5" s="534" customFormat="1" ht="11.45" customHeight="1" x14ac:dyDescent="0.2">
      <c r="A818" s="561"/>
      <c r="B818" s="561"/>
      <c r="C818" s="561"/>
      <c r="D818" s="562"/>
      <c r="E818" s="562"/>
    </row>
    <row r="819" spans="1:5" s="534" customFormat="1" ht="11.45" customHeight="1" x14ac:dyDescent="0.2">
      <c r="A819" s="561"/>
      <c r="B819" s="561"/>
      <c r="C819" s="561"/>
      <c r="D819" s="562"/>
      <c r="E819" s="562"/>
    </row>
    <row r="820" spans="1:5" s="534" customFormat="1" ht="11.45" customHeight="1" x14ac:dyDescent="0.2">
      <c r="A820" s="561"/>
      <c r="B820" s="561"/>
      <c r="C820" s="561"/>
      <c r="D820" s="562"/>
      <c r="E820" s="562"/>
    </row>
    <row r="821" spans="1:5" s="534" customFormat="1" ht="11.45" customHeight="1" x14ac:dyDescent="0.2">
      <c r="A821" s="561"/>
      <c r="B821" s="561"/>
      <c r="C821" s="561"/>
      <c r="D821" s="562"/>
      <c r="E821" s="562"/>
    </row>
    <row r="822" spans="1:5" s="534" customFormat="1" ht="11.45" customHeight="1" x14ac:dyDescent="0.2">
      <c r="A822" s="561"/>
      <c r="B822" s="561"/>
      <c r="C822" s="561"/>
      <c r="D822" s="562"/>
      <c r="E822" s="562"/>
    </row>
    <row r="823" spans="1:5" s="534" customFormat="1" ht="11.45" customHeight="1" x14ac:dyDescent="0.2">
      <c r="A823" s="561"/>
      <c r="B823" s="561"/>
      <c r="C823" s="561"/>
      <c r="D823" s="562"/>
      <c r="E823" s="562"/>
    </row>
    <row r="824" spans="1:5" s="534" customFormat="1" ht="11.45" customHeight="1" x14ac:dyDescent="0.2">
      <c r="A824" s="561"/>
      <c r="B824" s="561"/>
      <c r="C824" s="561"/>
      <c r="D824" s="562"/>
      <c r="E824" s="562"/>
    </row>
    <row r="825" spans="1:5" s="534" customFormat="1" ht="11.45" customHeight="1" x14ac:dyDescent="0.2">
      <c r="A825" s="561"/>
      <c r="B825" s="561"/>
      <c r="C825" s="561"/>
      <c r="D825" s="562"/>
      <c r="E825" s="562"/>
    </row>
    <row r="826" spans="1:5" s="534" customFormat="1" ht="11.45" customHeight="1" x14ac:dyDescent="0.2">
      <c r="A826" s="561"/>
      <c r="B826" s="561"/>
      <c r="C826" s="561"/>
      <c r="D826" s="562"/>
      <c r="E826" s="562"/>
    </row>
    <row r="827" spans="1:5" s="534" customFormat="1" ht="11.45" customHeight="1" x14ac:dyDescent="0.2">
      <c r="A827" s="561"/>
      <c r="B827" s="561"/>
      <c r="C827" s="561"/>
      <c r="D827" s="562"/>
      <c r="E827" s="562"/>
    </row>
    <row r="828" spans="1:5" s="534" customFormat="1" ht="11.45" customHeight="1" x14ac:dyDescent="0.2">
      <c r="A828" s="561"/>
      <c r="B828" s="561"/>
      <c r="C828" s="561"/>
      <c r="D828" s="562"/>
      <c r="E828" s="562"/>
    </row>
    <row r="829" spans="1:5" s="534" customFormat="1" ht="11.45" customHeight="1" x14ac:dyDescent="0.2">
      <c r="A829" s="561"/>
      <c r="B829" s="561"/>
      <c r="C829" s="561"/>
      <c r="D829" s="562"/>
      <c r="E829" s="562"/>
    </row>
    <row r="830" spans="1:5" s="534" customFormat="1" ht="11.45" customHeight="1" x14ac:dyDescent="0.2">
      <c r="A830" s="561"/>
      <c r="B830" s="561"/>
      <c r="C830" s="561"/>
      <c r="D830" s="562"/>
      <c r="E830" s="562"/>
    </row>
    <row r="831" spans="1:5" s="534" customFormat="1" ht="11.45" customHeight="1" x14ac:dyDescent="0.2">
      <c r="A831" s="561"/>
      <c r="B831" s="561"/>
      <c r="C831" s="561"/>
      <c r="D831" s="562"/>
      <c r="E831" s="562"/>
    </row>
    <row r="832" spans="1:5" s="534" customFormat="1" ht="11.45" customHeight="1" x14ac:dyDescent="0.2">
      <c r="A832" s="561"/>
      <c r="B832" s="561"/>
      <c r="C832" s="561"/>
      <c r="D832" s="562"/>
      <c r="E832" s="562"/>
    </row>
    <row r="833" spans="1:5" s="534" customFormat="1" ht="11.45" customHeight="1" x14ac:dyDescent="0.2">
      <c r="A833" s="561"/>
      <c r="B833" s="561"/>
      <c r="C833" s="561"/>
      <c r="D833" s="562"/>
      <c r="E833" s="562"/>
    </row>
    <row r="834" spans="1:5" s="534" customFormat="1" ht="11.45" customHeight="1" x14ac:dyDescent="0.2">
      <c r="A834" s="561"/>
      <c r="B834" s="561"/>
      <c r="C834" s="561"/>
      <c r="D834" s="562"/>
      <c r="E834" s="562"/>
    </row>
    <row r="835" spans="1:5" s="534" customFormat="1" ht="11.45" customHeight="1" x14ac:dyDescent="0.2">
      <c r="A835" s="561"/>
      <c r="B835" s="561"/>
      <c r="C835" s="561"/>
      <c r="D835" s="562"/>
      <c r="E835" s="562"/>
    </row>
    <row r="836" spans="1:5" s="534" customFormat="1" ht="11.45" customHeight="1" x14ac:dyDescent="0.2">
      <c r="A836" s="561"/>
      <c r="B836" s="561"/>
      <c r="C836" s="561"/>
      <c r="D836" s="562"/>
      <c r="E836" s="562"/>
    </row>
    <row r="837" spans="1:5" s="534" customFormat="1" ht="11.45" customHeight="1" x14ac:dyDescent="0.2">
      <c r="A837" s="561"/>
      <c r="B837" s="561"/>
      <c r="C837" s="561"/>
      <c r="D837" s="562"/>
      <c r="E837" s="562"/>
    </row>
    <row r="838" spans="1:5" s="534" customFormat="1" ht="11.45" customHeight="1" x14ac:dyDescent="0.2">
      <c r="A838" s="561"/>
      <c r="B838" s="561"/>
      <c r="C838" s="561"/>
      <c r="D838" s="562"/>
      <c r="E838" s="562"/>
    </row>
    <row r="839" spans="1:5" s="534" customFormat="1" ht="11.45" customHeight="1" x14ac:dyDescent="0.2">
      <c r="A839" s="561"/>
      <c r="B839" s="561"/>
      <c r="C839" s="561"/>
      <c r="D839" s="562"/>
      <c r="E839" s="562"/>
    </row>
    <row r="840" spans="1:5" s="534" customFormat="1" ht="11.45" customHeight="1" x14ac:dyDescent="0.2">
      <c r="A840" s="561"/>
      <c r="B840" s="561"/>
      <c r="C840" s="561"/>
      <c r="D840" s="562"/>
      <c r="E840" s="562"/>
    </row>
    <row r="841" spans="1:5" s="534" customFormat="1" ht="11.45" customHeight="1" x14ac:dyDescent="0.2">
      <c r="A841" s="561"/>
      <c r="B841" s="561"/>
      <c r="C841" s="561"/>
      <c r="D841" s="562"/>
      <c r="E841" s="562"/>
    </row>
    <row r="842" spans="1:5" s="534" customFormat="1" ht="11.45" customHeight="1" x14ac:dyDescent="0.2">
      <c r="A842" s="561"/>
      <c r="B842" s="561"/>
      <c r="C842" s="561"/>
      <c r="D842" s="562"/>
      <c r="E842" s="562"/>
    </row>
    <row r="843" spans="1:5" s="534" customFormat="1" ht="11.45" customHeight="1" x14ac:dyDescent="0.2">
      <c r="A843" s="561"/>
      <c r="B843" s="561"/>
      <c r="C843" s="561"/>
      <c r="D843" s="562"/>
      <c r="E843" s="562"/>
    </row>
    <row r="844" spans="1:5" s="534" customFormat="1" ht="11.45" customHeight="1" x14ac:dyDescent="0.2">
      <c r="A844" s="561"/>
      <c r="B844" s="561"/>
      <c r="C844" s="561"/>
      <c r="D844" s="562"/>
      <c r="E844" s="562"/>
    </row>
    <row r="845" spans="1:5" s="534" customFormat="1" ht="11.45" customHeight="1" x14ac:dyDescent="0.2">
      <c r="A845" s="561"/>
      <c r="B845" s="561"/>
      <c r="C845" s="561"/>
      <c r="D845" s="562"/>
      <c r="E845" s="562"/>
    </row>
    <row r="846" spans="1:5" s="534" customFormat="1" ht="11.45" customHeight="1" x14ac:dyDescent="0.2">
      <c r="A846" s="561"/>
      <c r="B846" s="561"/>
      <c r="C846" s="561"/>
      <c r="D846" s="562"/>
      <c r="E846" s="562"/>
    </row>
    <row r="847" spans="1:5" s="534" customFormat="1" ht="11.45" customHeight="1" x14ac:dyDescent="0.2">
      <c r="A847" s="561"/>
      <c r="B847" s="561"/>
      <c r="C847" s="561"/>
      <c r="D847" s="562"/>
      <c r="E847" s="562"/>
    </row>
    <row r="848" spans="1:5" s="534" customFormat="1" ht="11.45" customHeight="1" x14ac:dyDescent="0.2">
      <c r="A848" s="561"/>
      <c r="B848" s="561"/>
      <c r="C848" s="561"/>
      <c r="D848" s="562"/>
      <c r="E848" s="562"/>
    </row>
    <row r="849" spans="1:5" s="534" customFormat="1" ht="11.45" customHeight="1" x14ac:dyDescent="0.2">
      <c r="A849" s="561"/>
      <c r="B849" s="561"/>
      <c r="C849" s="561"/>
      <c r="D849" s="562"/>
      <c r="E849" s="562"/>
    </row>
    <row r="850" spans="1:5" s="534" customFormat="1" ht="11.45" customHeight="1" x14ac:dyDescent="0.2">
      <c r="A850" s="561"/>
      <c r="B850" s="561"/>
      <c r="C850" s="561"/>
      <c r="D850" s="562"/>
      <c r="E850" s="562"/>
    </row>
    <row r="851" spans="1:5" s="534" customFormat="1" ht="11.45" customHeight="1" x14ac:dyDescent="0.2">
      <c r="A851" s="561"/>
      <c r="B851" s="561"/>
      <c r="C851" s="561"/>
      <c r="D851" s="562"/>
      <c r="E851" s="562"/>
    </row>
    <row r="852" spans="1:5" s="534" customFormat="1" ht="11.45" customHeight="1" x14ac:dyDescent="0.2">
      <c r="A852" s="561"/>
      <c r="B852" s="561"/>
      <c r="C852" s="561"/>
      <c r="D852" s="562"/>
      <c r="E852" s="562"/>
    </row>
    <row r="853" spans="1:5" s="534" customFormat="1" ht="11.45" customHeight="1" x14ac:dyDescent="0.2">
      <c r="A853" s="561"/>
      <c r="B853" s="561"/>
      <c r="C853" s="561"/>
      <c r="D853" s="562"/>
      <c r="E853" s="562"/>
    </row>
    <row r="854" spans="1:5" s="534" customFormat="1" ht="11.45" customHeight="1" x14ac:dyDescent="0.2">
      <c r="A854" s="561"/>
      <c r="B854" s="561"/>
      <c r="C854" s="561"/>
      <c r="D854" s="562"/>
      <c r="E854" s="562"/>
    </row>
    <row r="855" spans="1:5" s="534" customFormat="1" ht="11.45" customHeight="1" x14ac:dyDescent="0.2">
      <c r="A855" s="561"/>
      <c r="B855" s="561"/>
      <c r="C855" s="561"/>
      <c r="D855" s="562"/>
      <c r="E855" s="562"/>
    </row>
    <row r="856" spans="1:5" s="534" customFormat="1" ht="11.45" customHeight="1" x14ac:dyDescent="0.2">
      <c r="A856" s="561"/>
      <c r="B856" s="561"/>
      <c r="C856" s="561"/>
      <c r="D856" s="562"/>
      <c r="E856" s="562"/>
    </row>
    <row r="857" spans="1:5" s="534" customFormat="1" ht="11.45" customHeight="1" x14ac:dyDescent="0.2">
      <c r="A857" s="561"/>
      <c r="B857" s="561"/>
      <c r="C857" s="561"/>
      <c r="D857" s="562"/>
      <c r="E857" s="562"/>
    </row>
    <row r="858" spans="1:5" s="534" customFormat="1" ht="11.45" customHeight="1" x14ac:dyDescent="0.2">
      <c r="A858" s="561"/>
      <c r="B858" s="561"/>
      <c r="C858" s="561"/>
      <c r="D858" s="562"/>
      <c r="E858" s="562"/>
    </row>
    <row r="859" spans="1:5" s="534" customFormat="1" ht="11.45" customHeight="1" x14ac:dyDescent="0.2">
      <c r="A859" s="561"/>
      <c r="B859" s="561"/>
      <c r="C859" s="561"/>
      <c r="D859" s="562"/>
      <c r="E859" s="562"/>
    </row>
    <row r="860" spans="1:5" s="534" customFormat="1" ht="11.45" customHeight="1" x14ac:dyDescent="0.2">
      <c r="A860" s="561"/>
      <c r="B860" s="561"/>
      <c r="C860" s="561"/>
      <c r="D860" s="562"/>
      <c r="E860" s="562"/>
    </row>
    <row r="861" spans="1:5" s="534" customFormat="1" ht="11.45" customHeight="1" x14ac:dyDescent="0.2">
      <c r="A861" s="561"/>
      <c r="B861" s="561"/>
      <c r="C861" s="561"/>
      <c r="D861" s="562"/>
      <c r="E861" s="562"/>
    </row>
    <row r="862" spans="1:5" s="534" customFormat="1" ht="11.45" customHeight="1" x14ac:dyDescent="0.2">
      <c r="A862" s="561"/>
      <c r="B862" s="561"/>
      <c r="C862" s="561"/>
      <c r="D862" s="562"/>
      <c r="E862" s="562"/>
    </row>
    <row r="863" spans="1:5" s="534" customFormat="1" ht="11.45" customHeight="1" x14ac:dyDescent="0.2">
      <c r="A863" s="561"/>
      <c r="B863" s="561"/>
      <c r="C863" s="561"/>
      <c r="D863" s="562"/>
      <c r="E863" s="562"/>
    </row>
    <row r="864" spans="1:5" s="534" customFormat="1" ht="11.45" customHeight="1" x14ac:dyDescent="0.2">
      <c r="A864" s="561"/>
      <c r="B864" s="561"/>
      <c r="C864" s="561"/>
      <c r="D864" s="562"/>
      <c r="E864" s="562"/>
    </row>
    <row r="865" spans="1:5" s="534" customFormat="1" ht="11.45" customHeight="1" x14ac:dyDescent="0.2">
      <c r="A865" s="561"/>
      <c r="B865" s="561"/>
      <c r="C865" s="561"/>
      <c r="D865" s="562"/>
      <c r="E865" s="562"/>
    </row>
    <row r="866" spans="1:5" s="534" customFormat="1" ht="11.45" customHeight="1" x14ac:dyDescent="0.2">
      <c r="A866" s="561"/>
      <c r="B866" s="561"/>
      <c r="C866" s="561"/>
      <c r="D866" s="562"/>
      <c r="E866" s="562"/>
    </row>
    <row r="867" spans="1:5" s="534" customFormat="1" ht="11.45" customHeight="1" x14ac:dyDescent="0.2">
      <c r="A867" s="561"/>
      <c r="B867" s="561"/>
      <c r="C867" s="561"/>
      <c r="D867" s="562"/>
      <c r="E867" s="562"/>
    </row>
    <row r="868" spans="1:5" s="534" customFormat="1" ht="11.45" customHeight="1" x14ac:dyDescent="0.2">
      <c r="A868" s="561"/>
      <c r="B868" s="561"/>
      <c r="C868" s="561"/>
      <c r="D868" s="562"/>
      <c r="E868" s="562"/>
    </row>
    <row r="869" spans="1:5" s="534" customFormat="1" ht="11.45" customHeight="1" x14ac:dyDescent="0.2">
      <c r="A869" s="561"/>
      <c r="B869" s="561"/>
      <c r="C869" s="561"/>
      <c r="D869" s="562"/>
      <c r="E869" s="562"/>
    </row>
    <row r="870" spans="1:5" s="534" customFormat="1" ht="11.45" customHeight="1" x14ac:dyDescent="0.2">
      <c r="A870" s="561"/>
      <c r="B870" s="561"/>
      <c r="C870" s="561"/>
      <c r="D870" s="562"/>
      <c r="E870" s="562"/>
    </row>
    <row r="871" spans="1:5" s="534" customFormat="1" ht="11.45" customHeight="1" x14ac:dyDescent="0.2">
      <c r="A871" s="561"/>
      <c r="B871" s="561"/>
      <c r="C871" s="561"/>
      <c r="D871" s="562"/>
      <c r="E871" s="562"/>
    </row>
    <row r="872" spans="1:5" s="534" customFormat="1" ht="11.45" customHeight="1" x14ac:dyDescent="0.2">
      <c r="A872" s="561"/>
      <c r="B872" s="561"/>
      <c r="C872" s="561"/>
      <c r="D872" s="562"/>
      <c r="E872" s="562"/>
    </row>
    <row r="873" spans="1:5" s="534" customFormat="1" ht="11.45" customHeight="1" x14ac:dyDescent="0.2">
      <c r="A873" s="561"/>
      <c r="B873" s="561"/>
      <c r="C873" s="561"/>
      <c r="D873" s="562"/>
      <c r="E873" s="562"/>
    </row>
    <row r="874" spans="1:5" s="534" customFormat="1" ht="11.45" customHeight="1" x14ac:dyDescent="0.2">
      <c r="A874" s="561"/>
      <c r="B874" s="561"/>
      <c r="C874" s="561"/>
      <c r="D874" s="562"/>
      <c r="E874" s="562"/>
    </row>
    <row r="875" spans="1:5" s="534" customFormat="1" ht="11.45" customHeight="1" x14ac:dyDescent="0.2">
      <c r="A875" s="561"/>
      <c r="B875" s="561"/>
      <c r="C875" s="561"/>
      <c r="D875" s="562"/>
      <c r="E875" s="562"/>
    </row>
    <row r="876" spans="1:5" s="534" customFormat="1" ht="11.45" customHeight="1" x14ac:dyDescent="0.2">
      <c r="A876" s="561"/>
      <c r="B876" s="561"/>
      <c r="C876" s="561"/>
      <c r="D876" s="562"/>
      <c r="E876" s="562"/>
    </row>
    <row r="877" spans="1:5" s="534" customFormat="1" ht="11.45" customHeight="1" x14ac:dyDescent="0.2">
      <c r="A877" s="561"/>
      <c r="B877" s="561"/>
      <c r="C877" s="561"/>
      <c r="D877" s="562"/>
      <c r="E877" s="562"/>
    </row>
    <row r="878" spans="1:5" s="534" customFormat="1" ht="11.45" customHeight="1" x14ac:dyDescent="0.2">
      <c r="A878" s="561"/>
      <c r="B878" s="561"/>
      <c r="C878" s="561"/>
      <c r="D878" s="562"/>
      <c r="E878" s="562"/>
    </row>
    <row r="879" spans="1:5" s="534" customFormat="1" ht="11.45" customHeight="1" x14ac:dyDescent="0.2">
      <c r="A879" s="561"/>
      <c r="B879" s="561"/>
      <c r="C879" s="561"/>
      <c r="D879" s="562"/>
      <c r="E879" s="562"/>
    </row>
    <row r="880" spans="1:5" s="534" customFormat="1" ht="11.45" customHeight="1" x14ac:dyDescent="0.2">
      <c r="A880" s="561"/>
      <c r="B880" s="561"/>
      <c r="C880" s="561"/>
      <c r="D880" s="562"/>
      <c r="E880" s="562"/>
    </row>
    <row r="881" spans="1:5" s="534" customFormat="1" ht="11.45" customHeight="1" x14ac:dyDescent="0.2">
      <c r="A881" s="561"/>
      <c r="B881" s="561"/>
      <c r="C881" s="561"/>
      <c r="D881" s="562"/>
      <c r="E881" s="562"/>
    </row>
    <row r="882" spans="1:5" s="534" customFormat="1" ht="11.45" customHeight="1" x14ac:dyDescent="0.2">
      <c r="A882" s="561"/>
      <c r="B882" s="561"/>
      <c r="C882" s="561"/>
      <c r="D882" s="562"/>
      <c r="E882" s="562"/>
    </row>
    <row r="883" spans="1:5" s="534" customFormat="1" ht="11.45" customHeight="1" x14ac:dyDescent="0.2">
      <c r="A883" s="561"/>
      <c r="B883" s="561"/>
      <c r="C883" s="561"/>
      <c r="D883" s="562"/>
      <c r="E883" s="562"/>
    </row>
    <row r="884" spans="1:5" s="534" customFormat="1" ht="11.45" customHeight="1" x14ac:dyDescent="0.2">
      <c r="A884" s="561"/>
      <c r="B884" s="561"/>
      <c r="C884" s="561"/>
      <c r="D884" s="562"/>
      <c r="E884" s="562"/>
    </row>
    <row r="885" spans="1:5" s="534" customFormat="1" ht="11.45" customHeight="1" x14ac:dyDescent="0.2">
      <c r="A885" s="561"/>
      <c r="B885" s="561"/>
      <c r="C885" s="561"/>
      <c r="D885" s="562"/>
      <c r="E885" s="562"/>
    </row>
    <row r="886" spans="1:5" s="534" customFormat="1" ht="11.45" customHeight="1" x14ac:dyDescent="0.2">
      <c r="A886" s="561"/>
      <c r="B886" s="561"/>
      <c r="C886" s="561"/>
      <c r="D886" s="562"/>
      <c r="E886" s="562"/>
    </row>
    <row r="887" spans="1:5" s="534" customFormat="1" ht="11.45" customHeight="1" x14ac:dyDescent="0.2">
      <c r="A887" s="561"/>
      <c r="B887" s="561"/>
      <c r="C887" s="561"/>
      <c r="D887" s="562"/>
      <c r="E887" s="562"/>
    </row>
    <row r="888" spans="1:5" s="534" customFormat="1" ht="11.45" customHeight="1" x14ac:dyDescent="0.2">
      <c r="A888" s="561"/>
      <c r="B888" s="561"/>
      <c r="C888" s="561"/>
      <c r="D888" s="562"/>
      <c r="E888" s="562"/>
    </row>
    <row r="889" spans="1:5" s="534" customFormat="1" ht="11.45" customHeight="1" x14ac:dyDescent="0.2">
      <c r="A889" s="561"/>
      <c r="B889" s="561"/>
      <c r="C889" s="561"/>
      <c r="D889" s="562"/>
      <c r="E889" s="562"/>
    </row>
    <row r="890" spans="1:5" s="534" customFormat="1" ht="11.45" customHeight="1" x14ac:dyDescent="0.2">
      <c r="A890" s="561"/>
      <c r="B890" s="561"/>
      <c r="C890" s="561"/>
      <c r="D890" s="562"/>
      <c r="E890" s="562"/>
    </row>
    <row r="891" spans="1:5" s="534" customFormat="1" ht="11.45" customHeight="1" x14ac:dyDescent="0.2">
      <c r="A891" s="561"/>
      <c r="B891" s="561"/>
      <c r="C891" s="561"/>
      <c r="D891" s="562"/>
      <c r="E891" s="562"/>
    </row>
    <row r="892" spans="1:5" s="534" customFormat="1" ht="11.45" customHeight="1" x14ac:dyDescent="0.2">
      <c r="A892" s="561"/>
      <c r="B892" s="561"/>
      <c r="C892" s="561"/>
      <c r="D892" s="562"/>
      <c r="E892" s="562"/>
    </row>
    <row r="893" spans="1:5" s="534" customFormat="1" ht="11.45" customHeight="1" x14ac:dyDescent="0.2">
      <c r="A893" s="561"/>
      <c r="B893" s="561"/>
      <c r="C893" s="561"/>
      <c r="D893" s="562"/>
      <c r="E893" s="562"/>
    </row>
    <row r="894" spans="1:5" s="534" customFormat="1" ht="11.45" customHeight="1" x14ac:dyDescent="0.2">
      <c r="A894" s="561"/>
      <c r="B894" s="561"/>
      <c r="C894" s="561"/>
      <c r="D894" s="562"/>
      <c r="E894" s="562"/>
    </row>
    <row r="895" spans="1:5" s="534" customFormat="1" ht="11.45" customHeight="1" x14ac:dyDescent="0.2">
      <c r="A895" s="561"/>
      <c r="B895" s="561"/>
      <c r="C895" s="561"/>
      <c r="D895" s="562"/>
      <c r="E895" s="562"/>
    </row>
    <row r="896" spans="1:5" s="534" customFormat="1" ht="11.45" customHeight="1" x14ac:dyDescent="0.2">
      <c r="A896" s="561"/>
      <c r="B896" s="561"/>
      <c r="C896" s="561"/>
      <c r="D896" s="562"/>
      <c r="E896" s="562"/>
    </row>
    <row r="897" spans="1:5" s="534" customFormat="1" ht="11.45" customHeight="1" x14ac:dyDescent="0.2">
      <c r="A897" s="561"/>
      <c r="B897" s="561"/>
      <c r="C897" s="561"/>
      <c r="D897" s="562"/>
      <c r="E897" s="562"/>
    </row>
    <row r="898" spans="1:5" s="534" customFormat="1" ht="11.45" customHeight="1" x14ac:dyDescent="0.2">
      <c r="A898" s="561"/>
      <c r="B898" s="561"/>
      <c r="C898" s="561"/>
      <c r="D898" s="562"/>
      <c r="E898" s="562"/>
    </row>
    <row r="899" spans="1:5" s="534" customFormat="1" ht="11.45" customHeight="1" x14ac:dyDescent="0.2">
      <c r="A899" s="561"/>
      <c r="B899" s="561"/>
      <c r="C899" s="561"/>
      <c r="D899" s="562"/>
      <c r="E899" s="562"/>
    </row>
    <row r="900" spans="1:5" s="534" customFormat="1" ht="11.45" customHeight="1" x14ac:dyDescent="0.2">
      <c r="A900" s="561"/>
      <c r="B900" s="561"/>
      <c r="C900" s="561"/>
      <c r="D900" s="562"/>
      <c r="E900" s="562"/>
    </row>
    <row r="901" spans="1:5" s="534" customFormat="1" ht="11.45" customHeight="1" x14ac:dyDescent="0.2">
      <c r="A901" s="561"/>
      <c r="B901" s="561"/>
      <c r="C901" s="561"/>
      <c r="D901" s="562"/>
      <c r="E901" s="562"/>
    </row>
    <row r="902" spans="1:5" s="534" customFormat="1" ht="11.45" customHeight="1" x14ac:dyDescent="0.2">
      <c r="A902" s="561"/>
      <c r="B902" s="561"/>
      <c r="C902" s="561"/>
      <c r="D902" s="562"/>
      <c r="E902" s="562"/>
    </row>
    <row r="903" spans="1:5" s="534" customFormat="1" ht="11.45" customHeight="1" x14ac:dyDescent="0.2">
      <c r="A903" s="561"/>
      <c r="B903" s="561"/>
      <c r="C903" s="561"/>
      <c r="D903" s="562"/>
      <c r="E903" s="562"/>
    </row>
    <row r="904" spans="1:5" s="534" customFormat="1" ht="11.45" customHeight="1" x14ac:dyDescent="0.2">
      <c r="A904" s="561"/>
      <c r="B904" s="561"/>
      <c r="C904" s="561"/>
      <c r="D904" s="562"/>
      <c r="E904" s="562"/>
    </row>
    <row r="905" spans="1:5" s="534" customFormat="1" ht="11.45" customHeight="1" x14ac:dyDescent="0.2">
      <c r="A905" s="561"/>
      <c r="B905" s="561"/>
      <c r="C905" s="561"/>
      <c r="D905" s="562"/>
      <c r="E905" s="562"/>
    </row>
    <row r="906" spans="1:5" s="534" customFormat="1" ht="11.45" customHeight="1" x14ac:dyDescent="0.2">
      <c r="A906" s="561"/>
      <c r="B906" s="561"/>
      <c r="C906" s="561"/>
      <c r="D906" s="562"/>
      <c r="E906" s="562"/>
    </row>
    <row r="907" spans="1:5" s="534" customFormat="1" ht="11.45" customHeight="1" x14ac:dyDescent="0.2">
      <c r="A907" s="561"/>
      <c r="B907" s="561"/>
      <c r="C907" s="561"/>
      <c r="D907" s="562"/>
      <c r="E907" s="562"/>
    </row>
    <row r="908" spans="1:5" s="534" customFormat="1" ht="11.45" customHeight="1" x14ac:dyDescent="0.2">
      <c r="A908" s="561"/>
      <c r="B908" s="561"/>
      <c r="C908" s="561"/>
      <c r="D908" s="562"/>
      <c r="E908" s="562"/>
    </row>
    <row r="909" spans="1:5" s="534" customFormat="1" ht="11.45" customHeight="1" x14ac:dyDescent="0.2">
      <c r="A909" s="561"/>
      <c r="B909" s="561"/>
      <c r="C909" s="561"/>
      <c r="D909" s="562"/>
      <c r="E909" s="562"/>
    </row>
    <row r="910" spans="1:5" s="534" customFormat="1" ht="11.45" customHeight="1" x14ac:dyDescent="0.2">
      <c r="A910" s="561"/>
      <c r="B910" s="561"/>
      <c r="C910" s="561"/>
      <c r="D910" s="562"/>
      <c r="E910" s="562"/>
    </row>
    <row r="911" spans="1:5" s="534" customFormat="1" ht="11.45" customHeight="1" x14ac:dyDescent="0.2">
      <c r="A911" s="561"/>
      <c r="B911" s="561"/>
      <c r="C911" s="561"/>
      <c r="D911" s="562"/>
      <c r="E911" s="562"/>
    </row>
    <row r="912" spans="1:5" s="534" customFormat="1" ht="11.45" customHeight="1" x14ac:dyDescent="0.2">
      <c r="A912" s="561"/>
      <c r="B912" s="561"/>
      <c r="C912" s="561"/>
      <c r="D912" s="562"/>
      <c r="E912" s="562"/>
    </row>
    <row r="913" spans="1:5" s="534" customFormat="1" ht="11.45" customHeight="1" x14ac:dyDescent="0.2">
      <c r="A913" s="561"/>
      <c r="B913" s="561"/>
      <c r="C913" s="561"/>
      <c r="D913" s="562"/>
      <c r="E913" s="562"/>
    </row>
    <row r="914" spans="1:5" s="534" customFormat="1" ht="11.45" customHeight="1" x14ac:dyDescent="0.2">
      <c r="A914" s="561"/>
      <c r="B914" s="561"/>
      <c r="C914" s="561"/>
      <c r="D914" s="562"/>
      <c r="E914" s="562"/>
    </row>
    <row r="915" spans="1:5" s="534" customFormat="1" ht="11.45" customHeight="1" x14ac:dyDescent="0.2">
      <c r="A915" s="561"/>
      <c r="B915" s="561"/>
      <c r="C915" s="561"/>
      <c r="D915" s="562"/>
      <c r="E915" s="562"/>
    </row>
    <row r="916" spans="1:5" s="534" customFormat="1" ht="11.45" customHeight="1" x14ac:dyDescent="0.2">
      <c r="A916" s="561"/>
      <c r="B916" s="561"/>
      <c r="C916" s="561"/>
      <c r="D916" s="562"/>
      <c r="E916" s="562"/>
    </row>
    <row r="917" spans="1:5" s="534" customFormat="1" ht="11.45" customHeight="1" x14ac:dyDescent="0.2">
      <c r="A917" s="561"/>
      <c r="B917" s="561"/>
      <c r="C917" s="561"/>
      <c r="D917" s="562"/>
      <c r="E917" s="562"/>
    </row>
    <row r="918" spans="1:5" s="534" customFormat="1" ht="11.45" customHeight="1" x14ac:dyDescent="0.2">
      <c r="A918" s="561"/>
      <c r="B918" s="561"/>
      <c r="C918" s="561"/>
      <c r="D918" s="562"/>
      <c r="E918" s="562"/>
    </row>
    <row r="919" spans="1:5" s="534" customFormat="1" ht="11.45" customHeight="1" x14ac:dyDescent="0.2">
      <c r="A919" s="561"/>
      <c r="B919" s="561"/>
      <c r="C919" s="561"/>
      <c r="D919" s="562"/>
      <c r="E919" s="562"/>
    </row>
    <row r="920" spans="1:5" s="534" customFormat="1" ht="11.45" customHeight="1" x14ac:dyDescent="0.2">
      <c r="A920" s="561"/>
      <c r="B920" s="561"/>
      <c r="C920" s="561"/>
      <c r="D920" s="562"/>
      <c r="E920" s="562"/>
    </row>
    <row r="921" spans="1:5" s="534" customFormat="1" ht="11.45" customHeight="1" x14ac:dyDescent="0.2">
      <c r="A921" s="561"/>
      <c r="B921" s="561"/>
      <c r="C921" s="561"/>
      <c r="D921" s="562"/>
      <c r="E921" s="562"/>
    </row>
    <row r="922" spans="1:5" s="534" customFormat="1" ht="11.45" customHeight="1" x14ac:dyDescent="0.2">
      <c r="A922" s="561"/>
      <c r="B922" s="561"/>
      <c r="C922" s="561"/>
      <c r="D922" s="562"/>
      <c r="E922" s="562"/>
    </row>
    <row r="923" spans="1:5" s="534" customFormat="1" ht="11.45" customHeight="1" x14ac:dyDescent="0.2">
      <c r="A923" s="561"/>
      <c r="B923" s="561"/>
      <c r="C923" s="561"/>
      <c r="D923" s="562"/>
      <c r="E923" s="562"/>
    </row>
    <row r="924" spans="1:5" s="534" customFormat="1" ht="11.45" customHeight="1" x14ac:dyDescent="0.2">
      <c r="A924" s="561"/>
      <c r="B924" s="561"/>
      <c r="C924" s="561"/>
      <c r="D924" s="562"/>
      <c r="E924" s="562"/>
    </row>
    <row r="925" spans="1:5" s="534" customFormat="1" ht="11.45" customHeight="1" x14ac:dyDescent="0.2">
      <c r="A925" s="561"/>
      <c r="B925" s="561"/>
      <c r="C925" s="561"/>
      <c r="D925" s="562"/>
      <c r="E925" s="562"/>
    </row>
    <row r="926" spans="1:5" s="534" customFormat="1" ht="11.45" customHeight="1" x14ac:dyDescent="0.2">
      <c r="A926" s="561"/>
      <c r="B926" s="561"/>
      <c r="C926" s="561"/>
      <c r="D926" s="562"/>
      <c r="E926" s="562"/>
    </row>
    <row r="927" spans="1:5" s="534" customFormat="1" ht="11.45" customHeight="1" x14ac:dyDescent="0.2">
      <c r="A927" s="561"/>
      <c r="B927" s="561"/>
      <c r="C927" s="561"/>
      <c r="D927" s="562"/>
      <c r="E927" s="562"/>
    </row>
    <row r="928" spans="1:5" s="534" customFormat="1" ht="11.45" customHeight="1" x14ac:dyDescent="0.2">
      <c r="A928" s="561"/>
      <c r="B928" s="561"/>
      <c r="C928" s="561"/>
      <c r="D928" s="562"/>
      <c r="E928" s="562"/>
    </row>
    <row r="929" spans="1:5" s="534" customFormat="1" ht="11.45" customHeight="1" x14ac:dyDescent="0.2">
      <c r="A929" s="561"/>
      <c r="B929" s="561"/>
      <c r="C929" s="561"/>
      <c r="D929" s="562"/>
      <c r="E929" s="562"/>
    </row>
    <row r="930" spans="1:5" s="534" customFormat="1" ht="11.45" customHeight="1" x14ac:dyDescent="0.2">
      <c r="A930" s="561"/>
      <c r="B930" s="561"/>
      <c r="C930" s="561"/>
      <c r="D930" s="562"/>
      <c r="E930" s="562"/>
    </row>
    <row r="931" spans="1:5" s="534" customFormat="1" ht="11.45" customHeight="1" x14ac:dyDescent="0.2">
      <c r="A931" s="561"/>
      <c r="B931" s="561"/>
      <c r="C931" s="561"/>
      <c r="D931" s="562"/>
      <c r="E931" s="562"/>
    </row>
    <row r="932" spans="1:5" s="534" customFormat="1" ht="11.45" customHeight="1" x14ac:dyDescent="0.2">
      <c r="A932" s="561"/>
      <c r="B932" s="561"/>
      <c r="C932" s="561"/>
      <c r="D932" s="562"/>
      <c r="E932" s="562"/>
    </row>
    <row r="933" spans="1:5" s="534" customFormat="1" ht="11.45" customHeight="1" x14ac:dyDescent="0.2">
      <c r="A933" s="561"/>
      <c r="B933" s="561"/>
      <c r="C933" s="561"/>
      <c r="D933" s="562"/>
      <c r="E933" s="562"/>
    </row>
    <row r="934" spans="1:5" s="534" customFormat="1" ht="11.45" customHeight="1" x14ac:dyDescent="0.2">
      <c r="A934" s="561"/>
      <c r="B934" s="561"/>
      <c r="C934" s="561"/>
      <c r="D934" s="562"/>
      <c r="E934" s="562"/>
    </row>
    <row r="935" spans="1:5" s="534" customFormat="1" ht="11.45" customHeight="1" x14ac:dyDescent="0.2">
      <c r="A935" s="561"/>
      <c r="B935" s="561"/>
      <c r="C935" s="561"/>
      <c r="D935" s="562"/>
      <c r="E935" s="562"/>
    </row>
    <row r="936" spans="1:5" s="534" customFormat="1" ht="11.45" customHeight="1" x14ac:dyDescent="0.2">
      <c r="A936" s="561"/>
      <c r="B936" s="561"/>
      <c r="C936" s="561"/>
      <c r="D936" s="562"/>
      <c r="E936" s="562"/>
    </row>
    <row r="937" spans="1:5" s="534" customFormat="1" ht="11.45" customHeight="1" x14ac:dyDescent="0.2">
      <c r="A937" s="561"/>
      <c r="B937" s="561"/>
      <c r="C937" s="561"/>
      <c r="D937" s="562"/>
      <c r="E937" s="562"/>
    </row>
    <row r="938" spans="1:5" s="534" customFormat="1" ht="11.45" customHeight="1" x14ac:dyDescent="0.2">
      <c r="A938" s="561"/>
      <c r="B938" s="561"/>
      <c r="C938" s="561"/>
      <c r="D938" s="562"/>
      <c r="E938" s="562"/>
    </row>
    <row r="939" spans="1:5" s="534" customFormat="1" ht="11.45" customHeight="1" x14ac:dyDescent="0.2">
      <c r="A939" s="561"/>
      <c r="B939" s="561"/>
      <c r="C939" s="561"/>
      <c r="D939" s="562"/>
      <c r="E939" s="562"/>
    </row>
    <row r="940" spans="1:5" s="534" customFormat="1" ht="11.45" customHeight="1" x14ac:dyDescent="0.2">
      <c r="A940" s="561"/>
      <c r="B940" s="561"/>
      <c r="C940" s="561"/>
      <c r="D940" s="562"/>
      <c r="E940" s="562"/>
    </row>
    <row r="941" spans="1:5" s="534" customFormat="1" ht="11.45" customHeight="1" x14ac:dyDescent="0.2">
      <c r="A941" s="561"/>
      <c r="B941" s="561"/>
      <c r="C941" s="561"/>
      <c r="D941" s="562"/>
      <c r="E941" s="562"/>
    </row>
    <row r="942" spans="1:5" s="534" customFormat="1" ht="11.45" customHeight="1" x14ac:dyDescent="0.2">
      <c r="A942" s="561"/>
      <c r="B942" s="561"/>
      <c r="C942" s="561"/>
      <c r="D942" s="562"/>
      <c r="E942" s="562"/>
    </row>
    <row r="943" spans="1:5" s="534" customFormat="1" ht="11.45" customHeight="1" x14ac:dyDescent="0.2">
      <c r="A943" s="561"/>
      <c r="B943" s="561"/>
      <c r="C943" s="561"/>
      <c r="D943" s="562"/>
      <c r="E943" s="562"/>
    </row>
    <row r="944" spans="1:5" s="534" customFormat="1" ht="11.45" customHeight="1" x14ac:dyDescent="0.2">
      <c r="A944" s="561"/>
      <c r="B944" s="561"/>
      <c r="C944" s="561"/>
      <c r="D944" s="562"/>
      <c r="E944" s="562"/>
    </row>
    <row r="945" spans="1:5" s="534" customFormat="1" ht="11.45" customHeight="1" x14ac:dyDescent="0.2">
      <c r="A945" s="561"/>
      <c r="B945" s="561"/>
      <c r="C945" s="561"/>
      <c r="D945" s="562"/>
      <c r="E945" s="562"/>
    </row>
    <row r="946" spans="1:5" s="534" customFormat="1" ht="11.45" customHeight="1" x14ac:dyDescent="0.2">
      <c r="A946" s="561"/>
      <c r="B946" s="561"/>
      <c r="C946" s="561"/>
      <c r="D946" s="562"/>
      <c r="E946" s="562"/>
    </row>
    <row r="947" spans="1:5" s="534" customFormat="1" ht="11.45" customHeight="1" x14ac:dyDescent="0.2">
      <c r="A947" s="561"/>
      <c r="B947" s="561"/>
      <c r="C947" s="561"/>
      <c r="D947" s="562"/>
      <c r="E947" s="562"/>
    </row>
    <row r="948" spans="1:5" s="534" customFormat="1" ht="11.45" customHeight="1" x14ac:dyDescent="0.2">
      <c r="A948" s="561"/>
      <c r="B948" s="561"/>
      <c r="C948" s="561"/>
      <c r="D948" s="562"/>
      <c r="E948" s="562"/>
    </row>
    <row r="949" spans="1:5" s="534" customFormat="1" ht="11.45" customHeight="1" x14ac:dyDescent="0.2">
      <c r="A949" s="561"/>
      <c r="B949" s="561"/>
      <c r="C949" s="561"/>
      <c r="D949" s="562"/>
      <c r="E949" s="562"/>
    </row>
    <row r="950" spans="1:5" s="534" customFormat="1" ht="11.45" customHeight="1" x14ac:dyDescent="0.2">
      <c r="A950" s="561"/>
      <c r="B950" s="561"/>
      <c r="C950" s="561"/>
      <c r="D950" s="562"/>
      <c r="E950" s="562"/>
    </row>
    <row r="951" spans="1:5" s="534" customFormat="1" ht="11.45" customHeight="1" x14ac:dyDescent="0.2">
      <c r="A951" s="561"/>
      <c r="B951" s="561"/>
      <c r="C951" s="561"/>
      <c r="D951" s="562"/>
      <c r="E951" s="562"/>
    </row>
    <row r="952" spans="1:5" s="534" customFormat="1" ht="11.45" customHeight="1" x14ac:dyDescent="0.2">
      <c r="A952" s="561"/>
      <c r="B952" s="561"/>
      <c r="C952" s="561"/>
      <c r="D952" s="562"/>
      <c r="E952" s="562"/>
    </row>
    <row r="953" spans="1:5" s="534" customFormat="1" ht="11.45" customHeight="1" x14ac:dyDescent="0.2">
      <c r="A953" s="561"/>
      <c r="B953" s="561"/>
      <c r="C953" s="561"/>
      <c r="D953" s="562"/>
      <c r="E953" s="562"/>
    </row>
    <row r="954" spans="1:5" s="534" customFormat="1" ht="11.45" customHeight="1" x14ac:dyDescent="0.2">
      <c r="A954" s="561"/>
      <c r="B954" s="561"/>
      <c r="C954" s="561"/>
      <c r="D954" s="562"/>
      <c r="E954" s="562"/>
    </row>
    <row r="955" spans="1:5" s="534" customFormat="1" ht="11.45" customHeight="1" x14ac:dyDescent="0.2">
      <c r="A955" s="561"/>
      <c r="B955" s="561"/>
      <c r="C955" s="561"/>
      <c r="D955" s="562"/>
      <c r="E955" s="562"/>
    </row>
    <row r="956" spans="1:5" s="534" customFormat="1" ht="11.45" customHeight="1" x14ac:dyDescent="0.2">
      <c r="A956" s="561"/>
      <c r="B956" s="561"/>
      <c r="C956" s="561"/>
      <c r="D956" s="562"/>
      <c r="E956" s="562"/>
    </row>
    <row r="957" spans="1:5" s="534" customFormat="1" ht="11.45" customHeight="1" x14ac:dyDescent="0.2">
      <c r="A957" s="561"/>
      <c r="B957" s="561"/>
      <c r="C957" s="561"/>
      <c r="D957" s="562"/>
      <c r="E957" s="562"/>
    </row>
    <row r="958" spans="1:5" s="534" customFormat="1" ht="11.45" customHeight="1" x14ac:dyDescent="0.2">
      <c r="A958" s="561"/>
      <c r="B958" s="561"/>
      <c r="C958" s="561"/>
      <c r="D958" s="562"/>
      <c r="E958" s="562"/>
    </row>
    <row r="959" spans="1:5" s="534" customFormat="1" ht="11.45" customHeight="1" x14ac:dyDescent="0.2">
      <c r="A959" s="561"/>
      <c r="B959" s="561"/>
      <c r="C959" s="561"/>
      <c r="D959" s="562"/>
      <c r="E959" s="562"/>
    </row>
    <row r="960" spans="1:5" s="534" customFormat="1" ht="11.45" customHeight="1" x14ac:dyDescent="0.2">
      <c r="A960" s="561"/>
      <c r="B960" s="561"/>
      <c r="C960" s="561"/>
      <c r="D960" s="562"/>
      <c r="E960" s="562"/>
    </row>
    <row r="961" spans="1:5" s="534" customFormat="1" ht="11.45" customHeight="1" x14ac:dyDescent="0.2">
      <c r="A961" s="561"/>
      <c r="B961" s="561"/>
      <c r="C961" s="561"/>
      <c r="D961" s="562"/>
      <c r="E961" s="562"/>
    </row>
    <row r="962" spans="1:5" s="534" customFormat="1" ht="11.45" customHeight="1" x14ac:dyDescent="0.2">
      <c r="A962" s="561"/>
      <c r="B962" s="561"/>
      <c r="C962" s="561"/>
      <c r="D962" s="562"/>
      <c r="E962" s="562"/>
    </row>
    <row r="963" spans="1:5" s="534" customFormat="1" ht="11.45" customHeight="1" x14ac:dyDescent="0.2">
      <c r="A963" s="561"/>
      <c r="B963" s="561"/>
      <c r="C963" s="561"/>
      <c r="D963" s="562"/>
      <c r="E963" s="562"/>
    </row>
    <row r="964" spans="1:5" s="534" customFormat="1" ht="11.45" customHeight="1" x14ac:dyDescent="0.2">
      <c r="A964" s="561"/>
      <c r="B964" s="561"/>
      <c r="C964" s="561"/>
      <c r="D964" s="562"/>
      <c r="E964" s="562"/>
    </row>
    <row r="965" spans="1:5" s="534" customFormat="1" ht="11.45" customHeight="1" x14ac:dyDescent="0.2">
      <c r="A965" s="561"/>
      <c r="B965" s="561"/>
      <c r="C965" s="561"/>
      <c r="D965" s="562"/>
      <c r="E965" s="562"/>
    </row>
    <row r="966" spans="1:5" s="534" customFormat="1" ht="11.45" customHeight="1" x14ac:dyDescent="0.2">
      <c r="A966" s="561"/>
      <c r="B966" s="561"/>
      <c r="C966" s="561"/>
      <c r="D966" s="562"/>
      <c r="E966" s="562"/>
    </row>
    <row r="967" spans="1:5" s="534" customFormat="1" ht="11.45" customHeight="1" x14ac:dyDescent="0.2">
      <c r="A967" s="561"/>
      <c r="B967" s="561"/>
      <c r="C967" s="561"/>
      <c r="D967" s="562"/>
      <c r="E967" s="562"/>
    </row>
    <row r="968" spans="1:5" s="534" customFormat="1" ht="11.45" customHeight="1" x14ac:dyDescent="0.2">
      <c r="A968" s="561"/>
      <c r="B968" s="561"/>
      <c r="C968" s="561"/>
      <c r="D968" s="562"/>
      <c r="E968" s="562"/>
    </row>
    <row r="969" spans="1:5" s="534" customFormat="1" ht="11.45" customHeight="1" x14ac:dyDescent="0.2">
      <c r="A969" s="561"/>
      <c r="B969" s="561"/>
      <c r="C969" s="561"/>
      <c r="D969" s="562"/>
      <c r="E969" s="562"/>
    </row>
    <row r="970" spans="1:5" s="534" customFormat="1" ht="11.45" customHeight="1" x14ac:dyDescent="0.2">
      <c r="A970" s="561"/>
      <c r="B970" s="561"/>
      <c r="C970" s="561"/>
      <c r="D970" s="562"/>
      <c r="E970" s="562"/>
    </row>
    <row r="971" spans="1:5" s="534" customFormat="1" ht="11.45" customHeight="1" x14ac:dyDescent="0.2">
      <c r="A971" s="561"/>
      <c r="B971" s="561"/>
      <c r="C971" s="561"/>
      <c r="D971" s="562"/>
      <c r="E971" s="562"/>
    </row>
    <row r="972" spans="1:5" s="534" customFormat="1" ht="11.45" customHeight="1" x14ac:dyDescent="0.2">
      <c r="A972" s="561"/>
      <c r="B972" s="561"/>
      <c r="C972" s="561"/>
      <c r="D972" s="562"/>
      <c r="E972" s="562"/>
    </row>
    <row r="973" spans="1:5" s="534" customFormat="1" ht="11.45" customHeight="1" x14ac:dyDescent="0.2">
      <c r="A973" s="561"/>
      <c r="B973" s="561"/>
      <c r="C973" s="561"/>
      <c r="D973" s="562"/>
      <c r="E973" s="562"/>
    </row>
    <row r="974" spans="1:5" s="534" customFormat="1" ht="11.45" customHeight="1" x14ac:dyDescent="0.2">
      <c r="A974" s="561"/>
      <c r="B974" s="561"/>
      <c r="C974" s="561"/>
      <c r="D974" s="562"/>
      <c r="E974" s="562"/>
    </row>
    <row r="975" spans="1:5" s="534" customFormat="1" ht="11.45" customHeight="1" x14ac:dyDescent="0.2">
      <c r="A975" s="561"/>
      <c r="B975" s="561"/>
      <c r="C975" s="561"/>
      <c r="D975" s="562"/>
      <c r="E975" s="562"/>
    </row>
    <row r="976" spans="1:5" s="534" customFormat="1" ht="11.45" customHeight="1" x14ac:dyDescent="0.2">
      <c r="A976" s="561"/>
      <c r="B976" s="561"/>
      <c r="C976" s="561"/>
      <c r="D976" s="562"/>
      <c r="E976" s="562"/>
    </row>
    <row r="977" spans="1:5" s="534" customFormat="1" ht="11.45" customHeight="1" x14ac:dyDescent="0.2">
      <c r="A977" s="561"/>
      <c r="B977" s="561"/>
      <c r="C977" s="561"/>
      <c r="D977" s="562"/>
      <c r="E977" s="562"/>
    </row>
    <row r="978" spans="1:5" s="534" customFormat="1" ht="11.45" customHeight="1" x14ac:dyDescent="0.2">
      <c r="A978" s="561"/>
      <c r="B978" s="561"/>
      <c r="C978" s="561"/>
      <c r="D978" s="562"/>
      <c r="E978" s="562"/>
    </row>
    <row r="979" spans="1:5" s="534" customFormat="1" ht="11.45" customHeight="1" x14ac:dyDescent="0.2">
      <c r="A979" s="561"/>
      <c r="B979" s="561"/>
      <c r="C979" s="561"/>
      <c r="D979" s="562"/>
      <c r="E979" s="562"/>
    </row>
    <row r="980" spans="1:5" s="534" customFormat="1" ht="11.45" customHeight="1" x14ac:dyDescent="0.2">
      <c r="A980" s="561"/>
      <c r="B980" s="561"/>
      <c r="C980" s="561"/>
      <c r="D980" s="562"/>
      <c r="E980" s="562"/>
    </row>
    <row r="981" spans="1:5" s="534" customFormat="1" ht="11.45" customHeight="1" x14ac:dyDescent="0.2">
      <c r="A981" s="561"/>
      <c r="B981" s="561"/>
      <c r="C981" s="561"/>
      <c r="D981" s="562"/>
      <c r="E981" s="562"/>
    </row>
    <row r="982" spans="1:5" s="534" customFormat="1" ht="11.45" customHeight="1" x14ac:dyDescent="0.2">
      <c r="A982" s="561"/>
      <c r="B982" s="561"/>
      <c r="C982" s="561"/>
      <c r="D982" s="562"/>
      <c r="E982" s="562"/>
    </row>
    <row r="983" spans="1:5" s="534" customFormat="1" ht="11.45" customHeight="1" x14ac:dyDescent="0.2">
      <c r="A983" s="561"/>
      <c r="B983" s="561"/>
      <c r="C983" s="561"/>
      <c r="D983" s="562"/>
      <c r="E983" s="562"/>
    </row>
    <row r="984" spans="1:5" s="534" customFormat="1" ht="11.45" customHeight="1" x14ac:dyDescent="0.2">
      <c r="A984" s="561"/>
      <c r="B984" s="561"/>
      <c r="C984" s="561"/>
      <c r="D984" s="562"/>
      <c r="E984" s="562"/>
    </row>
    <row r="985" spans="1:5" s="534" customFormat="1" ht="11.45" customHeight="1" x14ac:dyDescent="0.2">
      <c r="A985" s="561"/>
      <c r="B985" s="561"/>
      <c r="C985" s="561"/>
      <c r="D985" s="562"/>
      <c r="E985" s="562"/>
    </row>
    <row r="986" spans="1:5" s="534" customFormat="1" ht="11.45" customHeight="1" x14ac:dyDescent="0.2">
      <c r="A986" s="561"/>
      <c r="B986" s="561"/>
      <c r="C986" s="561"/>
      <c r="D986" s="562"/>
      <c r="E986" s="562"/>
    </row>
    <row r="987" spans="1:5" s="534" customFormat="1" ht="11.45" customHeight="1" x14ac:dyDescent="0.2">
      <c r="A987" s="561"/>
      <c r="B987" s="561"/>
      <c r="C987" s="561"/>
      <c r="D987" s="562"/>
      <c r="E987" s="562"/>
    </row>
    <row r="988" spans="1:5" s="534" customFormat="1" ht="11.45" customHeight="1" x14ac:dyDescent="0.2">
      <c r="A988" s="561"/>
      <c r="B988" s="561"/>
      <c r="C988" s="561"/>
      <c r="D988" s="562"/>
      <c r="E988" s="562"/>
    </row>
    <row r="989" spans="1:5" s="534" customFormat="1" ht="11.45" customHeight="1" x14ac:dyDescent="0.2">
      <c r="A989" s="561"/>
      <c r="B989" s="561"/>
      <c r="C989" s="561"/>
      <c r="D989" s="562"/>
      <c r="E989" s="562"/>
    </row>
    <row r="990" spans="1:5" s="534" customFormat="1" ht="11.45" customHeight="1" x14ac:dyDescent="0.2">
      <c r="A990" s="561"/>
      <c r="B990" s="561"/>
      <c r="C990" s="561"/>
      <c r="D990" s="562"/>
      <c r="E990" s="562"/>
    </row>
    <row r="991" spans="1:5" s="534" customFormat="1" ht="11.45" customHeight="1" x14ac:dyDescent="0.2">
      <c r="A991" s="561"/>
      <c r="B991" s="561"/>
      <c r="C991" s="561"/>
      <c r="D991" s="562"/>
      <c r="E991" s="562"/>
    </row>
    <row r="992" spans="1:5" s="534" customFormat="1" ht="11.45" customHeight="1" x14ac:dyDescent="0.2">
      <c r="A992" s="561"/>
      <c r="B992" s="561"/>
      <c r="C992" s="561"/>
      <c r="D992" s="562"/>
      <c r="E992" s="562"/>
    </row>
    <row r="993" spans="1:5" s="534" customFormat="1" ht="11.45" customHeight="1" x14ac:dyDescent="0.2">
      <c r="A993" s="561"/>
      <c r="B993" s="561"/>
      <c r="C993" s="561"/>
      <c r="D993" s="562"/>
      <c r="E993" s="562"/>
    </row>
    <row r="994" spans="1:5" s="534" customFormat="1" ht="11.45" customHeight="1" x14ac:dyDescent="0.2">
      <c r="A994" s="561"/>
      <c r="B994" s="561"/>
      <c r="C994" s="561"/>
      <c r="D994" s="562"/>
      <c r="E994" s="562"/>
    </row>
    <row r="995" spans="1:5" s="534" customFormat="1" ht="11.45" customHeight="1" x14ac:dyDescent="0.2">
      <c r="A995" s="561"/>
      <c r="B995" s="561"/>
      <c r="C995" s="561"/>
      <c r="D995" s="562"/>
      <c r="E995" s="562"/>
    </row>
    <row r="996" spans="1:5" s="534" customFormat="1" ht="11.45" customHeight="1" x14ac:dyDescent="0.2">
      <c r="A996" s="561"/>
      <c r="B996" s="561"/>
      <c r="C996" s="561"/>
      <c r="D996" s="562"/>
      <c r="E996" s="562"/>
    </row>
    <row r="997" spans="1:5" s="534" customFormat="1" ht="11.45" customHeight="1" x14ac:dyDescent="0.2">
      <c r="A997" s="561"/>
      <c r="B997" s="561"/>
      <c r="C997" s="561"/>
      <c r="D997" s="562"/>
      <c r="E997" s="562"/>
    </row>
    <row r="998" spans="1:5" s="534" customFormat="1" ht="11.45" customHeight="1" x14ac:dyDescent="0.2">
      <c r="A998" s="561"/>
      <c r="B998" s="561"/>
      <c r="C998" s="561"/>
      <c r="D998" s="562"/>
      <c r="E998" s="562"/>
    </row>
    <row r="999" spans="1:5" s="534" customFormat="1" ht="11.45" customHeight="1" x14ac:dyDescent="0.2">
      <c r="A999" s="561"/>
      <c r="B999" s="561"/>
      <c r="C999" s="561"/>
      <c r="D999" s="562"/>
      <c r="E999" s="562"/>
    </row>
    <row r="1000" spans="1:5" s="534" customFormat="1" ht="11.45" customHeight="1" x14ac:dyDescent="0.2">
      <c r="A1000" s="561"/>
      <c r="B1000" s="561"/>
      <c r="C1000" s="561"/>
      <c r="D1000" s="562"/>
      <c r="E1000" s="562"/>
    </row>
    <row r="1001" spans="1:5" s="534" customFormat="1" ht="11.45" customHeight="1" x14ac:dyDescent="0.2">
      <c r="A1001" s="561"/>
      <c r="B1001" s="561"/>
      <c r="C1001" s="561"/>
      <c r="D1001" s="562"/>
      <c r="E1001" s="562"/>
    </row>
    <row r="1002" spans="1:5" s="534" customFormat="1" ht="11.45" customHeight="1" x14ac:dyDescent="0.2">
      <c r="A1002" s="561"/>
      <c r="B1002" s="561"/>
      <c r="C1002" s="561"/>
      <c r="D1002" s="562"/>
      <c r="E1002" s="562"/>
    </row>
    <row r="1003" spans="1:5" s="534" customFormat="1" ht="11.45" customHeight="1" x14ac:dyDescent="0.2">
      <c r="A1003" s="561"/>
      <c r="B1003" s="561"/>
      <c r="C1003" s="561"/>
      <c r="D1003" s="562"/>
      <c r="E1003" s="562"/>
    </row>
    <row r="1004" spans="1:5" s="534" customFormat="1" ht="11.45" customHeight="1" x14ac:dyDescent="0.2">
      <c r="A1004" s="561"/>
      <c r="B1004" s="561"/>
      <c r="C1004" s="561"/>
      <c r="D1004" s="562"/>
      <c r="E1004" s="562"/>
    </row>
    <row r="1005" spans="1:5" s="534" customFormat="1" ht="11.45" customHeight="1" x14ac:dyDescent="0.2">
      <c r="A1005" s="561"/>
      <c r="B1005" s="561"/>
      <c r="C1005" s="561"/>
      <c r="D1005" s="562"/>
      <c r="E1005" s="562"/>
    </row>
    <row r="1006" spans="1:5" s="534" customFormat="1" ht="11.45" customHeight="1" x14ac:dyDescent="0.2">
      <c r="A1006" s="561"/>
      <c r="B1006" s="561"/>
      <c r="C1006" s="561"/>
      <c r="D1006" s="562"/>
      <c r="E1006" s="562"/>
    </row>
    <row r="1007" spans="1:5" s="534" customFormat="1" ht="11.45" customHeight="1" x14ac:dyDescent="0.2">
      <c r="A1007" s="561"/>
      <c r="B1007" s="561"/>
      <c r="C1007" s="561"/>
      <c r="D1007" s="562"/>
      <c r="E1007" s="562"/>
    </row>
    <row r="1008" spans="1:5" s="534" customFormat="1" ht="11.45" customHeight="1" x14ac:dyDescent="0.2">
      <c r="A1008" s="561"/>
      <c r="B1008" s="561"/>
      <c r="C1008" s="561"/>
      <c r="D1008" s="562"/>
      <c r="E1008" s="562"/>
    </row>
    <row r="1009" spans="1:5" s="534" customFormat="1" ht="11.45" customHeight="1" x14ac:dyDescent="0.2">
      <c r="A1009" s="561"/>
      <c r="B1009" s="561"/>
      <c r="C1009" s="561"/>
      <c r="D1009" s="562"/>
      <c r="E1009" s="562"/>
    </row>
    <row r="1010" spans="1:5" s="534" customFormat="1" ht="11.45" customHeight="1" x14ac:dyDescent="0.2">
      <c r="A1010" s="561"/>
      <c r="B1010" s="561"/>
      <c r="C1010" s="561"/>
      <c r="D1010" s="562"/>
      <c r="E1010" s="562"/>
    </row>
    <row r="1011" spans="1:5" s="534" customFormat="1" ht="11.45" customHeight="1" x14ac:dyDescent="0.2">
      <c r="A1011" s="561"/>
      <c r="B1011" s="561"/>
      <c r="C1011" s="561"/>
      <c r="D1011" s="562"/>
      <c r="E1011" s="562"/>
    </row>
    <row r="1012" spans="1:5" s="534" customFormat="1" ht="11.45" customHeight="1" x14ac:dyDescent="0.2">
      <c r="A1012" s="561"/>
      <c r="B1012" s="561"/>
      <c r="C1012" s="561"/>
      <c r="D1012" s="562"/>
      <c r="E1012" s="562"/>
    </row>
    <row r="1013" spans="1:5" s="534" customFormat="1" ht="11.45" customHeight="1" x14ac:dyDescent="0.2">
      <c r="A1013" s="561"/>
      <c r="B1013" s="561"/>
      <c r="C1013" s="561"/>
      <c r="D1013" s="562"/>
      <c r="E1013" s="562"/>
    </row>
    <row r="1014" spans="1:5" s="534" customFormat="1" ht="11.45" customHeight="1" x14ac:dyDescent="0.2">
      <c r="A1014" s="561"/>
      <c r="B1014" s="561"/>
      <c r="C1014" s="561"/>
      <c r="D1014" s="562"/>
      <c r="E1014" s="562"/>
    </row>
    <row r="1015" spans="1:5" s="534" customFormat="1" ht="11.45" customHeight="1" x14ac:dyDescent="0.2">
      <c r="A1015" s="561"/>
      <c r="B1015" s="561"/>
      <c r="C1015" s="561"/>
      <c r="D1015" s="562"/>
      <c r="E1015" s="562"/>
    </row>
    <row r="1016" spans="1:5" s="534" customFormat="1" ht="11.45" customHeight="1" x14ac:dyDescent="0.2">
      <c r="A1016" s="561"/>
      <c r="B1016" s="561"/>
      <c r="C1016" s="561"/>
      <c r="D1016" s="562"/>
      <c r="E1016" s="562"/>
    </row>
    <row r="1017" spans="1:5" s="534" customFormat="1" ht="11.45" customHeight="1" x14ac:dyDescent="0.2">
      <c r="A1017" s="561"/>
      <c r="B1017" s="561"/>
      <c r="C1017" s="561"/>
      <c r="D1017" s="562"/>
      <c r="E1017" s="562"/>
    </row>
    <row r="1018" spans="1:5" s="534" customFormat="1" ht="11.45" customHeight="1" x14ac:dyDescent="0.2">
      <c r="A1018" s="561"/>
      <c r="B1018" s="561"/>
      <c r="C1018" s="561"/>
      <c r="D1018" s="562"/>
      <c r="E1018" s="562"/>
    </row>
    <row r="1019" spans="1:5" s="534" customFormat="1" ht="11.45" customHeight="1" x14ac:dyDescent="0.2">
      <c r="A1019" s="561"/>
      <c r="B1019" s="561"/>
      <c r="C1019" s="561"/>
      <c r="D1019" s="562"/>
      <c r="E1019" s="562"/>
    </row>
    <row r="1020" spans="1:5" s="534" customFormat="1" ht="11.45" customHeight="1" x14ac:dyDescent="0.2">
      <c r="A1020" s="561"/>
      <c r="B1020" s="561"/>
      <c r="C1020" s="561"/>
      <c r="D1020" s="562"/>
      <c r="E1020" s="562"/>
    </row>
    <row r="1021" spans="1:5" s="534" customFormat="1" ht="11.45" customHeight="1" x14ac:dyDescent="0.2">
      <c r="A1021" s="561"/>
      <c r="B1021" s="561"/>
      <c r="C1021" s="561"/>
      <c r="D1021" s="562"/>
      <c r="E1021" s="562"/>
    </row>
    <row r="1022" spans="1:5" s="534" customFormat="1" ht="11.45" customHeight="1" x14ac:dyDescent="0.2">
      <c r="A1022" s="561"/>
      <c r="B1022" s="561"/>
      <c r="C1022" s="561"/>
      <c r="D1022" s="562"/>
      <c r="E1022" s="562"/>
    </row>
    <row r="1023" spans="1:5" s="534" customFormat="1" ht="11.45" customHeight="1" x14ac:dyDescent="0.2">
      <c r="A1023" s="561"/>
      <c r="B1023" s="561"/>
      <c r="C1023" s="561"/>
      <c r="D1023" s="562"/>
      <c r="E1023" s="562"/>
    </row>
    <row r="1024" spans="1:5" s="534" customFormat="1" ht="11.45" customHeight="1" x14ac:dyDescent="0.2">
      <c r="A1024" s="561"/>
      <c r="B1024" s="561"/>
      <c r="C1024" s="561"/>
      <c r="D1024" s="562"/>
      <c r="E1024" s="562"/>
    </row>
    <row r="1025" spans="1:5" s="534" customFormat="1" ht="11.45" customHeight="1" x14ac:dyDescent="0.2">
      <c r="A1025" s="561"/>
      <c r="B1025" s="561"/>
      <c r="C1025" s="561"/>
      <c r="D1025" s="562"/>
      <c r="E1025" s="562"/>
    </row>
    <row r="1026" spans="1:5" s="534" customFormat="1" ht="11.45" customHeight="1" x14ac:dyDescent="0.2">
      <c r="A1026" s="561"/>
      <c r="B1026" s="561"/>
      <c r="C1026" s="561"/>
      <c r="D1026" s="562"/>
      <c r="E1026" s="562"/>
    </row>
    <row r="1027" spans="1:5" s="534" customFormat="1" ht="11.45" customHeight="1" x14ac:dyDescent="0.2">
      <c r="A1027" s="561"/>
      <c r="B1027" s="561"/>
      <c r="C1027" s="561"/>
      <c r="D1027" s="562"/>
      <c r="E1027" s="562"/>
    </row>
    <row r="1028" spans="1:5" s="534" customFormat="1" ht="11.45" customHeight="1" x14ac:dyDescent="0.2">
      <c r="A1028" s="561"/>
      <c r="B1028" s="561"/>
      <c r="C1028" s="561"/>
      <c r="D1028" s="562"/>
      <c r="E1028" s="562"/>
    </row>
    <row r="1029" spans="1:5" s="534" customFormat="1" ht="11.45" customHeight="1" x14ac:dyDescent="0.2">
      <c r="A1029" s="561"/>
      <c r="B1029" s="561"/>
      <c r="C1029" s="561"/>
      <c r="D1029" s="562"/>
      <c r="E1029" s="562"/>
    </row>
    <row r="1030" spans="1:5" s="534" customFormat="1" ht="11.45" customHeight="1" x14ac:dyDescent="0.2">
      <c r="A1030" s="561"/>
      <c r="B1030" s="561"/>
      <c r="C1030" s="561"/>
      <c r="D1030" s="562"/>
      <c r="E1030" s="562"/>
    </row>
    <row r="1031" spans="1:5" s="534" customFormat="1" ht="11.45" customHeight="1" x14ac:dyDescent="0.2">
      <c r="A1031" s="561"/>
      <c r="B1031" s="561"/>
      <c r="C1031" s="561"/>
      <c r="D1031" s="562"/>
      <c r="E1031" s="562"/>
    </row>
    <row r="1032" spans="1:5" s="534" customFormat="1" ht="11.45" customHeight="1" x14ac:dyDescent="0.2">
      <c r="A1032" s="561"/>
      <c r="B1032" s="561"/>
      <c r="C1032" s="561"/>
      <c r="D1032" s="562"/>
      <c r="E1032" s="562"/>
    </row>
    <row r="1033" spans="1:5" s="534" customFormat="1" ht="11.45" customHeight="1" x14ac:dyDescent="0.2">
      <c r="A1033" s="561"/>
      <c r="B1033" s="561"/>
      <c r="C1033" s="561"/>
      <c r="D1033" s="562"/>
      <c r="E1033" s="562"/>
    </row>
    <row r="1034" spans="1:5" s="534" customFormat="1" ht="11.45" customHeight="1" x14ac:dyDescent="0.2">
      <c r="A1034" s="561"/>
      <c r="B1034" s="561"/>
      <c r="C1034" s="561"/>
      <c r="D1034" s="562"/>
      <c r="E1034" s="562"/>
    </row>
    <row r="1035" spans="1:5" s="534" customFormat="1" ht="11.45" customHeight="1" x14ac:dyDescent="0.2">
      <c r="A1035" s="561"/>
      <c r="B1035" s="561"/>
      <c r="C1035" s="561"/>
      <c r="D1035" s="562"/>
      <c r="E1035" s="562"/>
    </row>
    <row r="1036" spans="1:5" s="534" customFormat="1" ht="11.45" customHeight="1" x14ac:dyDescent="0.2">
      <c r="A1036" s="561"/>
      <c r="B1036" s="561"/>
      <c r="C1036" s="561"/>
      <c r="D1036" s="562"/>
      <c r="E1036" s="562"/>
    </row>
    <row r="1037" spans="1:5" s="534" customFormat="1" ht="11.45" customHeight="1" x14ac:dyDescent="0.2">
      <c r="A1037" s="561"/>
      <c r="B1037" s="561"/>
      <c r="C1037" s="561"/>
      <c r="D1037" s="562"/>
      <c r="E1037" s="562"/>
    </row>
    <row r="1038" spans="1:5" s="534" customFormat="1" ht="11.45" customHeight="1" x14ac:dyDescent="0.2">
      <c r="A1038" s="561"/>
      <c r="B1038" s="561"/>
      <c r="C1038" s="561"/>
      <c r="D1038" s="562"/>
      <c r="E1038" s="562"/>
    </row>
    <row r="1039" spans="1:5" s="534" customFormat="1" ht="11.45" customHeight="1" x14ac:dyDescent="0.2">
      <c r="A1039" s="561"/>
      <c r="B1039" s="561"/>
      <c r="C1039" s="561"/>
      <c r="D1039" s="562"/>
      <c r="E1039" s="562"/>
    </row>
    <row r="1040" spans="1:5" s="534" customFormat="1" ht="11.45" customHeight="1" x14ac:dyDescent="0.2">
      <c r="A1040" s="561"/>
      <c r="B1040" s="561"/>
      <c r="C1040" s="561"/>
      <c r="D1040" s="562"/>
      <c r="E1040" s="562"/>
    </row>
    <row r="1041" spans="1:5" s="534" customFormat="1" ht="11.45" customHeight="1" x14ac:dyDescent="0.2">
      <c r="A1041" s="561"/>
      <c r="B1041" s="561"/>
      <c r="C1041" s="561"/>
      <c r="D1041" s="562"/>
      <c r="E1041" s="562"/>
    </row>
    <row r="1042" spans="1:5" s="534" customFormat="1" ht="11.45" customHeight="1" x14ac:dyDescent="0.2">
      <c r="A1042" s="561"/>
      <c r="B1042" s="561"/>
      <c r="C1042" s="561"/>
      <c r="D1042" s="562"/>
      <c r="E1042" s="562"/>
    </row>
    <row r="1043" spans="1:5" s="534" customFormat="1" ht="11.45" customHeight="1" x14ac:dyDescent="0.2">
      <c r="A1043" s="561"/>
      <c r="B1043" s="561"/>
      <c r="C1043" s="561"/>
      <c r="D1043" s="562"/>
      <c r="E1043" s="562"/>
    </row>
    <row r="1044" spans="1:5" s="534" customFormat="1" ht="11.45" customHeight="1" x14ac:dyDescent="0.2">
      <c r="A1044" s="561"/>
      <c r="B1044" s="561"/>
      <c r="C1044" s="561"/>
      <c r="D1044" s="562"/>
      <c r="E1044" s="562"/>
    </row>
    <row r="1045" spans="1:5" s="534" customFormat="1" ht="11.45" customHeight="1" x14ac:dyDescent="0.2">
      <c r="A1045" s="561"/>
      <c r="B1045" s="561"/>
      <c r="C1045" s="561"/>
      <c r="D1045" s="562"/>
      <c r="E1045" s="562"/>
    </row>
    <row r="1046" spans="1:5" s="534" customFormat="1" ht="11.45" customHeight="1" x14ac:dyDescent="0.2">
      <c r="A1046" s="561"/>
      <c r="B1046" s="561"/>
      <c r="C1046" s="561"/>
      <c r="D1046" s="562"/>
      <c r="E1046" s="562"/>
    </row>
    <row r="1047" spans="1:5" s="534" customFormat="1" ht="11.45" customHeight="1" x14ac:dyDescent="0.2">
      <c r="A1047" s="561"/>
      <c r="B1047" s="561"/>
      <c r="C1047" s="561"/>
      <c r="D1047" s="562"/>
      <c r="E1047" s="562"/>
    </row>
    <row r="1048" spans="1:5" s="534" customFormat="1" ht="11.45" customHeight="1" x14ac:dyDescent="0.2">
      <c r="A1048" s="561"/>
      <c r="B1048" s="561"/>
      <c r="C1048" s="561"/>
      <c r="D1048" s="562"/>
      <c r="E1048" s="562"/>
    </row>
    <row r="1049" spans="1:5" s="534" customFormat="1" ht="11.45" customHeight="1" x14ac:dyDescent="0.2">
      <c r="A1049" s="561"/>
      <c r="B1049" s="561"/>
      <c r="C1049" s="561"/>
      <c r="D1049" s="562"/>
      <c r="E1049" s="562"/>
    </row>
    <row r="1050" spans="1:5" s="534" customFormat="1" ht="11.45" customHeight="1" x14ac:dyDescent="0.2">
      <c r="A1050" s="561"/>
      <c r="B1050" s="561"/>
      <c r="C1050" s="561"/>
      <c r="D1050" s="562"/>
      <c r="E1050" s="562"/>
    </row>
    <row r="1051" spans="1:5" s="534" customFormat="1" ht="11.45" customHeight="1" x14ac:dyDescent="0.2">
      <c r="A1051" s="561"/>
      <c r="B1051" s="561"/>
      <c r="C1051" s="561"/>
      <c r="D1051" s="562"/>
      <c r="E1051" s="562"/>
    </row>
    <row r="1052" spans="1:5" s="534" customFormat="1" ht="11.45" customHeight="1" x14ac:dyDescent="0.2">
      <c r="A1052" s="561"/>
      <c r="B1052" s="561"/>
      <c r="C1052" s="561"/>
      <c r="D1052" s="562"/>
      <c r="E1052" s="562"/>
    </row>
    <row r="1053" spans="1:5" s="534" customFormat="1" ht="11.45" customHeight="1" x14ac:dyDescent="0.2">
      <c r="A1053" s="561"/>
      <c r="B1053" s="561"/>
      <c r="C1053" s="561"/>
      <c r="D1053" s="562"/>
      <c r="E1053" s="562"/>
    </row>
    <row r="1054" spans="1:5" s="534" customFormat="1" ht="11.45" customHeight="1" x14ac:dyDescent="0.2">
      <c r="A1054" s="561"/>
      <c r="B1054" s="561"/>
      <c r="C1054" s="561"/>
      <c r="D1054" s="562"/>
      <c r="E1054" s="562"/>
    </row>
    <row r="1055" spans="1:5" s="534" customFormat="1" ht="11.45" customHeight="1" x14ac:dyDescent="0.2">
      <c r="A1055" s="561"/>
      <c r="B1055" s="561"/>
      <c r="C1055" s="561"/>
      <c r="D1055" s="562"/>
      <c r="E1055" s="562"/>
    </row>
    <row r="1056" spans="1:5" s="534" customFormat="1" ht="11.45" customHeight="1" x14ac:dyDescent="0.2">
      <c r="A1056" s="561"/>
      <c r="B1056" s="561"/>
      <c r="C1056" s="561"/>
      <c r="D1056" s="562"/>
      <c r="E1056" s="562"/>
    </row>
    <row r="1057" spans="1:5" s="534" customFormat="1" ht="11.45" customHeight="1" x14ac:dyDescent="0.2">
      <c r="A1057" s="561"/>
      <c r="B1057" s="561"/>
      <c r="C1057" s="561"/>
      <c r="D1057" s="562"/>
      <c r="E1057" s="562"/>
    </row>
    <row r="1058" spans="1:5" s="534" customFormat="1" ht="11.45" customHeight="1" x14ac:dyDescent="0.2">
      <c r="A1058" s="561"/>
      <c r="B1058" s="561"/>
      <c r="C1058" s="561"/>
      <c r="D1058" s="562"/>
      <c r="E1058" s="562"/>
    </row>
    <row r="1059" spans="1:5" s="534" customFormat="1" ht="11.45" customHeight="1" x14ac:dyDescent="0.2">
      <c r="A1059" s="561"/>
      <c r="B1059" s="561"/>
      <c r="C1059" s="561"/>
      <c r="D1059" s="562"/>
      <c r="E1059" s="562"/>
    </row>
    <row r="1060" spans="1:5" s="534" customFormat="1" ht="11.45" customHeight="1" x14ac:dyDescent="0.2">
      <c r="A1060" s="561"/>
      <c r="B1060" s="561"/>
      <c r="C1060" s="561"/>
      <c r="D1060" s="562"/>
      <c r="E1060" s="562"/>
    </row>
    <row r="1061" spans="1:5" s="534" customFormat="1" ht="11.45" customHeight="1" x14ac:dyDescent="0.2">
      <c r="A1061" s="561"/>
      <c r="B1061" s="561"/>
      <c r="C1061" s="561"/>
      <c r="D1061" s="562"/>
      <c r="E1061" s="562"/>
    </row>
    <row r="1062" spans="1:5" s="534" customFormat="1" ht="11.45" customHeight="1" x14ac:dyDescent="0.2">
      <c r="A1062" s="561"/>
      <c r="B1062" s="561"/>
      <c r="C1062" s="561"/>
      <c r="D1062" s="562"/>
      <c r="E1062" s="562"/>
    </row>
    <row r="1063" spans="1:5" s="534" customFormat="1" ht="11.45" customHeight="1" x14ac:dyDescent="0.2">
      <c r="A1063" s="561"/>
      <c r="B1063" s="561"/>
      <c r="C1063" s="561"/>
      <c r="D1063" s="562"/>
      <c r="E1063" s="562"/>
    </row>
    <row r="1064" spans="1:5" s="534" customFormat="1" ht="11.45" customHeight="1" x14ac:dyDescent="0.2">
      <c r="A1064" s="561"/>
      <c r="B1064" s="561"/>
      <c r="C1064" s="561"/>
      <c r="D1064" s="562"/>
      <c r="E1064" s="562"/>
    </row>
    <row r="1065" spans="1:5" s="534" customFormat="1" ht="11.45" customHeight="1" x14ac:dyDescent="0.2">
      <c r="A1065" s="561"/>
      <c r="B1065" s="561"/>
      <c r="C1065" s="561"/>
      <c r="D1065" s="562"/>
      <c r="E1065" s="562"/>
    </row>
    <row r="1066" spans="1:5" s="534" customFormat="1" ht="11.45" customHeight="1" x14ac:dyDescent="0.2">
      <c r="A1066" s="561"/>
      <c r="B1066" s="561"/>
      <c r="C1066" s="561"/>
      <c r="D1066" s="562"/>
      <c r="E1066" s="562"/>
    </row>
    <row r="1067" spans="1:5" s="534" customFormat="1" ht="11.45" customHeight="1" x14ac:dyDescent="0.2">
      <c r="A1067" s="561"/>
      <c r="B1067" s="561"/>
      <c r="C1067" s="561"/>
      <c r="D1067" s="562"/>
      <c r="E1067" s="562"/>
    </row>
    <row r="1068" spans="1:5" s="534" customFormat="1" ht="11.45" customHeight="1" x14ac:dyDescent="0.2">
      <c r="A1068" s="561"/>
      <c r="B1068" s="561"/>
      <c r="C1068" s="561"/>
      <c r="D1068" s="562"/>
      <c r="E1068" s="562"/>
    </row>
    <row r="1069" spans="1:5" s="534" customFormat="1" ht="11.45" customHeight="1" x14ac:dyDescent="0.2">
      <c r="A1069" s="561"/>
      <c r="B1069" s="561"/>
      <c r="C1069" s="561"/>
      <c r="D1069" s="562"/>
      <c r="E1069" s="562"/>
    </row>
    <row r="1070" spans="1:5" s="534" customFormat="1" ht="11.45" customHeight="1" x14ac:dyDescent="0.2">
      <c r="A1070" s="561"/>
      <c r="B1070" s="561"/>
      <c r="C1070" s="561"/>
      <c r="D1070" s="562"/>
      <c r="E1070" s="562"/>
    </row>
    <row r="1071" spans="1:5" s="534" customFormat="1" ht="11.45" customHeight="1" x14ac:dyDescent="0.2">
      <c r="A1071" s="561"/>
      <c r="B1071" s="561"/>
      <c r="C1071" s="561"/>
      <c r="D1071" s="562"/>
      <c r="E1071" s="562"/>
    </row>
    <row r="1072" spans="1:5" s="534" customFormat="1" ht="11.45" customHeight="1" x14ac:dyDescent="0.2">
      <c r="A1072" s="561"/>
      <c r="B1072" s="561"/>
      <c r="C1072" s="561"/>
      <c r="D1072" s="562"/>
      <c r="E1072" s="562"/>
    </row>
    <row r="1073" spans="1:5" s="534" customFormat="1" ht="11.45" customHeight="1" x14ac:dyDescent="0.2">
      <c r="A1073" s="561"/>
      <c r="B1073" s="561"/>
      <c r="C1073" s="561"/>
      <c r="D1073" s="562"/>
      <c r="E1073" s="562"/>
    </row>
    <row r="1074" spans="1:5" s="534" customFormat="1" ht="11.45" customHeight="1" x14ac:dyDescent="0.2">
      <c r="A1074" s="561"/>
      <c r="B1074" s="561"/>
      <c r="C1074" s="561"/>
      <c r="D1074" s="562"/>
      <c r="E1074" s="562"/>
    </row>
    <row r="1075" spans="1:5" s="534" customFormat="1" ht="11.45" customHeight="1" x14ac:dyDescent="0.2">
      <c r="A1075" s="561"/>
      <c r="B1075" s="561"/>
      <c r="C1075" s="561"/>
      <c r="D1075" s="562"/>
      <c r="E1075" s="562"/>
    </row>
    <row r="1076" spans="1:5" s="534" customFormat="1" ht="11.45" customHeight="1" x14ac:dyDescent="0.2">
      <c r="A1076" s="561"/>
      <c r="B1076" s="561"/>
      <c r="C1076" s="561"/>
      <c r="D1076" s="562"/>
      <c r="E1076" s="562"/>
    </row>
    <row r="1077" spans="1:5" s="534" customFormat="1" ht="11.45" customHeight="1" x14ac:dyDescent="0.2">
      <c r="A1077" s="561"/>
      <c r="B1077" s="561"/>
      <c r="C1077" s="561"/>
      <c r="D1077" s="562"/>
      <c r="E1077" s="562"/>
    </row>
    <row r="1078" spans="1:5" s="534" customFormat="1" ht="11.45" customHeight="1" x14ac:dyDescent="0.2">
      <c r="A1078" s="561"/>
      <c r="B1078" s="561"/>
      <c r="C1078" s="561"/>
      <c r="D1078" s="562"/>
      <c r="E1078" s="562"/>
    </row>
    <row r="1079" spans="1:5" s="534" customFormat="1" ht="11.45" customHeight="1" x14ac:dyDescent="0.2">
      <c r="A1079" s="561"/>
      <c r="B1079" s="561"/>
      <c r="C1079" s="561"/>
      <c r="D1079" s="562"/>
      <c r="E1079" s="562"/>
    </row>
    <row r="1080" spans="1:5" s="534" customFormat="1" ht="11.45" customHeight="1" x14ac:dyDescent="0.2">
      <c r="A1080" s="561"/>
      <c r="B1080" s="561"/>
      <c r="C1080" s="561"/>
      <c r="D1080" s="562"/>
      <c r="E1080" s="562"/>
    </row>
    <row r="1081" spans="1:5" s="534" customFormat="1" ht="11.45" customHeight="1" x14ac:dyDescent="0.2">
      <c r="A1081" s="561"/>
      <c r="B1081" s="561"/>
      <c r="C1081" s="561"/>
      <c r="D1081" s="562"/>
      <c r="E1081" s="562"/>
    </row>
    <row r="1082" spans="1:5" s="534" customFormat="1" ht="11.45" customHeight="1" x14ac:dyDescent="0.2">
      <c r="A1082" s="561"/>
      <c r="B1082" s="561"/>
      <c r="C1082" s="561"/>
      <c r="D1082" s="562"/>
      <c r="E1082" s="562"/>
    </row>
    <row r="1083" spans="1:5" s="534" customFormat="1" ht="11.45" customHeight="1" x14ac:dyDescent="0.2">
      <c r="A1083" s="561"/>
      <c r="B1083" s="561"/>
      <c r="C1083" s="561"/>
      <c r="D1083" s="562"/>
      <c r="E1083" s="562"/>
    </row>
    <row r="1084" spans="1:5" s="534" customFormat="1" ht="11.45" customHeight="1" x14ac:dyDescent="0.2">
      <c r="A1084" s="561"/>
      <c r="B1084" s="561"/>
      <c r="C1084" s="561"/>
      <c r="D1084" s="562"/>
      <c r="E1084" s="562"/>
    </row>
    <row r="1085" spans="1:5" s="534" customFormat="1" ht="11.45" customHeight="1" x14ac:dyDescent="0.2">
      <c r="A1085" s="561"/>
      <c r="B1085" s="561"/>
      <c r="C1085" s="561"/>
      <c r="D1085" s="562"/>
      <c r="E1085" s="562"/>
    </row>
    <row r="1086" spans="1:5" s="534" customFormat="1" ht="11.45" customHeight="1" x14ac:dyDescent="0.2">
      <c r="A1086" s="561"/>
      <c r="B1086" s="561"/>
      <c r="C1086" s="561"/>
      <c r="D1086" s="562"/>
      <c r="E1086" s="562"/>
    </row>
    <row r="1087" spans="1:5" s="534" customFormat="1" ht="11.45" customHeight="1" x14ac:dyDescent="0.2">
      <c r="A1087" s="561"/>
      <c r="B1087" s="561"/>
      <c r="C1087" s="561"/>
      <c r="D1087" s="562"/>
      <c r="E1087" s="562"/>
    </row>
    <row r="1088" spans="1:5" s="534" customFormat="1" ht="11.45" customHeight="1" x14ac:dyDescent="0.2">
      <c r="A1088" s="561"/>
      <c r="B1088" s="561"/>
      <c r="C1088" s="561"/>
      <c r="D1088" s="562"/>
      <c r="E1088" s="562"/>
    </row>
    <row r="1089" spans="1:5" s="534" customFormat="1" ht="11.45" customHeight="1" x14ac:dyDescent="0.2">
      <c r="A1089" s="561"/>
      <c r="B1089" s="561"/>
      <c r="C1089" s="561"/>
      <c r="D1089" s="562"/>
      <c r="E1089" s="562"/>
    </row>
    <row r="1090" spans="1:5" s="534" customFormat="1" ht="11.45" customHeight="1" x14ac:dyDescent="0.2">
      <c r="A1090" s="561"/>
      <c r="B1090" s="561"/>
      <c r="C1090" s="561"/>
      <c r="D1090" s="562"/>
      <c r="E1090" s="562"/>
    </row>
    <row r="1091" spans="1:5" s="534" customFormat="1" ht="11.45" customHeight="1" x14ac:dyDescent="0.2">
      <c r="A1091" s="561"/>
      <c r="B1091" s="561"/>
      <c r="C1091" s="561"/>
      <c r="D1091" s="562"/>
      <c r="E1091" s="562"/>
    </row>
    <row r="1092" spans="1:5" s="534" customFormat="1" ht="11.45" customHeight="1" x14ac:dyDescent="0.2">
      <c r="A1092" s="561"/>
      <c r="B1092" s="561"/>
      <c r="C1092" s="561"/>
      <c r="D1092" s="562"/>
      <c r="E1092" s="562"/>
    </row>
    <row r="1093" spans="1:5" s="534" customFormat="1" ht="11.45" customHeight="1" x14ac:dyDescent="0.2">
      <c r="A1093" s="561"/>
      <c r="B1093" s="561"/>
      <c r="C1093" s="561"/>
      <c r="D1093" s="562"/>
      <c r="E1093" s="562"/>
    </row>
    <row r="1094" spans="1:5" s="534" customFormat="1" ht="11.45" customHeight="1" x14ac:dyDescent="0.2">
      <c r="A1094" s="561"/>
      <c r="B1094" s="561"/>
      <c r="C1094" s="561"/>
      <c r="D1094" s="562"/>
      <c r="E1094" s="562"/>
    </row>
    <row r="1095" spans="1:5" s="534" customFormat="1" ht="11.45" customHeight="1" x14ac:dyDescent="0.2">
      <c r="A1095" s="561"/>
      <c r="B1095" s="561"/>
      <c r="C1095" s="561"/>
      <c r="D1095" s="562"/>
      <c r="E1095" s="562"/>
    </row>
    <row r="1096" spans="1:5" s="534" customFormat="1" ht="11.45" customHeight="1" x14ac:dyDescent="0.2">
      <c r="A1096" s="561"/>
      <c r="B1096" s="561"/>
      <c r="C1096" s="561"/>
      <c r="D1096" s="562"/>
      <c r="E1096" s="562"/>
    </row>
    <row r="1097" spans="1:5" s="534" customFormat="1" ht="11.45" customHeight="1" x14ac:dyDescent="0.2">
      <c r="A1097" s="561"/>
      <c r="B1097" s="561"/>
      <c r="C1097" s="561"/>
      <c r="D1097" s="562"/>
      <c r="E1097" s="562"/>
    </row>
    <row r="1098" spans="1:5" s="534" customFormat="1" ht="11.45" customHeight="1" x14ac:dyDescent="0.2">
      <c r="A1098" s="561"/>
      <c r="B1098" s="561"/>
      <c r="C1098" s="561"/>
      <c r="D1098" s="562"/>
      <c r="E1098" s="562"/>
    </row>
    <row r="1099" spans="1:5" s="534" customFormat="1" ht="11.45" customHeight="1" x14ac:dyDescent="0.2">
      <c r="A1099" s="561"/>
      <c r="B1099" s="561"/>
      <c r="C1099" s="561"/>
      <c r="D1099" s="562"/>
      <c r="E1099" s="562"/>
    </row>
    <row r="1100" spans="1:5" s="534" customFormat="1" ht="11.45" customHeight="1" x14ac:dyDescent="0.2">
      <c r="A1100" s="561"/>
      <c r="B1100" s="561"/>
      <c r="C1100" s="561"/>
      <c r="D1100" s="562"/>
      <c r="E1100" s="562"/>
    </row>
    <row r="1101" spans="1:5" s="534" customFormat="1" ht="11.45" customHeight="1" x14ac:dyDescent="0.2">
      <c r="A1101" s="561"/>
      <c r="B1101" s="561"/>
      <c r="C1101" s="561"/>
      <c r="D1101" s="562"/>
      <c r="E1101" s="562"/>
    </row>
    <row r="1102" spans="1:5" s="534" customFormat="1" ht="11.45" customHeight="1" x14ac:dyDescent="0.2">
      <c r="A1102" s="561"/>
      <c r="B1102" s="561"/>
      <c r="C1102" s="561"/>
      <c r="D1102" s="562"/>
      <c r="E1102" s="562"/>
    </row>
    <row r="1103" spans="1:5" s="534" customFormat="1" ht="11.45" customHeight="1" x14ac:dyDescent="0.2">
      <c r="A1103" s="561"/>
      <c r="B1103" s="561"/>
      <c r="C1103" s="561"/>
      <c r="D1103" s="562"/>
      <c r="E1103" s="562"/>
    </row>
    <row r="1104" spans="1:5" s="534" customFormat="1" ht="11.45" customHeight="1" x14ac:dyDescent="0.2">
      <c r="A1104" s="561"/>
      <c r="B1104" s="561"/>
      <c r="C1104" s="561"/>
      <c r="D1104" s="562"/>
      <c r="E1104" s="562"/>
    </row>
    <row r="1105" spans="1:5" s="534" customFormat="1" ht="11.45" customHeight="1" x14ac:dyDescent="0.2">
      <c r="A1105" s="561"/>
      <c r="B1105" s="561"/>
      <c r="C1105" s="561"/>
      <c r="D1105" s="562"/>
      <c r="E1105" s="562"/>
    </row>
    <row r="1106" spans="1:5" s="534" customFormat="1" ht="11.45" customHeight="1" x14ac:dyDescent="0.2">
      <c r="A1106" s="561"/>
      <c r="B1106" s="561"/>
      <c r="C1106" s="561"/>
      <c r="D1106" s="562"/>
      <c r="E1106" s="562"/>
    </row>
    <row r="1107" spans="1:5" s="534" customFormat="1" ht="11.45" customHeight="1" x14ac:dyDescent="0.2">
      <c r="A1107" s="561"/>
      <c r="B1107" s="561"/>
      <c r="C1107" s="561"/>
      <c r="D1107" s="562"/>
      <c r="E1107" s="562"/>
    </row>
    <row r="1108" spans="1:5" s="534" customFormat="1" ht="11.45" customHeight="1" x14ac:dyDescent="0.2">
      <c r="A1108" s="561"/>
      <c r="B1108" s="561"/>
      <c r="C1108" s="561"/>
      <c r="D1108" s="562"/>
      <c r="E1108" s="562"/>
    </row>
    <row r="1109" spans="1:5" s="534" customFormat="1" ht="11.45" customHeight="1" x14ac:dyDescent="0.2">
      <c r="A1109" s="561"/>
      <c r="B1109" s="561"/>
      <c r="C1109" s="561"/>
      <c r="D1109" s="562"/>
      <c r="E1109" s="562"/>
    </row>
    <row r="1110" spans="1:5" s="534" customFormat="1" ht="11.45" customHeight="1" x14ac:dyDescent="0.2">
      <c r="A1110" s="561"/>
      <c r="B1110" s="561"/>
      <c r="C1110" s="561"/>
      <c r="D1110" s="562"/>
      <c r="E1110" s="562"/>
    </row>
    <row r="1111" spans="1:5" s="534" customFormat="1" ht="11.45" customHeight="1" x14ac:dyDescent="0.2">
      <c r="A1111" s="561"/>
      <c r="B1111" s="561"/>
      <c r="C1111" s="561"/>
      <c r="D1111" s="562"/>
      <c r="E1111" s="562"/>
    </row>
    <row r="1112" spans="1:5" s="534" customFormat="1" ht="11.45" customHeight="1" x14ac:dyDescent="0.2">
      <c r="A1112" s="561"/>
      <c r="B1112" s="561"/>
      <c r="C1112" s="561"/>
      <c r="D1112" s="562"/>
      <c r="E1112" s="562"/>
    </row>
    <row r="1113" spans="1:5" s="534" customFormat="1" ht="11.45" customHeight="1" x14ac:dyDescent="0.2">
      <c r="A1113" s="561"/>
      <c r="B1113" s="561"/>
      <c r="C1113" s="561"/>
      <c r="D1113" s="562"/>
      <c r="E1113" s="562"/>
    </row>
    <row r="1114" spans="1:5" s="534" customFormat="1" ht="11.45" customHeight="1" x14ac:dyDescent="0.2">
      <c r="A1114" s="561"/>
      <c r="B1114" s="561"/>
      <c r="C1114" s="561"/>
      <c r="D1114" s="562"/>
      <c r="E1114" s="562"/>
    </row>
    <row r="1115" spans="1:5" s="534" customFormat="1" ht="11.45" customHeight="1" x14ac:dyDescent="0.2">
      <c r="A1115" s="561"/>
      <c r="B1115" s="561"/>
      <c r="C1115" s="561"/>
      <c r="D1115" s="562"/>
      <c r="E1115" s="562"/>
    </row>
    <row r="1116" spans="1:5" s="534" customFormat="1" ht="11.45" customHeight="1" x14ac:dyDescent="0.2">
      <c r="A1116" s="561"/>
      <c r="B1116" s="561"/>
      <c r="C1116" s="561"/>
      <c r="D1116" s="562"/>
      <c r="E1116" s="562"/>
    </row>
    <row r="1117" spans="1:5" s="534" customFormat="1" ht="11.45" customHeight="1" x14ac:dyDescent="0.2">
      <c r="A1117" s="561"/>
      <c r="B1117" s="561"/>
      <c r="C1117" s="561"/>
      <c r="D1117" s="562"/>
      <c r="E1117" s="562"/>
    </row>
    <row r="1118" spans="1:5" s="534" customFormat="1" ht="11.45" customHeight="1" x14ac:dyDescent="0.2">
      <c r="A1118" s="561"/>
      <c r="B1118" s="561"/>
      <c r="C1118" s="561"/>
      <c r="D1118" s="562"/>
      <c r="E1118" s="562"/>
    </row>
    <row r="1119" spans="1:5" s="534" customFormat="1" ht="11.45" customHeight="1" x14ac:dyDescent="0.2">
      <c r="A1119" s="561"/>
      <c r="B1119" s="561"/>
      <c r="C1119" s="561"/>
      <c r="D1119" s="562"/>
      <c r="E1119" s="562"/>
    </row>
    <row r="1120" spans="1:5" s="534" customFormat="1" ht="11.45" customHeight="1" x14ac:dyDescent="0.2">
      <c r="A1120" s="561"/>
      <c r="B1120" s="561"/>
      <c r="C1120" s="561"/>
      <c r="D1120" s="562"/>
      <c r="E1120" s="562"/>
    </row>
    <row r="1121" spans="1:5" s="534" customFormat="1" ht="11.45" customHeight="1" x14ac:dyDescent="0.2">
      <c r="A1121" s="561"/>
      <c r="B1121" s="561"/>
      <c r="C1121" s="561"/>
      <c r="D1121" s="562"/>
      <c r="E1121" s="562"/>
    </row>
    <row r="1122" spans="1:5" s="534" customFormat="1" ht="11.45" customHeight="1" x14ac:dyDescent="0.2">
      <c r="A1122" s="561"/>
      <c r="B1122" s="561"/>
      <c r="C1122" s="561"/>
      <c r="D1122" s="562"/>
      <c r="E1122" s="562"/>
    </row>
    <row r="1123" spans="1:5" s="534" customFormat="1" ht="11.45" customHeight="1" x14ac:dyDescent="0.2">
      <c r="A1123" s="561"/>
      <c r="B1123" s="561"/>
      <c r="C1123" s="561"/>
      <c r="D1123" s="562"/>
      <c r="E1123" s="562"/>
    </row>
    <row r="1124" spans="1:5" s="534" customFormat="1" ht="11.45" customHeight="1" x14ac:dyDescent="0.2">
      <c r="A1124" s="561"/>
      <c r="B1124" s="561"/>
      <c r="C1124" s="561"/>
      <c r="D1124" s="562"/>
      <c r="E1124" s="562"/>
    </row>
    <row r="1125" spans="1:5" s="534" customFormat="1" ht="11.45" customHeight="1" x14ac:dyDescent="0.2">
      <c r="A1125" s="561"/>
      <c r="B1125" s="561"/>
      <c r="C1125" s="561"/>
      <c r="D1125" s="562"/>
      <c r="E1125" s="562"/>
    </row>
    <row r="1126" spans="1:5" s="534" customFormat="1" ht="11.45" customHeight="1" x14ac:dyDescent="0.2">
      <c r="A1126" s="561"/>
      <c r="B1126" s="561"/>
      <c r="C1126" s="561"/>
      <c r="D1126" s="562"/>
      <c r="E1126" s="562"/>
    </row>
    <row r="1127" spans="1:5" s="534" customFormat="1" ht="11.45" customHeight="1" x14ac:dyDescent="0.2">
      <c r="A1127" s="561"/>
      <c r="B1127" s="561"/>
      <c r="C1127" s="561"/>
      <c r="D1127" s="562"/>
      <c r="E1127" s="562"/>
    </row>
    <row r="1128" spans="1:5" s="534" customFormat="1" ht="11.45" customHeight="1" x14ac:dyDescent="0.2">
      <c r="A1128" s="561"/>
      <c r="B1128" s="561"/>
      <c r="C1128" s="561"/>
      <c r="D1128" s="562"/>
      <c r="E1128" s="562"/>
    </row>
    <row r="1129" spans="1:5" s="534" customFormat="1" ht="11.45" customHeight="1" x14ac:dyDescent="0.2">
      <c r="A1129" s="561"/>
      <c r="B1129" s="561"/>
      <c r="C1129" s="561"/>
      <c r="D1129" s="562"/>
      <c r="E1129" s="562"/>
    </row>
    <row r="1130" spans="1:5" s="534" customFormat="1" ht="11.45" customHeight="1" x14ac:dyDescent="0.2">
      <c r="A1130" s="561"/>
      <c r="B1130" s="561"/>
      <c r="C1130" s="561"/>
      <c r="D1130" s="562"/>
      <c r="E1130" s="562"/>
    </row>
    <row r="1131" spans="1:5" s="534" customFormat="1" ht="11.45" customHeight="1" x14ac:dyDescent="0.2">
      <c r="A1131" s="561"/>
      <c r="B1131" s="561"/>
      <c r="C1131" s="561"/>
      <c r="D1131" s="562"/>
      <c r="E1131" s="562"/>
    </row>
    <row r="1132" spans="1:5" s="534" customFormat="1" ht="11.45" customHeight="1" x14ac:dyDescent="0.2">
      <c r="A1132" s="561"/>
      <c r="B1132" s="561"/>
      <c r="C1132" s="561"/>
      <c r="D1132" s="562"/>
      <c r="E1132" s="562"/>
    </row>
    <row r="1133" spans="1:5" s="534" customFormat="1" ht="11.45" customHeight="1" x14ac:dyDescent="0.2">
      <c r="A1133" s="561"/>
      <c r="B1133" s="561"/>
      <c r="C1133" s="561"/>
      <c r="D1133" s="562"/>
      <c r="E1133" s="562"/>
    </row>
    <row r="1134" spans="1:5" s="534" customFormat="1" ht="11.45" customHeight="1" x14ac:dyDescent="0.2">
      <c r="A1134" s="561"/>
      <c r="B1134" s="561"/>
      <c r="C1134" s="561"/>
      <c r="D1134" s="562"/>
      <c r="E1134" s="562"/>
    </row>
    <row r="1135" spans="1:5" s="534" customFormat="1" ht="11.45" customHeight="1" x14ac:dyDescent="0.2">
      <c r="A1135" s="561"/>
      <c r="B1135" s="561"/>
      <c r="C1135" s="561"/>
      <c r="D1135" s="562"/>
      <c r="E1135" s="562"/>
    </row>
    <row r="1136" spans="1:5" s="534" customFormat="1" ht="11.45" customHeight="1" x14ac:dyDescent="0.2">
      <c r="A1136" s="561"/>
      <c r="B1136" s="561"/>
      <c r="C1136" s="561"/>
      <c r="D1136" s="562"/>
      <c r="E1136" s="562"/>
    </row>
    <row r="1137" spans="1:5" s="534" customFormat="1" ht="11.45" customHeight="1" x14ac:dyDescent="0.2">
      <c r="A1137" s="561"/>
      <c r="B1137" s="561"/>
      <c r="C1137" s="561"/>
      <c r="D1137" s="562"/>
      <c r="E1137" s="562"/>
    </row>
    <row r="1138" spans="1:5" s="534" customFormat="1" ht="11.45" customHeight="1" x14ac:dyDescent="0.2">
      <c r="A1138" s="561"/>
      <c r="B1138" s="561"/>
      <c r="C1138" s="561"/>
      <c r="D1138" s="562"/>
      <c r="E1138" s="562"/>
    </row>
    <row r="1139" spans="1:5" s="534" customFormat="1" ht="11.45" customHeight="1" x14ac:dyDescent="0.2">
      <c r="A1139" s="561"/>
      <c r="B1139" s="561"/>
      <c r="C1139" s="561"/>
      <c r="D1139" s="562"/>
      <c r="E1139" s="562"/>
    </row>
    <row r="1140" spans="1:5" s="534" customFormat="1" ht="11.45" customHeight="1" x14ac:dyDescent="0.2">
      <c r="A1140" s="561"/>
      <c r="B1140" s="561"/>
      <c r="C1140" s="561"/>
      <c r="D1140" s="562"/>
      <c r="E1140" s="562"/>
    </row>
    <row r="1141" spans="1:5" s="534" customFormat="1" ht="11.45" customHeight="1" x14ac:dyDescent="0.2">
      <c r="A1141" s="561"/>
      <c r="B1141" s="561"/>
      <c r="C1141" s="561"/>
      <c r="D1141" s="562"/>
      <c r="E1141" s="562"/>
    </row>
    <row r="1142" spans="1:5" s="534" customFormat="1" ht="11.45" customHeight="1" x14ac:dyDescent="0.2">
      <c r="A1142" s="561"/>
      <c r="B1142" s="561"/>
      <c r="C1142" s="561"/>
      <c r="D1142" s="562"/>
      <c r="E1142" s="562"/>
    </row>
    <row r="1143" spans="1:5" s="534" customFormat="1" ht="11.45" customHeight="1" x14ac:dyDescent="0.2">
      <c r="A1143" s="561"/>
      <c r="B1143" s="561"/>
      <c r="C1143" s="561"/>
      <c r="D1143" s="562"/>
      <c r="E1143" s="562"/>
    </row>
    <row r="1144" spans="1:5" s="534" customFormat="1" ht="11.45" customHeight="1" x14ac:dyDescent="0.2">
      <c r="A1144" s="561"/>
      <c r="B1144" s="561"/>
      <c r="C1144" s="561"/>
      <c r="D1144" s="562"/>
      <c r="E1144" s="562"/>
    </row>
    <row r="1145" spans="1:5" s="534" customFormat="1" ht="11.45" customHeight="1" x14ac:dyDescent="0.2">
      <c r="A1145" s="561"/>
      <c r="B1145" s="561"/>
      <c r="C1145" s="561"/>
      <c r="D1145" s="562"/>
      <c r="E1145" s="562"/>
    </row>
    <row r="1146" spans="1:5" s="534" customFormat="1" ht="11.45" customHeight="1" x14ac:dyDescent="0.2">
      <c r="A1146" s="561"/>
      <c r="B1146" s="561"/>
      <c r="C1146" s="561"/>
      <c r="D1146" s="562"/>
      <c r="E1146" s="562"/>
    </row>
    <row r="1147" spans="1:5" s="534" customFormat="1" ht="11.45" customHeight="1" x14ac:dyDescent="0.2">
      <c r="A1147" s="561"/>
      <c r="B1147" s="561"/>
      <c r="C1147" s="561"/>
      <c r="D1147" s="562"/>
      <c r="E1147" s="562"/>
    </row>
    <row r="1148" spans="1:5" s="534" customFormat="1" ht="11.45" customHeight="1" x14ac:dyDescent="0.2">
      <c r="A1148" s="561"/>
      <c r="B1148" s="561"/>
      <c r="C1148" s="561"/>
      <c r="D1148" s="562"/>
      <c r="E1148" s="562"/>
    </row>
    <row r="1149" spans="1:5" s="534" customFormat="1" ht="11.45" customHeight="1" x14ac:dyDescent="0.2">
      <c r="A1149" s="561"/>
      <c r="B1149" s="561"/>
      <c r="C1149" s="561"/>
      <c r="D1149" s="562"/>
      <c r="E1149" s="562"/>
    </row>
    <row r="1150" spans="1:5" s="534" customFormat="1" ht="11.45" customHeight="1" x14ac:dyDescent="0.2">
      <c r="A1150" s="561"/>
      <c r="B1150" s="561"/>
      <c r="C1150" s="561"/>
      <c r="D1150" s="562"/>
      <c r="E1150" s="562"/>
    </row>
    <row r="1151" spans="1:5" s="534" customFormat="1" ht="11.45" customHeight="1" x14ac:dyDescent="0.2">
      <c r="A1151" s="561"/>
      <c r="B1151" s="561"/>
      <c r="C1151" s="561"/>
      <c r="D1151" s="562"/>
      <c r="E1151" s="562"/>
    </row>
    <row r="1152" spans="1:5" s="534" customFormat="1" ht="11.45" customHeight="1" x14ac:dyDescent="0.2">
      <c r="A1152" s="561"/>
      <c r="B1152" s="561"/>
      <c r="C1152" s="561"/>
      <c r="D1152" s="562"/>
      <c r="E1152" s="562"/>
    </row>
    <row r="1153" spans="1:5" s="534" customFormat="1" ht="11.45" customHeight="1" x14ac:dyDescent="0.2">
      <c r="A1153" s="561"/>
      <c r="B1153" s="561"/>
      <c r="C1153" s="561"/>
      <c r="D1153" s="562"/>
      <c r="E1153" s="562"/>
    </row>
    <row r="1154" spans="1:5" s="534" customFormat="1" ht="11.45" customHeight="1" x14ac:dyDescent="0.2">
      <c r="A1154" s="561"/>
      <c r="B1154" s="561"/>
      <c r="C1154" s="561"/>
      <c r="D1154" s="562"/>
      <c r="E1154" s="562"/>
    </row>
    <row r="1155" spans="1:5" s="534" customFormat="1" ht="11.45" customHeight="1" x14ac:dyDescent="0.2">
      <c r="A1155" s="561"/>
      <c r="B1155" s="561"/>
      <c r="C1155" s="561"/>
      <c r="D1155" s="562"/>
      <c r="E1155" s="562"/>
    </row>
    <row r="1156" spans="1:5" s="534" customFormat="1" ht="11.45" customHeight="1" x14ac:dyDescent="0.2">
      <c r="A1156" s="561"/>
      <c r="B1156" s="561"/>
      <c r="C1156" s="561"/>
      <c r="D1156" s="562"/>
      <c r="E1156" s="562"/>
    </row>
    <row r="1157" spans="1:5" s="534" customFormat="1" ht="11.45" customHeight="1" x14ac:dyDescent="0.2">
      <c r="A1157" s="561"/>
      <c r="B1157" s="561"/>
      <c r="C1157" s="561"/>
      <c r="D1157" s="562"/>
      <c r="E1157" s="562"/>
    </row>
    <row r="1158" spans="1:5" s="534" customFormat="1" ht="11.45" customHeight="1" x14ac:dyDescent="0.2">
      <c r="A1158" s="561"/>
      <c r="B1158" s="561"/>
      <c r="C1158" s="561"/>
      <c r="D1158" s="562"/>
      <c r="E1158" s="562"/>
    </row>
    <row r="1159" spans="1:5" s="534" customFormat="1" ht="11.45" customHeight="1" x14ac:dyDescent="0.2">
      <c r="A1159" s="561"/>
      <c r="B1159" s="561"/>
      <c r="C1159" s="561"/>
      <c r="D1159" s="562"/>
      <c r="E1159" s="562"/>
    </row>
    <row r="1160" spans="1:5" s="534" customFormat="1" ht="11.45" customHeight="1" x14ac:dyDescent="0.2">
      <c r="A1160" s="561"/>
      <c r="B1160" s="561"/>
      <c r="C1160" s="561"/>
      <c r="D1160" s="562"/>
      <c r="E1160" s="562"/>
    </row>
    <row r="1161" spans="1:5" s="534" customFormat="1" ht="11.45" customHeight="1" x14ac:dyDescent="0.2">
      <c r="A1161" s="561"/>
      <c r="B1161" s="561"/>
      <c r="C1161" s="561"/>
      <c r="D1161" s="562"/>
      <c r="E1161" s="562"/>
    </row>
    <row r="1162" spans="1:5" s="534" customFormat="1" ht="11.45" customHeight="1" x14ac:dyDescent="0.2">
      <c r="A1162" s="561"/>
      <c r="B1162" s="561"/>
      <c r="C1162" s="561"/>
      <c r="D1162" s="562"/>
      <c r="E1162" s="562"/>
    </row>
    <row r="1163" spans="1:5" s="534" customFormat="1" ht="11.45" customHeight="1" x14ac:dyDescent="0.2">
      <c r="A1163" s="561"/>
      <c r="B1163" s="561"/>
      <c r="C1163" s="561"/>
      <c r="D1163" s="562"/>
      <c r="E1163" s="562"/>
    </row>
    <row r="1164" spans="1:5" s="534" customFormat="1" ht="11.45" customHeight="1" x14ac:dyDescent="0.2">
      <c r="A1164" s="561"/>
      <c r="B1164" s="561"/>
      <c r="C1164" s="561"/>
      <c r="D1164" s="562"/>
      <c r="E1164" s="562"/>
    </row>
    <row r="1165" spans="1:5" s="534" customFormat="1" ht="11.45" customHeight="1" x14ac:dyDescent="0.2">
      <c r="A1165" s="561"/>
      <c r="B1165" s="561"/>
      <c r="C1165" s="561"/>
      <c r="D1165" s="562"/>
      <c r="E1165" s="562"/>
    </row>
    <row r="1166" spans="1:5" s="534" customFormat="1" ht="11.45" customHeight="1" x14ac:dyDescent="0.2">
      <c r="A1166" s="561"/>
      <c r="B1166" s="561"/>
      <c r="C1166" s="561"/>
      <c r="D1166" s="562"/>
      <c r="E1166" s="562"/>
    </row>
    <row r="1167" spans="1:5" s="534" customFormat="1" ht="11.45" customHeight="1" x14ac:dyDescent="0.2">
      <c r="A1167" s="561"/>
      <c r="B1167" s="561"/>
      <c r="C1167" s="561"/>
      <c r="D1167" s="562"/>
      <c r="E1167" s="562"/>
    </row>
    <row r="1168" spans="1:5" s="534" customFormat="1" ht="11.45" customHeight="1" x14ac:dyDescent="0.2">
      <c r="A1168" s="561"/>
      <c r="B1168" s="561"/>
      <c r="C1168" s="561"/>
      <c r="D1168" s="562"/>
      <c r="E1168" s="562"/>
    </row>
    <row r="1169" spans="1:5" s="534" customFormat="1" ht="11.45" customHeight="1" x14ac:dyDescent="0.2">
      <c r="A1169" s="561"/>
      <c r="B1169" s="561"/>
      <c r="C1169" s="561"/>
      <c r="D1169" s="562"/>
      <c r="E1169" s="562"/>
    </row>
    <row r="1170" spans="1:5" s="534" customFormat="1" ht="11.45" customHeight="1" x14ac:dyDescent="0.2">
      <c r="A1170" s="561"/>
      <c r="B1170" s="561"/>
      <c r="C1170" s="561"/>
      <c r="D1170" s="562"/>
      <c r="E1170" s="562"/>
    </row>
    <row r="1171" spans="1:5" s="534" customFormat="1" ht="11.45" customHeight="1" x14ac:dyDescent="0.2">
      <c r="A1171" s="561"/>
      <c r="B1171" s="561"/>
      <c r="C1171" s="561"/>
      <c r="D1171" s="562"/>
      <c r="E1171" s="562"/>
    </row>
    <row r="1172" spans="1:5" s="534" customFormat="1" ht="11.45" customHeight="1" x14ac:dyDescent="0.2">
      <c r="A1172" s="561"/>
      <c r="B1172" s="561"/>
      <c r="C1172" s="561"/>
      <c r="D1172" s="562"/>
      <c r="E1172" s="562"/>
    </row>
    <row r="1173" spans="1:5" s="534" customFormat="1" ht="11.45" customHeight="1" x14ac:dyDescent="0.2">
      <c r="A1173" s="561"/>
      <c r="B1173" s="561"/>
      <c r="C1173" s="561"/>
      <c r="D1173" s="562"/>
      <c r="E1173" s="562"/>
    </row>
    <row r="1174" spans="1:5" s="534" customFormat="1" ht="11.45" customHeight="1" x14ac:dyDescent="0.2">
      <c r="A1174" s="561"/>
      <c r="B1174" s="561"/>
      <c r="C1174" s="561"/>
      <c r="D1174" s="562"/>
      <c r="E1174" s="562"/>
    </row>
    <row r="1175" spans="1:5" s="534" customFormat="1" ht="11.45" customHeight="1" x14ac:dyDescent="0.2">
      <c r="A1175" s="561"/>
      <c r="B1175" s="561"/>
      <c r="C1175" s="561"/>
      <c r="D1175" s="562"/>
      <c r="E1175" s="562"/>
    </row>
    <row r="1176" spans="1:5" s="534" customFormat="1" ht="11.45" customHeight="1" x14ac:dyDescent="0.2">
      <c r="A1176" s="561"/>
      <c r="B1176" s="561"/>
      <c r="C1176" s="561"/>
      <c r="D1176" s="562"/>
      <c r="E1176" s="562"/>
    </row>
    <row r="1177" spans="1:5" s="534" customFormat="1" ht="11.45" customHeight="1" x14ac:dyDescent="0.2">
      <c r="A1177" s="561"/>
      <c r="B1177" s="561"/>
      <c r="C1177" s="561"/>
      <c r="D1177" s="562"/>
      <c r="E1177" s="562"/>
    </row>
    <row r="1178" spans="1:5" s="534" customFormat="1" ht="11.45" customHeight="1" x14ac:dyDescent="0.2">
      <c r="A1178" s="561"/>
      <c r="B1178" s="561"/>
      <c r="C1178" s="561"/>
      <c r="D1178" s="562"/>
      <c r="E1178" s="562"/>
    </row>
    <row r="1179" spans="1:5" s="534" customFormat="1" ht="11.45" customHeight="1" x14ac:dyDescent="0.2">
      <c r="A1179" s="561"/>
      <c r="B1179" s="561"/>
      <c r="C1179" s="561"/>
      <c r="D1179" s="562"/>
      <c r="E1179" s="562"/>
    </row>
    <row r="1180" spans="1:5" s="534" customFormat="1" ht="11.45" customHeight="1" x14ac:dyDescent="0.2">
      <c r="A1180" s="561"/>
      <c r="B1180" s="561"/>
      <c r="C1180" s="561"/>
      <c r="D1180" s="562"/>
      <c r="E1180" s="562"/>
    </row>
    <row r="1181" spans="1:5" s="534" customFormat="1" ht="11.45" customHeight="1" x14ac:dyDescent="0.2">
      <c r="A1181" s="561"/>
      <c r="B1181" s="561"/>
      <c r="C1181" s="561"/>
      <c r="D1181" s="562"/>
      <c r="E1181" s="562"/>
    </row>
    <row r="1182" spans="1:5" s="534" customFormat="1" ht="11.45" customHeight="1" x14ac:dyDescent="0.2">
      <c r="A1182" s="561"/>
      <c r="B1182" s="561"/>
      <c r="C1182" s="561"/>
      <c r="D1182" s="562"/>
      <c r="E1182" s="562"/>
    </row>
    <row r="1183" spans="1:5" s="534" customFormat="1" ht="11.45" customHeight="1" x14ac:dyDescent="0.2">
      <c r="A1183" s="561"/>
      <c r="B1183" s="561"/>
      <c r="C1183" s="561"/>
      <c r="D1183" s="562"/>
      <c r="E1183" s="562"/>
    </row>
    <row r="1184" spans="1:5" s="534" customFormat="1" ht="11.45" customHeight="1" x14ac:dyDescent="0.2">
      <c r="A1184" s="561"/>
      <c r="B1184" s="561"/>
      <c r="C1184" s="561"/>
      <c r="D1184" s="562"/>
      <c r="E1184" s="562"/>
    </row>
    <row r="1185" spans="1:5" s="534" customFormat="1" ht="11.45" customHeight="1" x14ac:dyDescent="0.2">
      <c r="A1185" s="561"/>
      <c r="B1185" s="561"/>
      <c r="C1185" s="561"/>
      <c r="D1185" s="562"/>
      <c r="E1185" s="562"/>
    </row>
    <row r="1186" spans="1:5" s="534" customFormat="1" ht="11.45" customHeight="1" x14ac:dyDescent="0.2">
      <c r="A1186" s="561"/>
      <c r="B1186" s="561"/>
      <c r="C1186" s="561"/>
      <c r="D1186" s="562"/>
      <c r="E1186" s="562"/>
    </row>
    <row r="1187" spans="1:5" s="534" customFormat="1" ht="11.45" customHeight="1" x14ac:dyDescent="0.2">
      <c r="A1187" s="561"/>
      <c r="B1187" s="561"/>
      <c r="C1187" s="561"/>
      <c r="D1187" s="562"/>
      <c r="E1187" s="562"/>
    </row>
    <row r="1188" spans="1:5" s="534" customFormat="1" ht="11.45" customHeight="1" x14ac:dyDescent="0.2">
      <c r="A1188" s="561"/>
      <c r="B1188" s="561"/>
      <c r="C1188" s="561"/>
      <c r="D1188" s="562"/>
      <c r="E1188" s="562"/>
    </row>
    <row r="1189" spans="1:5" s="534" customFormat="1" ht="11.45" customHeight="1" x14ac:dyDescent="0.2">
      <c r="A1189" s="561"/>
      <c r="B1189" s="561"/>
      <c r="C1189" s="561"/>
      <c r="D1189" s="562"/>
      <c r="E1189" s="562"/>
    </row>
    <row r="1190" spans="1:5" s="534" customFormat="1" ht="11.45" customHeight="1" x14ac:dyDescent="0.2">
      <c r="A1190" s="561"/>
      <c r="B1190" s="561"/>
      <c r="C1190" s="561"/>
      <c r="D1190" s="562"/>
      <c r="E1190" s="562"/>
    </row>
    <row r="1191" spans="1:5" s="534" customFormat="1" ht="11.45" customHeight="1" x14ac:dyDescent="0.2">
      <c r="A1191" s="561"/>
      <c r="B1191" s="561"/>
      <c r="C1191" s="561"/>
      <c r="D1191" s="562"/>
      <c r="E1191" s="562"/>
    </row>
    <row r="1192" spans="1:5" s="534" customFormat="1" ht="11.45" customHeight="1" x14ac:dyDescent="0.2">
      <c r="A1192" s="561"/>
      <c r="B1192" s="561"/>
      <c r="C1192" s="561"/>
      <c r="D1192" s="562"/>
      <c r="E1192" s="562"/>
    </row>
    <row r="1193" spans="1:5" s="534" customFormat="1" ht="11.45" customHeight="1" x14ac:dyDescent="0.2">
      <c r="A1193" s="561"/>
      <c r="B1193" s="561"/>
      <c r="C1193" s="561"/>
      <c r="D1193" s="562"/>
      <c r="E1193" s="562"/>
    </row>
    <row r="1194" spans="1:5" s="534" customFormat="1" ht="11.45" customHeight="1" x14ac:dyDescent="0.2">
      <c r="A1194" s="561"/>
      <c r="B1194" s="561"/>
      <c r="C1194" s="561"/>
      <c r="D1194" s="562"/>
      <c r="E1194" s="562"/>
    </row>
    <row r="1195" spans="1:5" s="534" customFormat="1" ht="11.45" customHeight="1" x14ac:dyDescent="0.2">
      <c r="A1195" s="561"/>
      <c r="B1195" s="561"/>
      <c r="C1195" s="561"/>
      <c r="D1195" s="562"/>
      <c r="E1195" s="562"/>
    </row>
    <row r="1196" spans="1:5" s="534" customFormat="1" ht="11.45" customHeight="1" x14ac:dyDescent="0.2">
      <c r="A1196" s="561"/>
      <c r="B1196" s="561"/>
      <c r="C1196" s="561"/>
      <c r="D1196" s="562"/>
      <c r="E1196" s="562"/>
    </row>
    <row r="1197" spans="1:5" s="534" customFormat="1" ht="11.45" customHeight="1" x14ac:dyDescent="0.2">
      <c r="A1197" s="561"/>
      <c r="B1197" s="561"/>
      <c r="C1197" s="561"/>
      <c r="D1197" s="562"/>
      <c r="E1197" s="562"/>
    </row>
    <row r="1198" spans="1:5" s="534" customFormat="1" ht="11.45" customHeight="1" x14ac:dyDescent="0.2">
      <c r="A1198" s="561"/>
      <c r="B1198" s="561"/>
      <c r="C1198" s="561"/>
      <c r="D1198" s="562"/>
      <c r="E1198" s="562"/>
    </row>
    <row r="1199" spans="1:5" s="534" customFormat="1" ht="11.45" customHeight="1" x14ac:dyDescent="0.2">
      <c r="A1199" s="561"/>
      <c r="B1199" s="561"/>
      <c r="C1199" s="561"/>
      <c r="D1199" s="562"/>
      <c r="E1199" s="562"/>
    </row>
    <row r="1200" spans="1:5" s="534" customFormat="1" ht="11.45" customHeight="1" x14ac:dyDescent="0.2">
      <c r="A1200" s="561"/>
      <c r="B1200" s="561"/>
      <c r="C1200" s="561"/>
      <c r="D1200" s="562"/>
      <c r="E1200" s="562"/>
    </row>
    <row r="1201" spans="1:5" s="534" customFormat="1" ht="11.45" customHeight="1" x14ac:dyDescent="0.2">
      <c r="A1201" s="561"/>
      <c r="B1201" s="561"/>
      <c r="C1201" s="561"/>
      <c r="D1201" s="562"/>
      <c r="E1201" s="562"/>
    </row>
    <row r="1202" spans="1:5" s="534" customFormat="1" ht="11.45" customHeight="1" x14ac:dyDescent="0.2">
      <c r="A1202" s="561"/>
      <c r="B1202" s="561"/>
      <c r="C1202" s="561"/>
      <c r="D1202" s="562"/>
      <c r="E1202" s="562"/>
    </row>
    <row r="1203" spans="1:5" s="534" customFormat="1" ht="11.45" customHeight="1" x14ac:dyDescent="0.2">
      <c r="A1203" s="561"/>
      <c r="B1203" s="561"/>
      <c r="C1203" s="561"/>
      <c r="D1203" s="562"/>
      <c r="E1203" s="562"/>
    </row>
    <row r="1204" spans="1:5" s="534" customFormat="1" ht="11.45" customHeight="1" x14ac:dyDescent="0.2">
      <c r="A1204" s="561"/>
      <c r="B1204" s="561"/>
      <c r="C1204" s="561"/>
      <c r="D1204" s="562"/>
      <c r="E1204" s="562"/>
    </row>
    <row r="1205" spans="1:5" s="534" customFormat="1" ht="11.45" customHeight="1" x14ac:dyDescent="0.2">
      <c r="A1205" s="561"/>
      <c r="B1205" s="561"/>
      <c r="C1205" s="561"/>
      <c r="D1205" s="562"/>
      <c r="E1205" s="562"/>
    </row>
    <row r="1206" spans="1:5" s="534" customFormat="1" ht="11.45" customHeight="1" x14ac:dyDescent="0.2">
      <c r="A1206" s="561"/>
      <c r="B1206" s="561"/>
      <c r="C1206" s="561"/>
      <c r="D1206" s="562"/>
      <c r="E1206" s="562"/>
    </row>
    <row r="1207" spans="1:5" s="534" customFormat="1" ht="11.45" customHeight="1" x14ac:dyDescent="0.2">
      <c r="A1207" s="561"/>
      <c r="B1207" s="561"/>
      <c r="C1207" s="561"/>
      <c r="D1207" s="562"/>
      <c r="E1207" s="562"/>
    </row>
    <row r="1208" spans="1:5" s="534" customFormat="1" ht="11.45" customHeight="1" x14ac:dyDescent="0.2">
      <c r="A1208" s="561"/>
      <c r="B1208" s="561"/>
      <c r="C1208" s="561"/>
      <c r="D1208" s="562"/>
      <c r="E1208" s="562"/>
    </row>
    <row r="1209" spans="1:5" s="534" customFormat="1" ht="11.45" customHeight="1" x14ac:dyDescent="0.2">
      <c r="A1209" s="561"/>
      <c r="B1209" s="561"/>
      <c r="C1209" s="561"/>
      <c r="D1209" s="562"/>
      <c r="E1209" s="562"/>
    </row>
    <row r="1210" spans="1:5" s="534" customFormat="1" ht="11.45" customHeight="1" x14ac:dyDescent="0.2">
      <c r="A1210" s="561"/>
      <c r="B1210" s="561"/>
      <c r="C1210" s="561"/>
      <c r="D1210" s="562"/>
      <c r="E1210" s="562"/>
    </row>
    <row r="1211" spans="1:5" s="534" customFormat="1" ht="11.45" customHeight="1" x14ac:dyDescent="0.2">
      <c r="A1211" s="561"/>
      <c r="B1211" s="561"/>
      <c r="C1211" s="561"/>
      <c r="D1211" s="562"/>
      <c r="E1211" s="562"/>
    </row>
    <row r="1212" spans="1:5" s="534" customFormat="1" ht="11.45" customHeight="1" x14ac:dyDescent="0.2">
      <c r="A1212" s="561"/>
      <c r="B1212" s="561"/>
      <c r="C1212" s="561"/>
      <c r="D1212" s="562"/>
      <c r="E1212" s="562"/>
    </row>
    <row r="1213" spans="1:5" s="534" customFormat="1" ht="11.45" customHeight="1" x14ac:dyDescent="0.2">
      <c r="A1213" s="561"/>
      <c r="B1213" s="561"/>
      <c r="C1213" s="561"/>
      <c r="D1213" s="562"/>
      <c r="E1213" s="562"/>
    </row>
    <row r="1214" spans="1:5" s="534" customFormat="1" ht="11.45" customHeight="1" x14ac:dyDescent="0.2">
      <c r="A1214" s="561"/>
      <c r="B1214" s="561"/>
      <c r="C1214" s="561"/>
      <c r="D1214" s="562"/>
      <c r="E1214" s="562"/>
    </row>
    <row r="1215" spans="1:5" s="534" customFormat="1" ht="11.45" customHeight="1" x14ac:dyDescent="0.2">
      <c r="A1215" s="561"/>
      <c r="B1215" s="561"/>
      <c r="C1215" s="561"/>
      <c r="D1215" s="562"/>
      <c r="E1215" s="562"/>
    </row>
    <row r="1216" spans="1:5" s="534" customFormat="1" ht="11.45" customHeight="1" x14ac:dyDescent="0.2">
      <c r="A1216" s="561"/>
      <c r="B1216" s="561"/>
      <c r="C1216" s="561"/>
      <c r="D1216" s="562"/>
      <c r="E1216" s="562"/>
    </row>
    <row r="1217" spans="1:5" s="534" customFormat="1" ht="11.45" customHeight="1" x14ac:dyDescent="0.2">
      <c r="A1217" s="561"/>
      <c r="B1217" s="561"/>
      <c r="C1217" s="561"/>
      <c r="D1217" s="562"/>
      <c r="E1217" s="562"/>
    </row>
    <row r="1218" spans="1:5" s="534" customFormat="1" ht="11.45" customHeight="1" x14ac:dyDescent="0.2">
      <c r="A1218" s="561"/>
      <c r="B1218" s="561"/>
      <c r="C1218" s="561"/>
      <c r="D1218" s="562"/>
      <c r="E1218" s="562"/>
    </row>
    <row r="1219" spans="1:5" s="534" customFormat="1" ht="11.45" customHeight="1" x14ac:dyDescent="0.2">
      <c r="A1219" s="561"/>
      <c r="B1219" s="561"/>
      <c r="C1219" s="561"/>
      <c r="D1219" s="562"/>
      <c r="E1219" s="562"/>
    </row>
    <row r="1220" spans="1:5" s="534" customFormat="1" ht="11.45" customHeight="1" x14ac:dyDescent="0.2">
      <c r="A1220" s="561"/>
      <c r="B1220" s="561"/>
      <c r="C1220" s="561"/>
      <c r="D1220" s="562"/>
      <c r="E1220" s="562"/>
    </row>
    <row r="1221" spans="1:5" s="534" customFormat="1" ht="11.45" customHeight="1" x14ac:dyDescent="0.2">
      <c r="A1221" s="561"/>
      <c r="B1221" s="561"/>
      <c r="C1221" s="561"/>
      <c r="D1221" s="562"/>
      <c r="E1221" s="562"/>
    </row>
    <row r="1222" spans="1:5" s="534" customFormat="1" ht="11.45" customHeight="1" x14ac:dyDescent="0.2">
      <c r="A1222" s="561"/>
      <c r="B1222" s="561"/>
      <c r="C1222" s="561"/>
      <c r="D1222" s="562"/>
      <c r="E1222" s="562"/>
    </row>
    <row r="1223" spans="1:5" s="534" customFormat="1" ht="11.45" customHeight="1" x14ac:dyDescent="0.2">
      <c r="A1223" s="561"/>
      <c r="B1223" s="561"/>
      <c r="C1223" s="561"/>
      <c r="D1223" s="562"/>
      <c r="E1223" s="562"/>
    </row>
    <row r="1224" spans="1:5" s="534" customFormat="1" ht="11.45" customHeight="1" x14ac:dyDescent="0.2">
      <c r="A1224" s="561"/>
      <c r="B1224" s="561"/>
      <c r="C1224" s="561"/>
      <c r="D1224" s="562"/>
      <c r="E1224" s="562"/>
    </row>
    <row r="1225" spans="1:5" s="534" customFormat="1" ht="11.45" customHeight="1" x14ac:dyDescent="0.2">
      <c r="A1225" s="561"/>
      <c r="B1225" s="561"/>
      <c r="C1225" s="561"/>
      <c r="D1225" s="562"/>
      <c r="E1225" s="562"/>
    </row>
    <row r="1226" spans="1:5" s="534" customFormat="1" ht="11.45" customHeight="1" x14ac:dyDescent="0.2">
      <c r="A1226" s="561"/>
      <c r="B1226" s="561"/>
      <c r="C1226" s="561"/>
      <c r="D1226" s="562"/>
      <c r="E1226" s="562"/>
    </row>
    <row r="1227" spans="1:5" s="534" customFormat="1" ht="11.45" customHeight="1" x14ac:dyDescent="0.2">
      <c r="A1227" s="561"/>
      <c r="B1227" s="561"/>
      <c r="C1227" s="561"/>
      <c r="D1227" s="562"/>
      <c r="E1227" s="562"/>
    </row>
    <row r="1228" spans="1:5" s="534" customFormat="1" ht="11.45" customHeight="1" x14ac:dyDescent="0.2">
      <c r="A1228" s="561"/>
      <c r="B1228" s="561"/>
      <c r="C1228" s="561"/>
      <c r="D1228" s="562"/>
      <c r="E1228" s="562"/>
    </row>
    <row r="1229" spans="1:5" s="534" customFormat="1" ht="11.45" customHeight="1" x14ac:dyDescent="0.2">
      <c r="A1229" s="561"/>
      <c r="B1229" s="561"/>
      <c r="C1229" s="561"/>
      <c r="D1229" s="562"/>
      <c r="E1229" s="562"/>
    </row>
    <row r="1230" spans="1:5" s="534" customFormat="1" ht="11.45" customHeight="1" x14ac:dyDescent="0.2">
      <c r="A1230" s="561"/>
      <c r="B1230" s="561"/>
      <c r="C1230" s="561"/>
      <c r="D1230" s="562"/>
      <c r="E1230" s="562"/>
    </row>
    <row r="1231" spans="1:5" s="534" customFormat="1" ht="11.45" customHeight="1" x14ac:dyDescent="0.2">
      <c r="A1231" s="561"/>
      <c r="B1231" s="561"/>
      <c r="C1231" s="561"/>
      <c r="D1231" s="562"/>
      <c r="E1231" s="562"/>
    </row>
    <row r="1232" spans="1:5" s="534" customFormat="1" ht="11.45" customHeight="1" x14ac:dyDescent="0.2">
      <c r="A1232" s="561"/>
      <c r="B1232" s="561"/>
      <c r="C1232" s="561"/>
      <c r="D1232" s="562"/>
      <c r="E1232" s="562"/>
    </row>
    <row r="1233" spans="1:5" s="534" customFormat="1" ht="11.45" customHeight="1" x14ac:dyDescent="0.2">
      <c r="A1233" s="561"/>
      <c r="B1233" s="561"/>
      <c r="C1233" s="561"/>
      <c r="D1233" s="562"/>
      <c r="E1233" s="562"/>
    </row>
    <row r="1234" spans="1:5" s="534" customFormat="1" ht="11.45" customHeight="1" x14ac:dyDescent="0.2">
      <c r="A1234" s="561"/>
      <c r="B1234" s="561"/>
      <c r="C1234" s="561"/>
      <c r="D1234" s="562"/>
      <c r="E1234" s="562"/>
    </row>
    <row r="1235" spans="1:5" s="534" customFormat="1" ht="11.45" customHeight="1" x14ac:dyDescent="0.2">
      <c r="A1235" s="561"/>
      <c r="B1235" s="561"/>
      <c r="C1235" s="561"/>
      <c r="D1235" s="562"/>
      <c r="E1235" s="562"/>
    </row>
    <row r="1236" spans="1:5" s="534" customFormat="1" ht="11.45" customHeight="1" x14ac:dyDescent="0.2">
      <c r="A1236" s="561"/>
      <c r="B1236" s="561"/>
      <c r="C1236" s="561"/>
      <c r="D1236" s="562"/>
      <c r="E1236" s="562"/>
    </row>
    <row r="1237" spans="1:5" s="534" customFormat="1" ht="11.45" customHeight="1" x14ac:dyDescent="0.2">
      <c r="A1237" s="561"/>
      <c r="B1237" s="561"/>
      <c r="C1237" s="561"/>
      <c r="D1237" s="562"/>
      <c r="E1237" s="562"/>
    </row>
    <row r="1238" spans="1:5" s="534" customFormat="1" ht="11.45" customHeight="1" x14ac:dyDescent="0.2">
      <c r="A1238" s="561"/>
      <c r="B1238" s="561"/>
      <c r="C1238" s="561"/>
      <c r="D1238" s="562"/>
      <c r="E1238" s="562"/>
    </row>
    <row r="1239" spans="1:5" s="534" customFormat="1" ht="11.45" customHeight="1" x14ac:dyDescent="0.2">
      <c r="A1239" s="561"/>
      <c r="B1239" s="561"/>
      <c r="C1239" s="561"/>
      <c r="D1239" s="562"/>
      <c r="E1239" s="562"/>
    </row>
    <row r="1240" spans="1:5" s="534" customFormat="1" ht="11.45" customHeight="1" x14ac:dyDescent="0.2">
      <c r="A1240" s="561"/>
      <c r="B1240" s="561"/>
      <c r="C1240" s="561"/>
      <c r="D1240" s="562"/>
      <c r="E1240" s="562"/>
    </row>
    <row r="1241" spans="1:5" s="534" customFormat="1" ht="11.45" customHeight="1" x14ac:dyDescent="0.2">
      <c r="A1241" s="561"/>
      <c r="B1241" s="561"/>
      <c r="C1241" s="561"/>
      <c r="D1241" s="562"/>
      <c r="E1241" s="562"/>
    </row>
    <row r="1242" spans="1:5" s="534" customFormat="1" ht="11.45" customHeight="1" x14ac:dyDescent="0.2">
      <c r="A1242" s="561"/>
      <c r="B1242" s="561"/>
      <c r="C1242" s="561"/>
      <c r="D1242" s="562"/>
      <c r="E1242" s="562"/>
    </row>
    <row r="1243" spans="1:5" s="534" customFormat="1" ht="11.45" customHeight="1" x14ac:dyDescent="0.2">
      <c r="A1243" s="561"/>
      <c r="B1243" s="561"/>
      <c r="C1243" s="561"/>
      <c r="D1243" s="562"/>
      <c r="E1243" s="562"/>
    </row>
    <row r="1244" spans="1:5" s="534" customFormat="1" ht="11.45" customHeight="1" x14ac:dyDescent="0.2">
      <c r="A1244" s="561"/>
      <c r="B1244" s="561"/>
      <c r="C1244" s="561"/>
      <c r="D1244" s="562"/>
      <c r="E1244" s="562"/>
    </row>
    <row r="1245" spans="1:5" s="534" customFormat="1" ht="11.45" customHeight="1" x14ac:dyDescent="0.2">
      <c r="A1245" s="561"/>
      <c r="B1245" s="561"/>
      <c r="C1245" s="561"/>
      <c r="D1245" s="562"/>
      <c r="E1245" s="562"/>
    </row>
    <row r="1246" spans="1:5" s="534" customFormat="1" ht="11.45" customHeight="1" x14ac:dyDescent="0.2">
      <c r="A1246" s="561"/>
      <c r="B1246" s="561"/>
      <c r="C1246" s="561"/>
      <c r="D1246" s="562"/>
      <c r="E1246" s="562"/>
    </row>
    <row r="1247" spans="1:5" s="534" customFormat="1" ht="11.45" customHeight="1" x14ac:dyDescent="0.2">
      <c r="A1247" s="561"/>
      <c r="B1247" s="561"/>
      <c r="C1247" s="561"/>
      <c r="D1247" s="562"/>
      <c r="E1247" s="562"/>
    </row>
    <row r="1248" spans="1:5" s="534" customFormat="1" ht="11.45" customHeight="1" x14ac:dyDescent="0.2">
      <c r="A1248" s="561"/>
      <c r="B1248" s="561"/>
      <c r="C1248" s="561"/>
      <c r="D1248" s="562"/>
      <c r="E1248" s="562"/>
    </row>
    <row r="1249" spans="1:5" s="534" customFormat="1" ht="11.45" customHeight="1" x14ac:dyDescent="0.2">
      <c r="A1249" s="561"/>
      <c r="B1249" s="561"/>
      <c r="C1249" s="561"/>
      <c r="D1249" s="562"/>
      <c r="E1249" s="562"/>
    </row>
    <row r="1250" spans="1:5" s="534" customFormat="1" ht="11.45" customHeight="1" x14ac:dyDescent="0.2">
      <c r="A1250" s="561"/>
      <c r="B1250" s="561"/>
      <c r="C1250" s="561"/>
      <c r="D1250" s="562"/>
      <c r="E1250" s="562"/>
    </row>
    <row r="1251" spans="1:5" s="534" customFormat="1" ht="11.45" customHeight="1" x14ac:dyDescent="0.2">
      <c r="A1251" s="561"/>
      <c r="B1251" s="561"/>
      <c r="C1251" s="561"/>
      <c r="D1251" s="562"/>
      <c r="E1251" s="562"/>
    </row>
    <row r="1252" spans="1:5" s="534" customFormat="1" ht="11.45" customHeight="1" x14ac:dyDescent="0.2">
      <c r="A1252" s="561"/>
      <c r="B1252" s="561"/>
      <c r="C1252" s="561"/>
      <c r="D1252" s="562"/>
      <c r="E1252" s="562"/>
    </row>
    <row r="1253" spans="1:5" s="534" customFormat="1" ht="11.45" customHeight="1" x14ac:dyDescent="0.2">
      <c r="A1253" s="561"/>
      <c r="B1253" s="561"/>
      <c r="C1253" s="561"/>
      <c r="D1253" s="562"/>
      <c r="E1253" s="562"/>
    </row>
    <row r="1254" spans="1:5" s="534" customFormat="1" ht="11.45" customHeight="1" x14ac:dyDescent="0.2">
      <c r="A1254" s="561"/>
      <c r="B1254" s="561"/>
      <c r="C1254" s="561"/>
      <c r="D1254" s="562"/>
      <c r="E1254" s="562"/>
    </row>
    <row r="1255" spans="1:5" s="534" customFormat="1" ht="11.45" customHeight="1" x14ac:dyDescent="0.2">
      <c r="A1255" s="561"/>
      <c r="B1255" s="561"/>
      <c r="C1255" s="561"/>
      <c r="D1255" s="562"/>
      <c r="E1255" s="562"/>
    </row>
    <row r="1256" spans="1:5" s="534" customFormat="1" ht="11.45" customHeight="1" x14ac:dyDescent="0.2">
      <c r="A1256" s="561"/>
      <c r="B1256" s="561"/>
      <c r="C1256" s="561"/>
      <c r="D1256" s="562"/>
      <c r="E1256" s="562"/>
    </row>
    <row r="1257" spans="1:5" s="534" customFormat="1" ht="11.45" customHeight="1" x14ac:dyDescent="0.2">
      <c r="A1257" s="561"/>
      <c r="B1257" s="561"/>
      <c r="C1257" s="561"/>
      <c r="D1257" s="562"/>
      <c r="E1257" s="562"/>
    </row>
    <row r="1258" spans="1:5" s="534" customFormat="1" ht="11.45" customHeight="1" x14ac:dyDescent="0.2">
      <c r="A1258" s="561"/>
      <c r="B1258" s="561"/>
      <c r="C1258" s="561"/>
      <c r="D1258" s="562"/>
      <c r="E1258" s="562"/>
    </row>
    <row r="1259" spans="1:5" s="534" customFormat="1" ht="11.45" customHeight="1" x14ac:dyDescent="0.2">
      <c r="A1259" s="561"/>
      <c r="B1259" s="561"/>
      <c r="C1259" s="561"/>
      <c r="D1259" s="562"/>
      <c r="E1259" s="562"/>
    </row>
    <row r="1260" spans="1:5" s="534" customFormat="1" ht="11.45" customHeight="1" x14ac:dyDescent="0.2">
      <c r="A1260" s="561"/>
      <c r="B1260" s="561"/>
      <c r="C1260" s="561"/>
      <c r="D1260" s="562"/>
      <c r="E1260" s="562"/>
    </row>
    <row r="1261" spans="1:5" s="534" customFormat="1" ht="11.45" customHeight="1" x14ac:dyDescent="0.2">
      <c r="A1261" s="561"/>
      <c r="B1261" s="561"/>
      <c r="C1261" s="561"/>
      <c r="D1261" s="562"/>
      <c r="E1261" s="562"/>
    </row>
    <row r="1262" spans="1:5" s="534" customFormat="1" ht="11.45" customHeight="1" x14ac:dyDescent="0.2">
      <c r="A1262" s="561"/>
      <c r="B1262" s="561"/>
      <c r="C1262" s="561"/>
      <c r="D1262" s="562"/>
      <c r="E1262" s="562"/>
    </row>
    <row r="1263" spans="1:5" s="534" customFormat="1" ht="11.45" customHeight="1" x14ac:dyDescent="0.2">
      <c r="A1263" s="561"/>
      <c r="B1263" s="561"/>
      <c r="C1263" s="561"/>
      <c r="D1263" s="562"/>
      <c r="E1263" s="562"/>
    </row>
    <row r="1264" spans="1:5" s="534" customFormat="1" ht="11.45" customHeight="1" x14ac:dyDescent="0.2">
      <c r="A1264" s="561"/>
      <c r="B1264" s="561"/>
      <c r="C1264" s="561"/>
      <c r="D1264" s="562"/>
      <c r="E1264" s="562"/>
    </row>
    <row r="1265" spans="1:5" s="534" customFormat="1" ht="11.45" customHeight="1" x14ac:dyDescent="0.2">
      <c r="A1265" s="561"/>
      <c r="B1265" s="561"/>
      <c r="C1265" s="561"/>
      <c r="D1265" s="562"/>
      <c r="E1265" s="562"/>
    </row>
  </sheetData>
  <mergeCells count="2">
    <mergeCell ref="A1:E1"/>
    <mergeCell ref="A2:E2"/>
  </mergeCells>
  <hyperlinks>
    <hyperlink ref="A2:E2" location="СОДЕРЖАНИЕ!A1" display="ВЕРНУТЬСЯ В СОДЕРЖАНИЕ" xr:uid="{33984B81-69AA-4B2C-B119-4F36550B5DB4}"/>
  </hyperlinks>
  <pageMargins left="0.39370078740157477" right="0.39370078740157477" top="0.39370078740157477" bottom="0.39370078740157477" header="0" footer="0"/>
  <pageSetup paperSize="9" fitToHeight="0" pageOrder="overThenDown" orientation="portrait"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D50F22-5F78-4156-8A67-30FD6290BC79}">
  <dimension ref="A1:F55"/>
  <sheetViews>
    <sheetView workbookViewId="0">
      <selection activeCell="A2" sqref="A2:F2"/>
    </sheetView>
  </sheetViews>
  <sheetFormatPr defaultColWidth="9.140625" defaultRowHeight="15" x14ac:dyDescent="0.25"/>
  <cols>
    <col min="1" max="1" width="19.7109375" style="428" customWidth="1"/>
    <col min="2" max="2" width="50.85546875" style="601" customWidth="1"/>
    <col min="3" max="3" width="15" style="602" customWidth="1"/>
    <col min="4" max="4" width="16" style="429" customWidth="1"/>
    <col min="5" max="5" width="20.140625" style="429" customWidth="1"/>
    <col min="6" max="6" width="21.42578125" style="429" customWidth="1"/>
    <col min="7" max="16384" width="9.140625" style="428"/>
  </cols>
  <sheetData>
    <row r="1" spans="1:6" ht="129" customHeight="1" thickBot="1" x14ac:dyDescent="0.3">
      <c r="A1" s="2966"/>
      <c r="B1" s="2967"/>
      <c r="C1" s="2967"/>
      <c r="D1" s="2967"/>
      <c r="E1" s="2967"/>
      <c r="F1" s="2968"/>
    </row>
    <row r="2" spans="1:6" x14ac:dyDescent="0.25">
      <c r="A2" s="2976" t="s">
        <v>427</v>
      </c>
      <c r="B2" s="2976"/>
      <c r="C2" s="2976"/>
      <c r="D2" s="2976"/>
      <c r="E2" s="2976"/>
      <c r="F2" s="2976"/>
    </row>
    <row r="3" spans="1:6" ht="20.25" customHeight="1" thickBot="1" x14ac:dyDescent="0.3">
      <c r="A3" s="2969" t="s">
        <v>831</v>
      </c>
      <c r="B3" s="2969"/>
      <c r="C3" s="2969"/>
      <c r="D3" s="2969"/>
      <c r="E3" s="2969"/>
      <c r="F3" s="2969"/>
    </row>
    <row r="4" spans="1:6" ht="20.25" customHeight="1" thickBot="1" x14ac:dyDescent="0.3">
      <c r="A4" s="2970" t="s">
        <v>1030</v>
      </c>
      <c r="B4" s="2971"/>
      <c r="C4" s="2971"/>
      <c r="D4" s="2971"/>
      <c r="E4" s="2971"/>
      <c r="F4" s="2972"/>
    </row>
    <row r="5" spans="1:6" s="571" customFormat="1" ht="27.75" customHeight="1" thickBot="1" x14ac:dyDescent="0.3">
      <c r="A5" s="565" t="s">
        <v>1031</v>
      </c>
      <c r="B5" s="566" t="s">
        <v>33</v>
      </c>
      <c r="C5" s="567" t="s">
        <v>177</v>
      </c>
      <c r="D5" s="568" t="s">
        <v>101</v>
      </c>
      <c r="E5" s="569" t="s">
        <v>17</v>
      </c>
      <c r="F5" s="570" t="s">
        <v>1032</v>
      </c>
    </row>
    <row r="6" spans="1:6" ht="45" customHeight="1" x14ac:dyDescent="0.25">
      <c r="A6" s="2973"/>
      <c r="B6" s="572" t="s">
        <v>1033</v>
      </c>
      <c r="C6" s="2974" t="s">
        <v>1034</v>
      </c>
      <c r="D6" s="2975" t="s">
        <v>839</v>
      </c>
      <c r="E6" s="573">
        <v>2584</v>
      </c>
      <c r="F6" s="574">
        <f t="shared" ref="F6:F55" si="0">E6*1.4</f>
        <v>3617.6</v>
      </c>
    </row>
    <row r="7" spans="1:6" ht="45" customHeight="1" x14ac:dyDescent="0.25">
      <c r="A7" s="2960"/>
      <c r="B7" s="575" t="s">
        <v>1035</v>
      </c>
      <c r="C7" s="2961"/>
      <c r="D7" s="2962"/>
      <c r="E7" s="576">
        <v>406</v>
      </c>
      <c r="F7" s="577">
        <f t="shared" si="0"/>
        <v>568.4</v>
      </c>
    </row>
    <row r="8" spans="1:6" ht="45" customHeight="1" x14ac:dyDescent="0.25">
      <c r="A8" s="2960"/>
      <c r="B8" s="575" t="s">
        <v>1036</v>
      </c>
      <c r="C8" s="2961"/>
      <c r="D8" s="2962"/>
      <c r="E8" s="578">
        <v>874</v>
      </c>
      <c r="F8" s="577">
        <f t="shared" si="0"/>
        <v>1223.5999999999999</v>
      </c>
    </row>
    <row r="9" spans="1:6" ht="45" customHeight="1" x14ac:dyDescent="0.25">
      <c r="A9" s="2960"/>
      <c r="B9" s="575" t="s">
        <v>1037</v>
      </c>
      <c r="C9" s="2961" t="s">
        <v>121</v>
      </c>
      <c r="D9" s="2962" t="s">
        <v>839</v>
      </c>
      <c r="E9" s="578">
        <v>3102</v>
      </c>
      <c r="F9" s="577">
        <f t="shared" si="0"/>
        <v>4342.7999999999993</v>
      </c>
    </row>
    <row r="10" spans="1:6" ht="45" customHeight="1" x14ac:dyDescent="0.25">
      <c r="A10" s="2960"/>
      <c r="B10" s="575" t="s">
        <v>1038</v>
      </c>
      <c r="C10" s="2961"/>
      <c r="D10" s="2962"/>
      <c r="E10" s="578">
        <v>406</v>
      </c>
      <c r="F10" s="577">
        <f t="shared" si="0"/>
        <v>568.4</v>
      </c>
    </row>
    <row r="11" spans="1:6" ht="44.25" customHeight="1" x14ac:dyDescent="0.25">
      <c r="A11" s="2960"/>
      <c r="B11" s="575" t="s">
        <v>1039</v>
      </c>
      <c r="C11" s="2961"/>
      <c r="D11" s="2962"/>
      <c r="E11" s="578">
        <v>874</v>
      </c>
      <c r="F11" s="577">
        <f t="shared" si="0"/>
        <v>1223.5999999999999</v>
      </c>
    </row>
    <row r="12" spans="1:6" ht="45" customHeight="1" x14ac:dyDescent="0.25">
      <c r="A12" s="2960"/>
      <c r="B12" s="575" t="s">
        <v>1040</v>
      </c>
      <c r="C12" s="2961" t="s">
        <v>306</v>
      </c>
      <c r="D12" s="2962" t="s">
        <v>839</v>
      </c>
      <c r="E12" s="578">
        <v>3102</v>
      </c>
      <c r="F12" s="577">
        <f t="shared" si="0"/>
        <v>4342.7999999999993</v>
      </c>
    </row>
    <row r="13" spans="1:6" ht="45" customHeight="1" x14ac:dyDescent="0.25">
      <c r="A13" s="2960"/>
      <c r="B13" s="575" t="s">
        <v>1041</v>
      </c>
      <c r="C13" s="2961"/>
      <c r="D13" s="2962"/>
      <c r="E13" s="578">
        <v>406</v>
      </c>
      <c r="F13" s="577">
        <f t="shared" si="0"/>
        <v>568.4</v>
      </c>
    </row>
    <row r="14" spans="1:6" ht="44.25" customHeight="1" thickBot="1" x14ac:dyDescent="0.3">
      <c r="A14" s="2963"/>
      <c r="B14" s="579" t="s">
        <v>1042</v>
      </c>
      <c r="C14" s="2964"/>
      <c r="D14" s="2965"/>
      <c r="E14" s="580">
        <v>874</v>
      </c>
      <c r="F14" s="581">
        <f t="shared" si="0"/>
        <v>1223.5999999999999</v>
      </c>
    </row>
    <row r="15" spans="1:6" ht="26.25" customHeight="1" x14ac:dyDescent="0.25">
      <c r="A15" s="2954" t="s">
        <v>1043</v>
      </c>
      <c r="B15" s="2954"/>
      <c r="C15" s="2954"/>
      <c r="D15" s="2954"/>
      <c r="E15" s="2954"/>
      <c r="F15" s="2954"/>
    </row>
    <row r="16" spans="1:6" ht="47.25" customHeight="1" x14ac:dyDescent="0.25">
      <c r="A16" s="586"/>
      <c r="B16" s="587" t="s">
        <v>1044</v>
      </c>
      <c r="C16" s="588" t="s">
        <v>306</v>
      </c>
      <c r="D16" s="589" t="s">
        <v>839</v>
      </c>
      <c r="E16" s="578">
        <v>285</v>
      </c>
      <c r="F16" s="577">
        <f t="shared" si="0"/>
        <v>399</v>
      </c>
    </row>
    <row r="17" spans="1:6" ht="45" customHeight="1" x14ac:dyDescent="0.25">
      <c r="A17" s="590"/>
      <c r="B17" s="587" t="s">
        <v>1045</v>
      </c>
      <c r="C17" s="588" t="s">
        <v>121</v>
      </c>
      <c r="D17" s="589" t="s">
        <v>839</v>
      </c>
      <c r="E17" s="578">
        <v>220.95941100000002</v>
      </c>
      <c r="F17" s="577">
        <f t="shared" si="0"/>
        <v>309.34317540000001</v>
      </c>
    </row>
    <row r="18" spans="1:6" ht="42" customHeight="1" x14ac:dyDescent="0.25">
      <c r="A18" s="590"/>
      <c r="B18" s="587" t="s">
        <v>1046</v>
      </c>
      <c r="C18" s="588" t="s">
        <v>111</v>
      </c>
      <c r="D18" s="589" t="s">
        <v>839</v>
      </c>
      <c r="E18" s="578">
        <v>259</v>
      </c>
      <c r="F18" s="577">
        <f t="shared" si="0"/>
        <v>362.59999999999997</v>
      </c>
    </row>
    <row r="19" spans="1:6" ht="42" customHeight="1" x14ac:dyDescent="0.25">
      <c r="A19" s="586"/>
      <c r="B19" s="587" t="s">
        <v>1047</v>
      </c>
      <c r="C19" s="588" t="s">
        <v>566</v>
      </c>
      <c r="D19" s="589" t="s">
        <v>839</v>
      </c>
      <c r="E19" s="578">
        <v>259</v>
      </c>
      <c r="F19" s="577">
        <f t="shared" si="0"/>
        <v>362.59999999999997</v>
      </c>
    </row>
    <row r="20" spans="1:6" ht="47.25" customHeight="1" x14ac:dyDescent="0.25">
      <c r="A20" s="586"/>
      <c r="B20" s="587" t="s">
        <v>1048</v>
      </c>
      <c r="C20" s="588" t="s">
        <v>1049</v>
      </c>
      <c r="D20" s="589" t="s">
        <v>839</v>
      </c>
      <c r="E20" s="578">
        <v>259</v>
      </c>
      <c r="F20" s="577">
        <f t="shared" si="0"/>
        <v>362.59999999999997</v>
      </c>
    </row>
    <row r="21" spans="1:6" ht="45" customHeight="1" x14ac:dyDescent="0.25">
      <c r="A21" s="586"/>
      <c r="B21" s="587" t="s">
        <v>1050</v>
      </c>
      <c r="C21" s="588" t="s">
        <v>1051</v>
      </c>
      <c r="D21" s="589" t="s">
        <v>839</v>
      </c>
      <c r="E21" s="578">
        <v>331.962717</v>
      </c>
      <c r="F21" s="577">
        <f t="shared" si="0"/>
        <v>464.74780379999999</v>
      </c>
    </row>
    <row r="22" spans="1:6" ht="48.75" customHeight="1" x14ac:dyDescent="0.25">
      <c r="A22" s="586"/>
      <c r="B22" s="587" t="s">
        <v>1052</v>
      </c>
      <c r="C22" s="588" t="s">
        <v>306</v>
      </c>
      <c r="D22" s="589" t="s">
        <v>839</v>
      </c>
      <c r="E22" s="578">
        <v>1745</v>
      </c>
      <c r="F22" s="577">
        <f t="shared" si="0"/>
        <v>2443</v>
      </c>
    </row>
    <row r="23" spans="1:6" ht="50.25" customHeight="1" x14ac:dyDescent="0.25">
      <c r="A23" s="590"/>
      <c r="B23" s="587" t="s">
        <v>1053</v>
      </c>
      <c r="C23" s="588" t="s">
        <v>121</v>
      </c>
      <c r="D23" s="589" t="s">
        <v>839</v>
      </c>
      <c r="E23" s="578">
        <v>1163</v>
      </c>
      <c r="F23" s="577">
        <f t="shared" si="0"/>
        <v>1628.1999999999998</v>
      </c>
    </row>
    <row r="24" spans="1:6" ht="43.5" customHeight="1" x14ac:dyDescent="0.25">
      <c r="A24" s="590"/>
      <c r="B24" s="587" t="s">
        <v>1054</v>
      </c>
      <c r="C24" s="588" t="s">
        <v>111</v>
      </c>
      <c r="D24" s="589" t="s">
        <v>839</v>
      </c>
      <c r="E24" s="578">
        <v>1047</v>
      </c>
      <c r="F24" s="577">
        <f t="shared" si="0"/>
        <v>1465.8</v>
      </c>
    </row>
    <row r="25" spans="1:6" ht="42" customHeight="1" x14ac:dyDescent="0.25">
      <c r="A25" s="586"/>
      <c r="B25" s="587" t="s">
        <v>1055</v>
      </c>
      <c r="C25" s="588" t="s">
        <v>566</v>
      </c>
      <c r="D25" s="589" t="s">
        <v>839</v>
      </c>
      <c r="E25" s="578">
        <v>1103</v>
      </c>
      <c r="F25" s="577">
        <f t="shared" si="0"/>
        <v>1544.1999999999998</v>
      </c>
    </row>
    <row r="26" spans="1:6" ht="48.75" customHeight="1" x14ac:dyDescent="0.25">
      <c r="A26" s="586"/>
      <c r="B26" s="587" t="s">
        <v>1056</v>
      </c>
      <c r="C26" s="588" t="s">
        <v>1049</v>
      </c>
      <c r="D26" s="589" t="s">
        <v>839</v>
      </c>
      <c r="E26" s="578">
        <v>1047</v>
      </c>
      <c r="F26" s="577">
        <f t="shared" si="0"/>
        <v>1465.8</v>
      </c>
    </row>
    <row r="27" spans="1:6" ht="45.75" customHeight="1" x14ac:dyDescent="0.25">
      <c r="A27" s="586"/>
      <c r="B27" s="587" t="s">
        <v>1057</v>
      </c>
      <c r="C27" s="588" t="s">
        <v>1051</v>
      </c>
      <c r="D27" s="589" t="s">
        <v>839</v>
      </c>
      <c r="E27" s="578">
        <v>1243</v>
      </c>
      <c r="F27" s="577">
        <f t="shared" si="0"/>
        <v>1740.1999999999998</v>
      </c>
    </row>
    <row r="28" spans="1:6" ht="48" customHeight="1" x14ac:dyDescent="0.25">
      <c r="A28" s="586"/>
      <c r="B28" s="587" t="s">
        <v>1058</v>
      </c>
      <c r="C28" s="588" t="s">
        <v>306</v>
      </c>
      <c r="D28" s="589" t="s">
        <v>839</v>
      </c>
      <c r="E28" s="578">
        <v>1717</v>
      </c>
      <c r="F28" s="577">
        <f t="shared" si="0"/>
        <v>2403.7999999999997</v>
      </c>
    </row>
    <row r="29" spans="1:6" ht="48.75" customHeight="1" x14ac:dyDescent="0.25">
      <c r="A29" s="586"/>
      <c r="B29" s="587" t="s">
        <v>1059</v>
      </c>
      <c r="C29" s="588" t="s">
        <v>121</v>
      </c>
      <c r="D29" s="589" t="s">
        <v>839</v>
      </c>
      <c r="E29" s="578">
        <v>1209</v>
      </c>
      <c r="F29" s="577">
        <f t="shared" si="0"/>
        <v>1692.6</v>
      </c>
    </row>
    <row r="30" spans="1:6" ht="42" customHeight="1" x14ac:dyDescent="0.25">
      <c r="A30" s="586"/>
      <c r="B30" s="587" t="s">
        <v>1060</v>
      </c>
      <c r="C30" s="588" t="s">
        <v>111</v>
      </c>
      <c r="D30" s="589" t="s">
        <v>839</v>
      </c>
      <c r="E30" s="578">
        <v>1093</v>
      </c>
      <c r="F30" s="577">
        <f t="shared" si="0"/>
        <v>1530.1999999999998</v>
      </c>
    </row>
    <row r="31" spans="1:6" ht="51.75" customHeight="1" x14ac:dyDescent="0.25">
      <c r="A31" s="586"/>
      <c r="B31" s="587" t="s">
        <v>1061</v>
      </c>
      <c r="C31" s="588" t="s">
        <v>566</v>
      </c>
      <c r="D31" s="589" t="s">
        <v>839</v>
      </c>
      <c r="E31" s="578">
        <v>1096</v>
      </c>
      <c r="F31" s="577">
        <f t="shared" si="0"/>
        <v>1534.3999999999999</v>
      </c>
    </row>
    <row r="32" spans="1:6" ht="44.25" customHeight="1" x14ac:dyDescent="0.25">
      <c r="A32" s="586"/>
      <c r="B32" s="587" t="s">
        <v>1062</v>
      </c>
      <c r="C32" s="588" t="s">
        <v>1049</v>
      </c>
      <c r="D32" s="589" t="s">
        <v>839</v>
      </c>
      <c r="E32" s="578">
        <v>1136</v>
      </c>
      <c r="F32" s="577">
        <f t="shared" si="0"/>
        <v>1590.3999999999999</v>
      </c>
    </row>
    <row r="33" spans="1:6" ht="45.75" customHeight="1" thickBot="1" x14ac:dyDescent="0.3">
      <c r="A33" s="591"/>
      <c r="B33" s="592" t="s">
        <v>1063</v>
      </c>
      <c r="C33" s="593" t="s">
        <v>1051</v>
      </c>
      <c r="D33" s="594" t="s">
        <v>839</v>
      </c>
      <c r="E33" s="580">
        <v>1540</v>
      </c>
      <c r="F33" s="581">
        <f t="shared" si="0"/>
        <v>2156</v>
      </c>
    </row>
    <row r="34" spans="1:6" ht="22.5" customHeight="1" thickBot="1" x14ac:dyDescent="0.3">
      <c r="A34" s="2955" t="s">
        <v>2138</v>
      </c>
      <c r="B34" s="2956"/>
      <c r="C34" s="2956"/>
      <c r="D34" s="2956"/>
      <c r="E34" s="2956"/>
      <c r="F34" s="2957"/>
    </row>
    <row r="35" spans="1:6" ht="49.5" customHeight="1" x14ac:dyDescent="0.25">
      <c r="A35" s="582"/>
      <c r="B35" s="595" t="s">
        <v>1064</v>
      </c>
      <c r="C35" s="596" t="s">
        <v>111</v>
      </c>
      <c r="D35" s="583" t="s">
        <v>839</v>
      </c>
      <c r="E35" s="584">
        <v>222</v>
      </c>
      <c r="F35" s="585">
        <f t="shared" si="0"/>
        <v>310.79999999999995</v>
      </c>
    </row>
    <row r="36" spans="1:6" ht="43.5" customHeight="1" x14ac:dyDescent="0.25">
      <c r="A36" s="586"/>
      <c r="B36" s="597" t="s">
        <v>1065</v>
      </c>
      <c r="C36" s="588" t="s">
        <v>121</v>
      </c>
      <c r="D36" s="589" t="s">
        <v>839</v>
      </c>
      <c r="E36" s="578">
        <v>121</v>
      </c>
      <c r="F36" s="577">
        <f t="shared" si="0"/>
        <v>169.39999999999998</v>
      </c>
    </row>
    <row r="37" spans="1:6" ht="43.5" customHeight="1" x14ac:dyDescent="0.25">
      <c r="A37" s="586"/>
      <c r="B37" s="597" t="s">
        <v>1066</v>
      </c>
      <c r="C37" s="588" t="s">
        <v>1067</v>
      </c>
      <c r="D37" s="589" t="s">
        <v>839</v>
      </c>
      <c r="E37" s="578">
        <v>121</v>
      </c>
      <c r="F37" s="577">
        <f t="shared" si="0"/>
        <v>169.39999999999998</v>
      </c>
    </row>
    <row r="38" spans="1:6" ht="43.5" customHeight="1" x14ac:dyDescent="0.25">
      <c r="A38" s="586"/>
      <c r="B38" s="597" t="s">
        <v>1068</v>
      </c>
      <c r="C38" s="588" t="s">
        <v>1049</v>
      </c>
      <c r="D38" s="589" t="s">
        <v>839</v>
      </c>
      <c r="E38" s="578">
        <v>271.22505899999999</v>
      </c>
      <c r="F38" s="577">
        <f t="shared" si="0"/>
        <v>379.71508259999996</v>
      </c>
    </row>
    <row r="39" spans="1:6" ht="47.25" customHeight="1" x14ac:dyDescent="0.25">
      <c r="A39" s="586"/>
      <c r="B39" s="597" t="s">
        <v>1069</v>
      </c>
      <c r="C39" s="588" t="s">
        <v>111</v>
      </c>
      <c r="D39" s="589" t="s">
        <v>839</v>
      </c>
      <c r="E39" s="578">
        <v>1227.3195720000001</v>
      </c>
      <c r="F39" s="577">
        <f t="shared" si="0"/>
        <v>1718.2474008000002</v>
      </c>
    </row>
    <row r="40" spans="1:6" ht="46.5" customHeight="1" x14ac:dyDescent="0.25">
      <c r="A40" s="586"/>
      <c r="B40" s="597" t="s">
        <v>1070</v>
      </c>
      <c r="C40" s="588" t="s">
        <v>306</v>
      </c>
      <c r="D40" s="589" t="s">
        <v>839</v>
      </c>
      <c r="E40" s="578">
        <v>1861</v>
      </c>
      <c r="F40" s="577">
        <f t="shared" si="0"/>
        <v>2605.3999999999996</v>
      </c>
    </row>
    <row r="41" spans="1:6" ht="46.5" customHeight="1" x14ac:dyDescent="0.25">
      <c r="A41" s="586"/>
      <c r="B41" s="597" t="s">
        <v>1071</v>
      </c>
      <c r="C41" s="588" t="s">
        <v>1049</v>
      </c>
      <c r="D41" s="589" t="s">
        <v>839</v>
      </c>
      <c r="E41" s="578">
        <v>1347</v>
      </c>
      <c r="F41" s="577">
        <f t="shared" si="0"/>
        <v>1885.8</v>
      </c>
    </row>
    <row r="42" spans="1:6" ht="46.5" customHeight="1" x14ac:dyDescent="0.25">
      <c r="A42" s="586"/>
      <c r="B42" s="597" t="s">
        <v>2141</v>
      </c>
      <c r="C42" s="588" t="s">
        <v>566</v>
      </c>
      <c r="D42" s="589" t="s">
        <v>839</v>
      </c>
      <c r="E42" s="578">
        <v>1569</v>
      </c>
      <c r="F42" s="577">
        <f t="shared" ref="F42:F46" si="1">E42*1.4</f>
        <v>2196.6</v>
      </c>
    </row>
    <row r="43" spans="1:6" ht="46.5" customHeight="1" x14ac:dyDescent="0.25">
      <c r="A43" s="586"/>
      <c r="B43" s="597" t="s">
        <v>2139</v>
      </c>
      <c r="C43" s="588" t="s">
        <v>306</v>
      </c>
      <c r="D43" s="589" t="s">
        <v>839</v>
      </c>
      <c r="E43" s="578">
        <v>1975</v>
      </c>
      <c r="F43" s="577">
        <f t="shared" si="1"/>
        <v>2765</v>
      </c>
    </row>
    <row r="44" spans="1:6" ht="46.5" customHeight="1" x14ac:dyDescent="0.25">
      <c r="A44" s="586"/>
      <c r="B44" s="597" t="s">
        <v>2140</v>
      </c>
      <c r="C44" s="588" t="s">
        <v>121</v>
      </c>
      <c r="D44" s="589" t="s">
        <v>839</v>
      </c>
      <c r="E44" s="578">
        <v>1975</v>
      </c>
      <c r="F44" s="577">
        <f t="shared" si="1"/>
        <v>2765</v>
      </c>
    </row>
    <row r="45" spans="1:6" ht="46.5" customHeight="1" x14ac:dyDescent="0.25">
      <c r="A45" s="1036"/>
      <c r="B45" s="597" t="s">
        <v>2142</v>
      </c>
      <c r="C45" s="588" t="s">
        <v>1075</v>
      </c>
      <c r="D45" s="589" t="s">
        <v>839</v>
      </c>
      <c r="E45" s="578">
        <v>1341</v>
      </c>
      <c r="F45" s="577">
        <f t="shared" si="1"/>
        <v>1877.3999999999999</v>
      </c>
    </row>
    <row r="46" spans="1:6" ht="46.5" customHeight="1" thickBot="1" x14ac:dyDescent="0.3">
      <c r="A46" s="1035"/>
      <c r="B46" s="598" t="s">
        <v>2143</v>
      </c>
      <c r="C46" s="593" t="s">
        <v>1049</v>
      </c>
      <c r="D46" s="594" t="s">
        <v>839</v>
      </c>
      <c r="E46" s="580">
        <v>1602</v>
      </c>
      <c r="F46" s="581">
        <f t="shared" si="1"/>
        <v>2242.7999999999997</v>
      </c>
    </row>
    <row r="47" spans="1:6" ht="24.75" customHeight="1" x14ac:dyDescent="0.25">
      <c r="A47" s="2958" t="s">
        <v>1072</v>
      </c>
      <c r="B47" s="2954"/>
      <c r="C47" s="2954"/>
      <c r="D47" s="2954"/>
      <c r="E47" s="2954"/>
      <c r="F47" s="2959"/>
    </row>
    <row r="48" spans="1:6" ht="48" customHeight="1" x14ac:dyDescent="0.25">
      <c r="A48" s="586"/>
      <c r="B48" s="597" t="s">
        <v>1073</v>
      </c>
      <c r="C48" s="588" t="s">
        <v>121</v>
      </c>
      <c r="D48" s="589" t="s">
        <v>839</v>
      </c>
      <c r="E48" s="578">
        <v>131</v>
      </c>
      <c r="F48" s="577">
        <f t="shared" si="0"/>
        <v>183.39999999999998</v>
      </c>
    </row>
    <row r="49" spans="1:6" ht="48" customHeight="1" x14ac:dyDescent="0.25">
      <c r="A49" s="586"/>
      <c r="B49" s="597" t="s">
        <v>1074</v>
      </c>
      <c r="C49" s="588" t="s">
        <v>1075</v>
      </c>
      <c r="D49" s="589" t="s">
        <v>839</v>
      </c>
      <c r="E49" s="578">
        <v>254.46984300000003</v>
      </c>
      <c r="F49" s="577">
        <f t="shared" si="0"/>
        <v>356.25778020000001</v>
      </c>
    </row>
    <row r="50" spans="1:6" ht="49.5" customHeight="1" x14ac:dyDescent="0.25">
      <c r="A50" s="599"/>
      <c r="B50" s="597" t="s">
        <v>1076</v>
      </c>
      <c r="C50" s="588" t="s">
        <v>1049</v>
      </c>
      <c r="D50" s="589" t="s">
        <v>839</v>
      </c>
      <c r="E50" s="578">
        <v>234</v>
      </c>
      <c r="F50" s="577">
        <f t="shared" si="0"/>
        <v>327.59999999999997</v>
      </c>
    </row>
    <row r="51" spans="1:6" ht="50.25" customHeight="1" x14ac:dyDescent="0.25">
      <c r="A51" s="599"/>
      <c r="B51" s="597" t="s">
        <v>2133</v>
      </c>
      <c r="C51" s="588" t="s">
        <v>566</v>
      </c>
      <c r="D51" s="589" t="s">
        <v>839</v>
      </c>
      <c r="E51" s="578">
        <v>1202</v>
      </c>
      <c r="F51" s="577">
        <f t="shared" si="0"/>
        <v>1682.8</v>
      </c>
    </row>
    <row r="52" spans="1:6" ht="46.5" customHeight="1" x14ac:dyDescent="0.25">
      <c r="A52" s="599"/>
      <c r="B52" s="597" t="s">
        <v>2134</v>
      </c>
      <c r="C52" s="588" t="s">
        <v>306</v>
      </c>
      <c r="D52" s="589" t="s">
        <v>839</v>
      </c>
      <c r="E52" s="578">
        <v>1077</v>
      </c>
      <c r="F52" s="577">
        <f t="shared" si="0"/>
        <v>1507.8</v>
      </c>
    </row>
    <row r="53" spans="1:6" ht="47.25" customHeight="1" x14ac:dyDescent="0.25">
      <c r="A53" s="599"/>
      <c r="B53" s="597" t="s">
        <v>2135</v>
      </c>
      <c r="C53" s="588" t="s">
        <v>121</v>
      </c>
      <c r="D53" s="589" t="s">
        <v>839</v>
      </c>
      <c r="E53" s="578">
        <v>1294</v>
      </c>
      <c r="F53" s="577">
        <f t="shared" si="0"/>
        <v>1811.6</v>
      </c>
    </row>
    <row r="54" spans="1:6" ht="47.25" customHeight="1" x14ac:dyDescent="0.25">
      <c r="A54" s="599"/>
      <c r="B54" s="597" t="s">
        <v>2136</v>
      </c>
      <c r="C54" s="588" t="s">
        <v>1075</v>
      </c>
      <c r="D54" s="589" t="s">
        <v>839</v>
      </c>
      <c r="E54" s="578">
        <v>1121</v>
      </c>
      <c r="F54" s="577">
        <f t="shared" si="0"/>
        <v>1569.3999999999999</v>
      </c>
    </row>
    <row r="55" spans="1:6" ht="48.75" customHeight="1" thickBot="1" x14ac:dyDescent="0.3">
      <c r="A55" s="600"/>
      <c r="B55" s="598" t="s">
        <v>2137</v>
      </c>
      <c r="C55" s="593" t="s">
        <v>1049</v>
      </c>
      <c r="D55" s="594" t="s">
        <v>839</v>
      </c>
      <c r="E55" s="580">
        <v>1202</v>
      </c>
      <c r="F55" s="581">
        <f t="shared" si="0"/>
        <v>1682.8</v>
      </c>
    </row>
  </sheetData>
  <mergeCells count="16">
    <mergeCell ref="A1:F1"/>
    <mergeCell ref="A3:F3"/>
    <mergeCell ref="A4:F4"/>
    <mergeCell ref="A6:A8"/>
    <mergeCell ref="C6:C8"/>
    <mergeCell ref="D6:D8"/>
    <mergeCell ref="A2:F2"/>
    <mergeCell ref="A15:F15"/>
    <mergeCell ref="A34:F34"/>
    <mergeCell ref="A47:F47"/>
    <mergeCell ref="A9:A11"/>
    <mergeCell ref="C9:C11"/>
    <mergeCell ref="D9:D11"/>
    <mergeCell ref="A12:A14"/>
    <mergeCell ref="C12:C14"/>
    <mergeCell ref="D12:D14"/>
  </mergeCells>
  <dataValidations count="1">
    <dataValidation type="textLength" operator="lessThanOrEqual" allowBlank="1" showInputMessage="1" showErrorMessage="1" errorTitle="Слишком длинный текст" error="Количество введенных символов превысило 140" sqref="IV25:IW33 SR25:SS33 ACN25:ACO33 AMJ25:AMK33 AWF25:AWG33 BGB25:BGC33 BPX25:BPY33 BZT25:BZU33 CJP25:CJQ33 CTL25:CTM33 DDH25:DDI33 DND25:DNE33 DWZ25:DXA33 EGV25:EGW33 EQR25:EQS33 FAN25:FAO33 FKJ25:FKK33 FUF25:FUG33 GEB25:GEC33 GNX25:GNY33 GXT25:GXU33 HHP25:HHQ33 HRL25:HRM33 IBH25:IBI33 ILD25:ILE33 IUZ25:IVA33 JEV25:JEW33 JOR25:JOS33 JYN25:JYO33 KIJ25:KIK33 KSF25:KSG33 LCB25:LCC33 LLX25:LLY33 LVT25:LVU33 MFP25:MFQ33 MPL25:MPM33 MZH25:MZI33 NJD25:NJE33 NSZ25:NTA33 OCV25:OCW33 OMR25:OMS33 OWN25:OWO33 PGJ25:PGK33 PQF25:PQG33 QAB25:QAC33 QJX25:QJY33 QTT25:QTU33 RDP25:RDQ33 RNL25:RNM33 RXH25:RXI33 SHD25:SHE33 SQZ25:SRA33 TAV25:TAW33 TKR25:TKS33 TUN25:TUO33 UEJ25:UEK33 UOF25:UOG33 UYB25:UYC33 VHX25:VHY33 VRT25:VRU33 WBP25:WBQ33 WLL25:WLM33 WVH25:WVI33 WVH16:WVI22 B16:C22 IV16:IW22 SR16:SS22 ACN16:ACO22 AMJ16:AMK22 AWF16:AWG22 BGB16:BGC22 BPX16:BPY22 BZT16:BZU22 CJP16:CJQ22 CTL16:CTM22 DDH16:DDI22 DND16:DNE22 DWZ16:DXA22 EGV16:EGW22 EQR16:EQS22 FAN16:FAO22 FKJ16:FKK22 FUF16:FUG22 GEB16:GEC22 GNX16:GNY22 GXT16:GXU22 HHP16:HHQ22 HRL16:HRM22 IBH16:IBI22 ILD16:ILE22 IUZ16:IVA22 JEV16:JEW22 JOR16:JOS22 JYN16:JYO22 KIJ16:KIK22 KSF16:KSG22 LCB16:LCC22 LLX16:LLY22 LVT16:LVU22 MFP16:MFQ22 MPL16:MPM22 MZH16:MZI22 NJD16:NJE22 NSZ16:NTA22 OCV16:OCW22 OMR16:OMS22 OWN16:OWO22 PGJ16:PGK22 PQF16:PQG22 QAB16:QAC22 QJX16:QJY22 QTT16:QTU22 RDP16:RDQ22 RNL16:RNM22 RXH16:RXI22 SHD16:SHE22 SQZ16:SRA22 TAV16:TAW22 TKR16:TKS22 TUN16:TUO22 UEJ16:UEK22 UOF16:UOG22 UYB16:UYC22 VHX16:VHY22 VRT16:VRU22 WBP16:WBQ22 WLL16:WLM22 B25:C33" xr:uid="{94017FEA-0EF4-455E-8256-6BE40B599800}">
      <formula1>140</formula1>
    </dataValidation>
  </dataValidations>
  <hyperlinks>
    <hyperlink ref="A2:F2" location="СОДЕРЖАНИЕ!A1" display="ВЕРНУТЬСЯ В СОДЕРЖАНИЕ" xr:uid="{C2526328-BF4A-4D9A-81AB-6783B1814C01}"/>
  </hyperlinks>
  <pageMargins left="0.70866141732283472" right="0.70866141732283472" top="0.74803149606299213" bottom="0.74803149606299213" header="0.31496062992125984" footer="0.31496062992125984"/>
  <pageSetup paperSize="9" scale="70" orientation="portrait"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0667AA-F129-4890-BD24-6BCC172C2183}">
  <sheetPr>
    <outlinePr summaryBelow="0" summaryRight="0"/>
    <pageSetUpPr autoPageBreaks="0" fitToPage="1"/>
  </sheetPr>
  <dimension ref="A1:IE1163"/>
  <sheetViews>
    <sheetView workbookViewId="0">
      <selection activeCell="A2" sqref="A2:E2"/>
    </sheetView>
  </sheetViews>
  <sheetFormatPr defaultColWidth="9" defaultRowHeight="11.45" customHeight="1" x14ac:dyDescent="0.2"/>
  <cols>
    <col min="1" max="1" width="71.7109375" style="563" bestFit="1" customWidth="1"/>
    <col min="2" max="2" width="27.28515625" style="563" customWidth="1"/>
    <col min="3" max="3" width="26.140625" style="563" customWidth="1"/>
    <col min="4" max="4" width="26.42578125" style="564" customWidth="1"/>
    <col min="5" max="5" width="24.5703125" style="564" customWidth="1"/>
    <col min="6" max="7" width="9" style="534"/>
    <col min="8" max="8" width="10.42578125" style="534" bestFit="1" customWidth="1"/>
    <col min="9" max="11" width="9" style="534"/>
    <col min="12" max="12" width="3.140625" style="534" bestFit="1" customWidth="1"/>
    <col min="13" max="239" width="9" style="534"/>
    <col min="240" max="16384" width="9" style="553"/>
  </cols>
  <sheetData>
    <row r="1" spans="1:5" ht="156" customHeight="1" thickBot="1" x14ac:dyDescent="0.25">
      <c r="A1" s="2951"/>
      <c r="B1" s="2952"/>
      <c r="C1" s="2952"/>
      <c r="D1" s="2952"/>
      <c r="E1" s="2953"/>
    </row>
    <row r="2" spans="1:5" ht="15.75" thickBot="1" x14ac:dyDescent="0.25">
      <c r="A2" s="1403" t="s">
        <v>427</v>
      </c>
      <c r="B2" s="1404"/>
      <c r="C2" s="1404"/>
      <c r="D2" s="1404"/>
      <c r="E2" s="1405"/>
    </row>
    <row r="3" spans="1:5" ht="75" customHeight="1" thickBot="1" x14ac:dyDescent="0.25">
      <c r="A3" s="535" t="s">
        <v>927</v>
      </c>
      <c r="B3" s="536" t="s">
        <v>833</v>
      </c>
      <c r="C3" s="537" t="s">
        <v>101</v>
      </c>
      <c r="D3" s="538" t="s">
        <v>835</v>
      </c>
      <c r="E3" s="539" t="s">
        <v>836</v>
      </c>
    </row>
    <row r="4" spans="1:5" ht="116.25" customHeight="1" thickBot="1" x14ac:dyDescent="0.3">
      <c r="A4" s="603" t="s">
        <v>1077</v>
      </c>
      <c r="B4" s="604"/>
      <c r="C4" s="605" t="s">
        <v>839</v>
      </c>
      <c r="D4" s="606">
        <v>582</v>
      </c>
      <c r="E4" s="607">
        <f>D4*1.7</f>
        <v>989.4</v>
      </c>
    </row>
    <row r="5" spans="1:5" ht="115.5" customHeight="1" thickBot="1" x14ac:dyDescent="0.3">
      <c r="A5" s="603" t="s">
        <v>1078</v>
      </c>
      <c r="B5" s="604"/>
      <c r="C5" s="608" t="s">
        <v>839</v>
      </c>
      <c r="D5" s="606">
        <v>582</v>
      </c>
      <c r="E5" s="607">
        <f t="shared" ref="E5:E6" si="0">D5*1.7</f>
        <v>989.4</v>
      </c>
    </row>
    <row r="6" spans="1:5" ht="116.25" customHeight="1" thickBot="1" x14ac:dyDescent="0.3">
      <c r="A6" s="603" t="s">
        <v>1079</v>
      </c>
      <c r="B6" s="604"/>
      <c r="C6" s="608" t="s">
        <v>839</v>
      </c>
      <c r="D6" s="606">
        <v>582</v>
      </c>
      <c r="E6" s="607">
        <f t="shared" si="0"/>
        <v>989.4</v>
      </c>
    </row>
    <row r="7" spans="1:5" s="534" customFormat="1" ht="11.45" customHeight="1" x14ac:dyDescent="0.2">
      <c r="A7" s="561"/>
      <c r="B7" s="561"/>
      <c r="C7" s="561"/>
      <c r="D7" s="562"/>
      <c r="E7" s="562"/>
    </row>
    <row r="8" spans="1:5" s="534" customFormat="1" ht="11.45" customHeight="1" x14ac:dyDescent="0.2">
      <c r="A8" s="561"/>
      <c r="B8" s="561"/>
      <c r="C8" s="561"/>
      <c r="D8" s="562"/>
      <c r="E8" s="562"/>
    </row>
    <row r="9" spans="1:5" s="534" customFormat="1" ht="11.45" customHeight="1" x14ac:dyDescent="0.2">
      <c r="A9" s="561"/>
      <c r="B9" s="561"/>
      <c r="C9" s="561"/>
      <c r="D9" s="562"/>
      <c r="E9" s="562"/>
    </row>
    <row r="10" spans="1:5" s="534" customFormat="1" ht="11.45" customHeight="1" x14ac:dyDescent="0.2">
      <c r="A10" s="561"/>
      <c r="B10" s="561"/>
      <c r="C10" s="561"/>
      <c r="D10" s="562"/>
      <c r="E10" s="562"/>
    </row>
    <row r="11" spans="1:5" s="534" customFormat="1" ht="11.45" customHeight="1" x14ac:dyDescent="0.2">
      <c r="A11" s="561"/>
      <c r="B11" s="561"/>
      <c r="C11" s="561"/>
      <c r="D11" s="562"/>
      <c r="E11" s="562"/>
    </row>
    <row r="12" spans="1:5" s="534" customFormat="1" ht="11.45" customHeight="1" x14ac:dyDescent="0.2">
      <c r="A12" s="561"/>
      <c r="B12" s="561"/>
      <c r="C12" s="561"/>
      <c r="D12" s="562"/>
      <c r="E12" s="562"/>
    </row>
    <row r="13" spans="1:5" s="534" customFormat="1" ht="11.45" customHeight="1" x14ac:dyDescent="0.2">
      <c r="A13" s="561"/>
      <c r="B13" s="561"/>
      <c r="C13" s="561"/>
      <c r="D13" s="562"/>
      <c r="E13" s="562"/>
    </row>
    <row r="14" spans="1:5" s="534" customFormat="1" ht="11.45" customHeight="1" x14ac:dyDescent="0.2">
      <c r="A14" s="561"/>
      <c r="B14" s="561"/>
      <c r="C14" s="561"/>
      <c r="D14" s="562"/>
      <c r="E14" s="562"/>
    </row>
    <row r="15" spans="1:5" s="534" customFormat="1" ht="11.45" customHeight="1" x14ac:dyDescent="0.2">
      <c r="A15" s="561"/>
      <c r="B15" s="561"/>
      <c r="C15" s="561"/>
      <c r="D15" s="562"/>
      <c r="E15" s="562"/>
    </row>
    <row r="16" spans="1:5" s="534" customFormat="1" ht="11.45" customHeight="1" x14ac:dyDescent="0.2">
      <c r="A16" s="561"/>
      <c r="B16" s="561"/>
      <c r="C16" s="561"/>
      <c r="D16" s="562"/>
      <c r="E16" s="562"/>
    </row>
    <row r="17" spans="1:5" s="534" customFormat="1" ht="11.45" customHeight="1" x14ac:dyDescent="0.2">
      <c r="A17" s="561"/>
      <c r="B17" s="561"/>
      <c r="C17" s="561"/>
      <c r="D17" s="562"/>
      <c r="E17" s="562"/>
    </row>
    <row r="18" spans="1:5" s="534" customFormat="1" ht="11.45" customHeight="1" x14ac:dyDescent="0.2">
      <c r="A18" s="561"/>
      <c r="B18" s="561"/>
      <c r="C18" s="561"/>
      <c r="D18" s="562"/>
      <c r="E18" s="562"/>
    </row>
    <row r="19" spans="1:5" s="534" customFormat="1" ht="11.45" customHeight="1" x14ac:dyDescent="0.2">
      <c r="A19" s="561"/>
      <c r="B19" s="561"/>
      <c r="C19" s="561"/>
      <c r="D19" s="562"/>
      <c r="E19" s="562"/>
    </row>
    <row r="20" spans="1:5" s="534" customFormat="1" ht="11.45" customHeight="1" x14ac:dyDescent="0.2">
      <c r="A20" s="561"/>
      <c r="B20" s="561"/>
      <c r="C20" s="561"/>
      <c r="D20" s="562"/>
      <c r="E20" s="562"/>
    </row>
    <row r="21" spans="1:5" s="534" customFormat="1" ht="11.45" customHeight="1" x14ac:dyDescent="0.2">
      <c r="A21" s="561"/>
      <c r="B21" s="561"/>
      <c r="C21" s="561"/>
      <c r="D21" s="562"/>
      <c r="E21" s="562"/>
    </row>
    <row r="22" spans="1:5" s="534" customFormat="1" ht="11.45" customHeight="1" x14ac:dyDescent="0.2">
      <c r="A22" s="561"/>
      <c r="B22" s="561"/>
      <c r="C22" s="561"/>
      <c r="D22" s="562"/>
      <c r="E22" s="562"/>
    </row>
    <row r="23" spans="1:5" s="534" customFormat="1" ht="11.45" customHeight="1" x14ac:dyDescent="0.2">
      <c r="A23" s="561"/>
      <c r="B23" s="561"/>
      <c r="C23" s="561"/>
      <c r="D23" s="562"/>
      <c r="E23" s="562"/>
    </row>
    <row r="24" spans="1:5" s="534" customFormat="1" ht="11.45" customHeight="1" x14ac:dyDescent="0.2">
      <c r="A24" s="561"/>
      <c r="B24" s="561"/>
      <c r="C24" s="561"/>
      <c r="D24" s="562"/>
      <c r="E24" s="562"/>
    </row>
    <row r="25" spans="1:5" s="534" customFormat="1" ht="11.45" customHeight="1" x14ac:dyDescent="0.2">
      <c r="A25" s="561"/>
      <c r="B25" s="561"/>
      <c r="C25" s="561"/>
      <c r="D25" s="562"/>
      <c r="E25" s="562"/>
    </row>
    <row r="26" spans="1:5" s="534" customFormat="1" ht="11.45" customHeight="1" x14ac:dyDescent="0.2">
      <c r="A26" s="561"/>
      <c r="B26" s="561"/>
      <c r="C26" s="561"/>
      <c r="D26" s="562"/>
      <c r="E26" s="562"/>
    </row>
    <row r="27" spans="1:5" s="534" customFormat="1" ht="11.45" customHeight="1" x14ac:dyDescent="0.2">
      <c r="A27" s="561"/>
      <c r="B27" s="561"/>
      <c r="C27" s="561"/>
      <c r="D27" s="562"/>
      <c r="E27" s="562"/>
    </row>
    <row r="28" spans="1:5" s="534" customFormat="1" ht="11.45" customHeight="1" x14ac:dyDescent="0.2">
      <c r="A28" s="561"/>
      <c r="B28" s="561"/>
      <c r="C28" s="561"/>
      <c r="D28" s="562"/>
      <c r="E28" s="562"/>
    </row>
    <row r="29" spans="1:5" s="534" customFormat="1" ht="11.45" customHeight="1" x14ac:dyDescent="0.2">
      <c r="A29" s="561"/>
      <c r="B29" s="561"/>
      <c r="C29" s="561"/>
      <c r="D29" s="562"/>
      <c r="E29" s="562"/>
    </row>
    <row r="30" spans="1:5" s="534" customFormat="1" ht="11.45" customHeight="1" x14ac:dyDescent="0.2">
      <c r="A30" s="561"/>
      <c r="B30" s="561"/>
      <c r="C30" s="561"/>
      <c r="D30" s="562"/>
      <c r="E30" s="562"/>
    </row>
    <row r="31" spans="1:5" s="534" customFormat="1" ht="11.45" customHeight="1" x14ac:dyDescent="0.2">
      <c r="A31" s="561"/>
      <c r="B31" s="561"/>
      <c r="C31" s="561"/>
      <c r="D31" s="562"/>
      <c r="E31" s="562"/>
    </row>
    <row r="32" spans="1:5" s="534" customFormat="1" ht="11.45" customHeight="1" x14ac:dyDescent="0.2">
      <c r="A32" s="561"/>
      <c r="B32" s="561"/>
      <c r="C32" s="561"/>
      <c r="D32" s="562"/>
      <c r="E32" s="562"/>
    </row>
    <row r="33" spans="1:5" s="534" customFormat="1" ht="11.45" customHeight="1" x14ac:dyDescent="0.2">
      <c r="A33" s="561"/>
      <c r="B33" s="561"/>
      <c r="C33" s="561"/>
      <c r="D33" s="562"/>
      <c r="E33" s="562"/>
    </row>
    <row r="34" spans="1:5" s="534" customFormat="1" ht="11.45" customHeight="1" x14ac:dyDescent="0.2">
      <c r="A34" s="561"/>
      <c r="B34" s="561"/>
      <c r="C34" s="561"/>
      <c r="D34" s="562"/>
      <c r="E34" s="562"/>
    </row>
    <row r="35" spans="1:5" s="534" customFormat="1" ht="11.45" customHeight="1" x14ac:dyDescent="0.2">
      <c r="A35" s="561"/>
      <c r="B35" s="561"/>
      <c r="C35" s="561"/>
      <c r="D35" s="562"/>
      <c r="E35" s="562"/>
    </row>
    <row r="36" spans="1:5" s="534" customFormat="1" ht="11.45" customHeight="1" x14ac:dyDescent="0.2">
      <c r="A36" s="561"/>
      <c r="B36" s="561"/>
      <c r="C36" s="561"/>
      <c r="D36" s="562"/>
      <c r="E36" s="562"/>
    </row>
    <row r="37" spans="1:5" s="534" customFormat="1" ht="11.45" customHeight="1" x14ac:dyDescent="0.2">
      <c r="A37" s="561"/>
      <c r="B37" s="561"/>
      <c r="C37" s="561"/>
      <c r="D37" s="562"/>
      <c r="E37" s="562"/>
    </row>
    <row r="38" spans="1:5" s="534" customFormat="1" ht="11.45" customHeight="1" x14ac:dyDescent="0.2">
      <c r="A38" s="561"/>
      <c r="B38" s="561"/>
      <c r="C38" s="561"/>
      <c r="D38" s="562"/>
      <c r="E38" s="562"/>
    </row>
    <row r="39" spans="1:5" s="534" customFormat="1" ht="11.45" customHeight="1" x14ac:dyDescent="0.2">
      <c r="A39" s="561"/>
      <c r="B39" s="561"/>
      <c r="C39" s="561"/>
      <c r="D39" s="562"/>
      <c r="E39" s="562"/>
    </row>
    <row r="40" spans="1:5" s="534" customFormat="1" ht="11.45" customHeight="1" x14ac:dyDescent="0.2">
      <c r="A40" s="561"/>
      <c r="B40" s="561"/>
      <c r="C40" s="561"/>
      <c r="D40" s="562"/>
      <c r="E40" s="562"/>
    </row>
    <row r="41" spans="1:5" s="534" customFormat="1" ht="11.45" customHeight="1" x14ac:dyDescent="0.2">
      <c r="A41" s="561"/>
      <c r="B41" s="561"/>
      <c r="C41" s="561"/>
      <c r="D41" s="562"/>
      <c r="E41" s="562"/>
    </row>
    <row r="42" spans="1:5" s="534" customFormat="1" ht="11.45" customHeight="1" x14ac:dyDescent="0.2">
      <c r="A42" s="561"/>
      <c r="B42" s="561"/>
      <c r="C42" s="561"/>
      <c r="D42" s="562"/>
      <c r="E42" s="562"/>
    </row>
    <row r="43" spans="1:5" s="534" customFormat="1" ht="11.45" customHeight="1" x14ac:dyDescent="0.2">
      <c r="A43" s="561"/>
      <c r="B43" s="561"/>
      <c r="C43" s="561"/>
      <c r="D43" s="562"/>
      <c r="E43" s="562"/>
    </row>
    <row r="44" spans="1:5" s="534" customFormat="1" ht="11.45" customHeight="1" x14ac:dyDescent="0.2">
      <c r="A44" s="561"/>
      <c r="B44" s="561"/>
      <c r="C44" s="561"/>
      <c r="D44" s="562"/>
      <c r="E44" s="562"/>
    </row>
    <row r="45" spans="1:5" s="534" customFormat="1" ht="11.45" customHeight="1" x14ac:dyDescent="0.2">
      <c r="A45" s="561"/>
      <c r="B45" s="561"/>
      <c r="C45" s="561"/>
      <c r="D45" s="562"/>
      <c r="E45" s="562"/>
    </row>
    <row r="46" spans="1:5" s="534" customFormat="1" ht="11.45" customHeight="1" x14ac:dyDescent="0.2">
      <c r="A46" s="561"/>
      <c r="B46" s="561"/>
      <c r="C46" s="561"/>
      <c r="D46" s="562"/>
      <c r="E46" s="562"/>
    </row>
    <row r="47" spans="1:5" s="534" customFormat="1" ht="11.45" customHeight="1" x14ac:dyDescent="0.2">
      <c r="A47" s="561"/>
      <c r="B47" s="561"/>
      <c r="C47" s="561"/>
      <c r="D47" s="562"/>
      <c r="E47" s="562"/>
    </row>
    <row r="48" spans="1:5" s="534" customFormat="1" ht="11.45" customHeight="1" x14ac:dyDescent="0.2">
      <c r="A48" s="561"/>
      <c r="B48" s="561"/>
      <c r="C48" s="561"/>
      <c r="D48" s="562"/>
      <c r="E48" s="562"/>
    </row>
    <row r="49" spans="1:5" s="534" customFormat="1" ht="11.45" customHeight="1" x14ac:dyDescent="0.2">
      <c r="A49" s="561"/>
      <c r="B49" s="561"/>
      <c r="C49" s="561"/>
      <c r="D49" s="562"/>
      <c r="E49" s="562"/>
    </row>
    <row r="50" spans="1:5" s="534" customFormat="1" ht="11.45" customHeight="1" x14ac:dyDescent="0.2">
      <c r="A50" s="561"/>
      <c r="B50" s="561"/>
      <c r="C50" s="561"/>
      <c r="D50" s="562"/>
      <c r="E50" s="562"/>
    </row>
    <row r="51" spans="1:5" s="534" customFormat="1" ht="11.45" customHeight="1" x14ac:dyDescent="0.2">
      <c r="A51" s="561"/>
      <c r="B51" s="561"/>
      <c r="C51" s="561"/>
      <c r="D51" s="562"/>
      <c r="E51" s="562"/>
    </row>
    <row r="52" spans="1:5" s="534" customFormat="1" ht="11.45" customHeight="1" x14ac:dyDescent="0.2">
      <c r="A52" s="561"/>
      <c r="B52" s="561"/>
      <c r="C52" s="561"/>
      <c r="D52" s="562"/>
      <c r="E52" s="562"/>
    </row>
    <row r="53" spans="1:5" s="534" customFormat="1" ht="11.45" customHeight="1" x14ac:dyDescent="0.2">
      <c r="A53" s="561"/>
      <c r="B53" s="561"/>
      <c r="C53" s="561"/>
      <c r="D53" s="562"/>
      <c r="E53" s="562"/>
    </row>
    <row r="54" spans="1:5" s="534" customFormat="1" ht="11.45" customHeight="1" x14ac:dyDescent="0.2">
      <c r="A54" s="561"/>
      <c r="B54" s="561"/>
      <c r="C54" s="561"/>
      <c r="D54" s="562"/>
      <c r="E54" s="562"/>
    </row>
    <row r="55" spans="1:5" s="534" customFormat="1" ht="11.45" customHeight="1" x14ac:dyDescent="0.2">
      <c r="A55" s="561"/>
      <c r="B55" s="561"/>
      <c r="C55" s="561"/>
      <c r="D55" s="562"/>
      <c r="E55" s="562"/>
    </row>
    <row r="56" spans="1:5" s="534" customFormat="1" ht="11.45" customHeight="1" x14ac:dyDescent="0.2">
      <c r="A56" s="561"/>
      <c r="B56" s="561"/>
      <c r="C56" s="561"/>
      <c r="D56" s="562"/>
      <c r="E56" s="562"/>
    </row>
    <row r="57" spans="1:5" s="534" customFormat="1" ht="11.45" customHeight="1" x14ac:dyDescent="0.2">
      <c r="A57" s="561"/>
      <c r="B57" s="561"/>
      <c r="C57" s="561"/>
      <c r="D57" s="562"/>
      <c r="E57" s="562"/>
    </row>
    <row r="58" spans="1:5" s="534" customFormat="1" ht="11.45" customHeight="1" x14ac:dyDescent="0.2">
      <c r="A58" s="561"/>
      <c r="B58" s="561"/>
      <c r="C58" s="561"/>
      <c r="D58" s="562"/>
      <c r="E58" s="562"/>
    </row>
    <row r="59" spans="1:5" s="534" customFormat="1" ht="11.45" customHeight="1" x14ac:dyDescent="0.2">
      <c r="A59" s="561"/>
      <c r="B59" s="561"/>
      <c r="C59" s="561"/>
      <c r="D59" s="562"/>
      <c r="E59" s="562"/>
    </row>
    <row r="60" spans="1:5" s="534" customFormat="1" ht="11.45" customHeight="1" x14ac:dyDescent="0.2">
      <c r="A60" s="561"/>
      <c r="B60" s="561"/>
      <c r="C60" s="561"/>
      <c r="D60" s="562"/>
      <c r="E60" s="562"/>
    </row>
    <row r="61" spans="1:5" s="534" customFormat="1" ht="11.45" customHeight="1" x14ac:dyDescent="0.2">
      <c r="A61" s="561"/>
      <c r="B61" s="561"/>
      <c r="C61" s="561"/>
      <c r="D61" s="562"/>
      <c r="E61" s="562"/>
    </row>
    <row r="62" spans="1:5" s="534" customFormat="1" ht="11.45" customHeight="1" x14ac:dyDescent="0.2">
      <c r="A62" s="561"/>
      <c r="B62" s="561"/>
      <c r="C62" s="561"/>
      <c r="D62" s="562"/>
      <c r="E62" s="562"/>
    </row>
    <row r="63" spans="1:5" s="534" customFormat="1" ht="11.45" customHeight="1" x14ac:dyDescent="0.2">
      <c r="A63" s="561"/>
      <c r="B63" s="561"/>
      <c r="C63" s="561"/>
      <c r="D63" s="562"/>
      <c r="E63" s="562"/>
    </row>
    <row r="64" spans="1:5" s="534" customFormat="1" ht="11.45" customHeight="1" x14ac:dyDescent="0.2">
      <c r="A64" s="561"/>
      <c r="B64" s="561"/>
      <c r="C64" s="561"/>
      <c r="D64" s="562"/>
      <c r="E64" s="562"/>
    </row>
    <row r="65" spans="1:5" s="534" customFormat="1" ht="11.45" customHeight="1" x14ac:dyDescent="0.2">
      <c r="A65" s="561"/>
      <c r="B65" s="561"/>
      <c r="C65" s="561"/>
      <c r="D65" s="562"/>
      <c r="E65" s="562"/>
    </row>
    <row r="66" spans="1:5" s="534" customFormat="1" ht="11.45" customHeight="1" x14ac:dyDescent="0.2">
      <c r="A66" s="561"/>
      <c r="B66" s="561"/>
      <c r="C66" s="561"/>
      <c r="D66" s="562"/>
      <c r="E66" s="562"/>
    </row>
    <row r="67" spans="1:5" s="534" customFormat="1" ht="11.45" customHeight="1" x14ac:dyDescent="0.2">
      <c r="A67" s="561"/>
      <c r="B67" s="561"/>
      <c r="C67" s="561"/>
      <c r="D67" s="562"/>
      <c r="E67" s="562"/>
    </row>
    <row r="68" spans="1:5" s="534" customFormat="1" ht="11.45" customHeight="1" x14ac:dyDescent="0.2">
      <c r="A68" s="561"/>
      <c r="B68" s="561"/>
      <c r="C68" s="561"/>
      <c r="D68" s="562"/>
      <c r="E68" s="562"/>
    </row>
    <row r="69" spans="1:5" s="534" customFormat="1" ht="11.45" customHeight="1" x14ac:dyDescent="0.2">
      <c r="A69" s="561"/>
      <c r="B69" s="561"/>
      <c r="C69" s="561"/>
      <c r="D69" s="562"/>
      <c r="E69" s="562"/>
    </row>
    <row r="70" spans="1:5" s="534" customFormat="1" ht="11.45" customHeight="1" x14ac:dyDescent="0.2">
      <c r="A70" s="561"/>
      <c r="B70" s="561"/>
      <c r="C70" s="561"/>
      <c r="D70" s="562"/>
      <c r="E70" s="562"/>
    </row>
    <row r="71" spans="1:5" s="534" customFormat="1" ht="11.45" customHeight="1" x14ac:dyDescent="0.2">
      <c r="A71" s="561"/>
      <c r="B71" s="561"/>
      <c r="C71" s="561"/>
      <c r="D71" s="562"/>
      <c r="E71" s="562"/>
    </row>
    <row r="72" spans="1:5" s="534" customFormat="1" ht="11.45" customHeight="1" x14ac:dyDescent="0.2">
      <c r="A72" s="561"/>
      <c r="B72" s="561"/>
      <c r="C72" s="561"/>
      <c r="D72" s="562"/>
      <c r="E72" s="562"/>
    </row>
    <row r="73" spans="1:5" s="534" customFormat="1" ht="11.45" customHeight="1" x14ac:dyDescent="0.2">
      <c r="A73" s="561"/>
      <c r="B73" s="561"/>
      <c r="C73" s="561"/>
      <c r="D73" s="562"/>
      <c r="E73" s="562"/>
    </row>
    <row r="74" spans="1:5" s="534" customFormat="1" ht="11.45" customHeight="1" x14ac:dyDescent="0.2">
      <c r="A74" s="561"/>
      <c r="B74" s="561"/>
      <c r="C74" s="561"/>
      <c r="D74" s="562"/>
      <c r="E74" s="562"/>
    </row>
    <row r="75" spans="1:5" s="534" customFormat="1" ht="11.45" customHeight="1" x14ac:dyDescent="0.2">
      <c r="A75" s="561"/>
      <c r="B75" s="561"/>
      <c r="C75" s="561"/>
      <c r="D75" s="562"/>
      <c r="E75" s="562"/>
    </row>
    <row r="76" spans="1:5" s="534" customFormat="1" ht="11.45" customHeight="1" x14ac:dyDescent="0.2">
      <c r="A76" s="561"/>
      <c r="B76" s="561"/>
      <c r="C76" s="561"/>
      <c r="D76" s="562"/>
      <c r="E76" s="562"/>
    </row>
    <row r="77" spans="1:5" s="534" customFormat="1" ht="11.45" customHeight="1" x14ac:dyDescent="0.2">
      <c r="A77" s="561"/>
      <c r="B77" s="561"/>
      <c r="C77" s="561"/>
      <c r="D77" s="562"/>
      <c r="E77" s="562"/>
    </row>
    <row r="78" spans="1:5" s="534" customFormat="1" ht="11.45" customHeight="1" x14ac:dyDescent="0.2">
      <c r="A78" s="561"/>
      <c r="B78" s="561"/>
      <c r="C78" s="561"/>
      <c r="D78" s="562"/>
      <c r="E78" s="562"/>
    </row>
    <row r="79" spans="1:5" s="534" customFormat="1" ht="11.45" customHeight="1" x14ac:dyDescent="0.2">
      <c r="A79" s="561"/>
      <c r="B79" s="561"/>
      <c r="C79" s="561"/>
      <c r="D79" s="562"/>
      <c r="E79" s="562"/>
    </row>
    <row r="80" spans="1:5" s="534" customFormat="1" ht="11.45" customHeight="1" x14ac:dyDescent="0.2">
      <c r="A80" s="561"/>
      <c r="B80" s="561"/>
      <c r="C80" s="561"/>
      <c r="D80" s="562"/>
      <c r="E80" s="562"/>
    </row>
    <row r="81" spans="1:5" s="534" customFormat="1" ht="11.45" customHeight="1" x14ac:dyDescent="0.2">
      <c r="A81" s="561"/>
      <c r="B81" s="561"/>
      <c r="C81" s="561"/>
      <c r="D81" s="562"/>
      <c r="E81" s="562"/>
    </row>
    <row r="82" spans="1:5" s="534" customFormat="1" ht="11.45" customHeight="1" x14ac:dyDescent="0.2">
      <c r="A82" s="561"/>
      <c r="B82" s="561"/>
      <c r="C82" s="561"/>
      <c r="D82" s="562"/>
      <c r="E82" s="562"/>
    </row>
    <row r="83" spans="1:5" s="534" customFormat="1" ht="11.45" customHeight="1" x14ac:dyDescent="0.2">
      <c r="A83" s="561"/>
      <c r="B83" s="561"/>
      <c r="C83" s="561"/>
      <c r="D83" s="562"/>
      <c r="E83" s="562"/>
    </row>
    <row r="84" spans="1:5" s="534" customFormat="1" ht="11.45" customHeight="1" x14ac:dyDescent="0.2">
      <c r="A84" s="561"/>
      <c r="B84" s="561"/>
      <c r="C84" s="561"/>
      <c r="D84" s="562"/>
      <c r="E84" s="562"/>
    </row>
    <row r="85" spans="1:5" s="534" customFormat="1" ht="11.45" customHeight="1" x14ac:dyDescent="0.2">
      <c r="A85" s="561"/>
      <c r="B85" s="561"/>
      <c r="C85" s="561"/>
      <c r="D85" s="562"/>
      <c r="E85" s="562"/>
    </row>
    <row r="86" spans="1:5" s="534" customFormat="1" ht="11.45" customHeight="1" x14ac:dyDescent="0.2">
      <c r="A86" s="561"/>
      <c r="B86" s="561"/>
      <c r="C86" s="561"/>
      <c r="D86" s="562"/>
      <c r="E86" s="562"/>
    </row>
    <row r="87" spans="1:5" s="534" customFormat="1" ht="11.45" customHeight="1" x14ac:dyDescent="0.2">
      <c r="A87" s="561"/>
      <c r="B87" s="561"/>
      <c r="C87" s="561"/>
      <c r="D87" s="562"/>
      <c r="E87" s="562"/>
    </row>
    <row r="88" spans="1:5" s="534" customFormat="1" ht="11.45" customHeight="1" x14ac:dyDescent="0.2">
      <c r="A88" s="561"/>
      <c r="B88" s="561"/>
      <c r="C88" s="561"/>
      <c r="D88" s="562"/>
      <c r="E88" s="562"/>
    </row>
    <row r="89" spans="1:5" s="534" customFormat="1" ht="11.45" customHeight="1" x14ac:dyDescent="0.2">
      <c r="A89" s="561"/>
      <c r="B89" s="561"/>
      <c r="C89" s="561"/>
      <c r="D89" s="562"/>
      <c r="E89" s="562"/>
    </row>
    <row r="90" spans="1:5" s="534" customFormat="1" ht="11.45" customHeight="1" x14ac:dyDescent="0.2">
      <c r="A90" s="561"/>
      <c r="B90" s="561"/>
      <c r="C90" s="561"/>
      <c r="D90" s="562"/>
      <c r="E90" s="562"/>
    </row>
    <row r="91" spans="1:5" s="534" customFormat="1" ht="11.45" customHeight="1" x14ac:dyDescent="0.2">
      <c r="A91" s="561"/>
      <c r="B91" s="561"/>
      <c r="C91" s="561"/>
      <c r="D91" s="562"/>
      <c r="E91" s="562"/>
    </row>
    <row r="92" spans="1:5" s="534" customFormat="1" ht="11.45" customHeight="1" x14ac:dyDescent="0.2">
      <c r="A92" s="561"/>
      <c r="B92" s="561"/>
      <c r="C92" s="561"/>
      <c r="D92" s="562"/>
      <c r="E92" s="562"/>
    </row>
    <row r="93" spans="1:5" s="534" customFormat="1" ht="11.45" customHeight="1" x14ac:dyDescent="0.2">
      <c r="A93" s="561"/>
      <c r="B93" s="561"/>
      <c r="C93" s="561"/>
      <c r="D93" s="562"/>
      <c r="E93" s="562"/>
    </row>
    <row r="94" spans="1:5" s="534" customFormat="1" ht="11.45" customHeight="1" x14ac:dyDescent="0.2">
      <c r="A94" s="561"/>
      <c r="B94" s="561"/>
      <c r="C94" s="561"/>
      <c r="D94" s="562"/>
      <c r="E94" s="562"/>
    </row>
    <row r="95" spans="1:5" s="534" customFormat="1" ht="11.45" customHeight="1" x14ac:dyDescent="0.2">
      <c r="A95" s="561"/>
      <c r="B95" s="561"/>
      <c r="C95" s="561"/>
      <c r="D95" s="562"/>
      <c r="E95" s="562"/>
    </row>
    <row r="96" spans="1:5" s="534" customFormat="1" ht="11.45" customHeight="1" x14ac:dyDescent="0.2">
      <c r="A96" s="561"/>
      <c r="B96" s="561"/>
      <c r="C96" s="561"/>
      <c r="D96" s="562"/>
      <c r="E96" s="562"/>
    </row>
    <row r="97" spans="1:5" s="534" customFormat="1" ht="11.45" customHeight="1" x14ac:dyDescent="0.2">
      <c r="A97" s="561"/>
      <c r="B97" s="561"/>
      <c r="C97" s="561"/>
      <c r="D97" s="562"/>
      <c r="E97" s="562"/>
    </row>
    <row r="98" spans="1:5" s="534" customFormat="1" ht="11.45" customHeight="1" x14ac:dyDescent="0.2">
      <c r="A98" s="561"/>
      <c r="B98" s="561"/>
      <c r="C98" s="561"/>
      <c r="D98" s="562"/>
      <c r="E98" s="562"/>
    </row>
    <row r="99" spans="1:5" s="534" customFormat="1" ht="11.45" customHeight="1" x14ac:dyDescent="0.2">
      <c r="A99" s="561"/>
      <c r="B99" s="561"/>
      <c r="C99" s="561"/>
      <c r="D99" s="562"/>
      <c r="E99" s="562"/>
    </row>
    <row r="100" spans="1:5" s="534" customFormat="1" ht="11.45" customHeight="1" x14ac:dyDescent="0.2">
      <c r="A100" s="561"/>
      <c r="B100" s="561"/>
      <c r="C100" s="561"/>
      <c r="D100" s="562"/>
      <c r="E100" s="562"/>
    </row>
    <row r="101" spans="1:5" s="534" customFormat="1" ht="11.45" customHeight="1" x14ac:dyDescent="0.2">
      <c r="A101" s="561"/>
      <c r="B101" s="561"/>
      <c r="C101" s="561"/>
      <c r="D101" s="562"/>
      <c r="E101" s="562"/>
    </row>
    <row r="102" spans="1:5" s="534" customFormat="1" ht="11.45" customHeight="1" x14ac:dyDescent="0.2">
      <c r="A102" s="561"/>
      <c r="B102" s="561"/>
      <c r="C102" s="561"/>
      <c r="D102" s="562"/>
      <c r="E102" s="562"/>
    </row>
    <row r="103" spans="1:5" s="534" customFormat="1" ht="11.45" customHeight="1" x14ac:dyDescent="0.2">
      <c r="A103" s="561"/>
      <c r="B103" s="561"/>
      <c r="C103" s="561"/>
      <c r="D103" s="562"/>
      <c r="E103" s="562"/>
    </row>
    <row r="104" spans="1:5" s="534" customFormat="1" ht="11.45" customHeight="1" x14ac:dyDescent="0.2">
      <c r="A104" s="561"/>
      <c r="B104" s="561"/>
      <c r="C104" s="561"/>
      <c r="D104" s="562"/>
      <c r="E104" s="562"/>
    </row>
    <row r="105" spans="1:5" s="534" customFormat="1" ht="11.45" customHeight="1" x14ac:dyDescent="0.2">
      <c r="A105" s="561"/>
      <c r="B105" s="561"/>
      <c r="C105" s="561"/>
      <c r="D105" s="562"/>
      <c r="E105" s="562"/>
    </row>
    <row r="106" spans="1:5" s="534" customFormat="1" ht="11.45" customHeight="1" x14ac:dyDescent="0.2">
      <c r="A106" s="561"/>
      <c r="B106" s="561"/>
      <c r="C106" s="561"/>
      <c r="D106" s="562"/>
      <c r="E106" s="562"/>
    </row>
    <row r="107" spans="1:5" s="534" customFormat="1" ht="11.45" customHeight="1" x14ac:dyDescent="0.2">
      <c r="A107" s="561"/>
      <c r="B107" s="561"/>
      <c r="C107" s="561"/>
      <c r="D107" s="562"/>
      <c r="E107" s="562"/>
    </row>
    <row r="108" spans="1:5" s="534" customFormat="1" ht="11.45" customHeight="1" x14ac:dyDescent="0.2">
      <c r="A108" s="561"/>
      <c r="B108" s="561"/>
      <c r="C108" s="561"/>
      <c r="D108" s="562"/>
      <c r="E108" s="562"/>
    </row>
    <row r="109" spans="1:5" s="534" customFormat="1" ht="11.45" customHeight="1" x14ac:dyDescent="0.2">
      <c r="A109" s="561"/>
      <c r="B109" s="561"/>
      <c r="C109" s="561"/>
      <c r="D109" s="562"/>
      <c r="E109" s="562"/>
    </row>
    <row r="110" spans="1:5" s="534" customFormat="1" ht="11.45" customHeight="1" x14ac:dyDescent="0.2">
      <c r="A110" s="561"/>
      <c r="B110" s="561"/>
      <c r="C110" s="561"/>
      <c r="D110" s="562"/>
      <c r="E110" s="562"/>
    </row>
    <row r="111" spans="1:5" s="534" customFormat="1" ht="11.45" customHeight="1" x14ac:dyDescent="0.2">
      <c r="A111" s="561"/>
      <c r="B111" s="561"/>
      <c r="C111" s="561"/>
      <c r="D111" s="562"/>
      <c r="E111" s="562"/>
    </row>
    <row r="112" spans="1:5" s="534" customFormat="1" ht="11.45" customHeight="1" x14ac:dyDescent="0.2">
      <c r="A112" s="561"/>
      <c r="B112" s="561"/>
      <c r="C112" s="561"/>
      <c r="D112" s="562"/>
      <c r="E112" s="562"/>
    </row>
    <row r="113" spans="1:5" s="534" customFormat="1" ht="11.45" customHeight="1" x14ac:dyDescent="0.2">
      <c r="A113" s="561"/>
      <c r="B113" s="561"/>
      <c r="C113" s="561"/>
      <c r="D113" s="562"/>
      <c r="E113" s="562"/>
    </row>
    <row r="114" spans="1:5" s="534" customFormat="1" ht="11.45" customHeight="1" x14ac:dyDescent="0.2">
      <c r="A114" s="561"/>
      <c r="B114" s="561"/>
      <c r="C114" s="561"/>
      <c r="D114" s="562"/>
      <c r="E114" s="562"/>
    </row>
    <row r="115" spans="1:5" s="534" customFormat="1" ht="11.45" customHeight="1" x14ac:dyDescent="0.2">
      <c r="A115" s="561"/>
      <c r="B115" s="561"/>
      <c r="C115" s="561"/>
      <c r="D115" s="562"/>
      <c r="E115" s="562"/>
    </row>
    <row r="116" spans="1:5" s="534" customFormat="1" ht="11.45" customHeight="1" x14ac:dyDescent="0.2">
      <c r="A116" s="561"/>
      <c r="B116" s="561"/>
      <c r="C116" s="561"/>
      <c r="D116" s="562"/>
      <c r="E116" s="562"/>
    </row>
    <row r="117" spans="1:5" s="534" customFormat="1" ht="11.45" customHeight="1" x14ac:dyDescent="0.2">
      <c r="A117" s="561"/>
      <c r="B117" s="561"/>
      <c r="C117" s="561"/>
      <c r="D117" s="562"/>
      <c r="E117" s="562"/>
    </row>
    <row r="118" spans="1:5" s="534" customFormat="1" ht="11.45" customHeight="1" x14ac:dyDescent="0.2">
      <c r="A118" s="561"/>
      <c r="B118" s="561"/>
      <c r="C118" s="561"/>
      <c r="D118" s="562"/>
      <c r="E118" s="562"/>
    </row>
    <row r="119" spans="1:5" s="534" customFormat="1" ht="11.45" customHeight="1" x14ac:dyDescent="0.2">
      <c r="A119" s="561"/>
      <c r="B119" s="561"/>
      <c r="C119" s="561"/>
      <c r="D119" s="562"/>
      <c r="E119" s="562"/>
    </row>
    <row r="120" spans="1:5" s="534" customFormat="1" ht="11.45" customHeight="1" x14ac:dyDescent="0.2">
      <c r="A120" s="561"/>
      <c r="B120" s="561"/>
      <c r="C120" s="561"/>
      <c r="D120" s="562"/>
      <c r="E120" s="562"/>
    </row>
    <row r="121" spans="1:5" s="534" customFormat="1" ht="11.45" customHeight="1" x14ac:dyDescent="0.2">
      <c r="A121" s="561"/>
      <c r="B121" s="561"/>
      <c r="C121" s="561"/>
      <c r="D121" s="562"/>
      <c r="E121" s="562"/>
    </row>
    <row r="122" spans="1:5" s="534" customFormat="1" ht="11.45" customHeight="1" x14ac:dyDescent="0.2">
      <c r="A122" s="561"/>
      <c r="B122" s="561"/>
      <c r="C122" s="561"/>
      <c r="D122" s="562"/>
      <c r="E122" s="562"/>
    </row>
    <row r="123" spans="1:5" s="534" customFormat="1" ht="11.45" customHeight="1" x14ac:dyDescent="0.2">
      <c r="A123" s="561"/>
      <c r="B123" s="561"/>
      <c r="C123" s="561"/>
      <c r="D123" s="562"/>
      <c r="E123" s="562"/>
    </row>
    <row r="124" spans="1:5" s="534" customFormat="1" ht="11.45" customHeight="1" x14ac:dyDescent="0.2">
      <c r="A124" s="561"/>
      <c r="B124" s="561"/>
      <c r="C124" s="561"/>
      <c r="D124" s="562"/>
      <c r="E124" s="562"/>
    </row>
    <row r="125" spans="1:5" s="534" customFormat="1" ht="11.45" customHeight="1" x14ac:dyDescent="0.2">
      <c r="A125" s="561"/>
      <c r="B125" s="561"/>
      <c r="C125" s="561"/>
      <c r="D125" s="562"/>
      <c r="E125" s="562"/>
    </row>
    <row r="126" spans="1:5" s="534" customFormat="1" ht="11.45" customHeight="1" x14ac:dyDescent="0.2">
      <c r="A126" s="561"/>
      <c r="B126" s="561"/>
      <c r="C126" s="561"/>
      <c r="D126" s="562"/>
      <c r="E126" s="562"/>
    </row>
    <row r="127" spans="1:5" s="534" customFormat="1" ht="11.45" customHeight="1" x14ac:dyDescent="0.2">
      <c r="A127" s="561"/>
      <c r="B127" s="561"/>
      <c r="C127" s="561"/>
      <c r="D127" s="562"/>
      <c r="E127" s="562"/>
    </row>
    <row r="128" spans="1:5" s="534" customFormat="1" ht="11.45" customHeight="1" x14ac:dyDescent="0.2">
      <c r="A128" s="561"/>
      <c r="B128" s="561"/>
      <c r="C128" s="561"/>
      <c r="D128" s="562"/>
      <c r="E128" s="562"/>
    </row>
    <row r="129" spans="1:5" s="534" customFormat="1" ht="11.45" customHeight="1" x14ac:dyDescent="0.2">
      <c r="A129" s="561"/>
      <c r="B129" s="561"/>
      <c r="C129" s="561"/>
      <c r="D129" s="562"/>
      <c r="E129" s="562"/>
    </row>
    <row r="130" spans="1:5" s="534" customFormat="1" ht="11.45" customHeight="1" x14ac:dyDescent="0.2">
      <c r="A130" s="561"/>
      <c r="B130" s="561"/>
      <c r="C130" s="561"/>
      <c r="D130" s="562"/>
      <c r="E130" s="562"/>
    </row>
    <row r="131" spans="1:5" s="534" customFormat="1" ht="11.45" customHeight="1" x14ac:dyDescent="0.2">
      <c r="A131" s="561"/>
      <c r="B131" s="561"/>
      <c r="C131" s="561"/>
      <c r="D131" s="562"/>
      <c r="E131" s="562"/>
    </row>
    <row r="132" spans="1:5" s="534" customFormat="1" ht="11.45" customHeight="1" x14ac:dyDescent="0.2">
      <c r="A132" s="561"/>
      <c r="B132" s="561"/>
      <c r="C132" s="561"/>
      <c r="D132" s="562"/>
      <c r="E132" s="562"/>
    </row>
    <row r="133" spans="1:5" s="534" customFormat="1" ht="11.45" customHeight="1" x14ac:dyDescent="0.2">
      <c r="A133" s="561"/>
      <c r="B133" s="561"/>
      <c r="C133" s="561"/>
      <c r="D133" s="562"/>
      <c r="E133" s="562"/>
    </row>
    <row r="134" spans="1:5" s="534" customFormat="1" ht="11.45" customHeight="1" x14ac:dyDescent="0.2">
      <c r="A134" s="561"/>
      <c r="B134" s="561"/>
      <c r="C134" s="561"/>
      <c r="D134" s="562"/>
      <c r="E134" s="562"/>
    </row>
    <row r="135" spans="1:5" s="534" customFormat="1" ht="11.45" customHeight="1" x14ac:dyDescent="0.2">
      <c r="A135" s="561"/>
      <c r="B135" s="561"/>
      <c r="C135" s="561"/>
      <c r="D135" s="562"/>
      <c r="E135" s="562"/>
    </row>
    <row r="136" spans="1:5" s="534" customFormat="1" ht="11.45" customHeight="1" x14ac:dyDescent="0.2">
      <c r="A136" s="561"/>
      <c r="B136" s="561"/>
      <c r="C136" s="561"/>
      <c r="D136" s="562"/>
      <c r="E136" s="562"/>
    </row>
    <row r="137" spans="1:5" s="534" customFormat="1" ht="11.45" customHeight="1" x14ac:dyDescent="0.2">
      <c r="A137" s="561"/>
      <c r="B137" s="561"/>
      <c r="C137" s="561"/>
      <c r="D137" s="562"/>
      <c r="E137" s="562"/>
    </row>
    <row r="138" spans="1:5" s="534" customFormat="1" ht="11.45" customHeight="1" x14ac:dyDescent="0.2">
      <c r="A138" s="561"/>
      <c r="B138" s="561"/>
      <c r="C138" s="561"/>
      <c r="D138" s="562"/>
      <c r="E138" s="562"/>
    </row>
    <row r="139" spans="1:5" s="534" customFormat="1" ht="11.45" customHeight="1" x14ac:dyDescent="0.2">
      <c r="A139" s="561"/>
      <c r="B139" s="561"/>
      <c r="C139" s="561"/>
      <c r="D139" s="562"/>
      <c r="E139" s="562"/>
    </row>
    <row r="140" spans="1:5" s="534" customFormat="1" ht="11.45" customHeight="1" x14ac:dyDescent="0.2">
      <c r="A140" s="561"/>
      <c r="B140" s="561"/>
      <c r="C140" s="561"/>
      <c r="D140" s="562"/>
      <c r="E140" s="562"/>
    </row>
    <row r="141" spans="1:5" s="534" customFormat="1" ht="11.45" customHeight="1" x14ac:dyDescent="0.2">
      <c r="A141" s="561"/>
      <c r="B141" s="561"/>
      <c r="C141" s="561"/>
      <c r="D141" s="562"/>
      <c r="E141" s="562"/>
    </row>
    <row r="142" spans="1:5" s="534" customFormat="1" ht="11.45" customHeight="1" x14ac:dyDescent="0.2">
      <c r="A142" s="561"/>
      <c r="B142" s="561"/>
      <c r="C142" s="561"/>
      <c r="D142" s="562"/>
      <c r="E142" s="562"/>
    </row>
    <row r="143" spans="1:5" s="534" customFormat="1" ht="11.45" customHeight="1" x14ac:dyDescent="0.2">
      <c r="A143" s="561"/>
      <c r="B143" s="561"/>
      <c r="C143" s="561"/>
      <c r="D143" s="562"/>
      <c r="E143" s="562"/>
    </row>
    <row r="144" spans="1:5" s="534" customFormat="1" ht="11.45" customHeight="1" x14ac:dyDescent="0.2">
      <c r="A144" s="561"/>
      <c r="B144" s="561"/>
      <c r="C144" s="561"/>
      <c r="D144" s="562"/>
      <c r="E144" s="562"/>
    </row>
    <row r="145" spans="1:5" s="534" customFormat="1" ht="11.45" customHeight="1" x14ac:dyDescent="0.2">
      <c r="A145" s="561"/>
      <c r="B145" s="561"/>
      <c r="C145" s="561"/>
      <c r="D145" s="562"/>
      <c r="E145" s="562"/>
    </row>
    <row r="146" spans="1:5" s="534" customFormat="1" ht="11.45" customHeight="1" x14ac:dyDescent="0.2">
      <c r="A146" s="561"/>
      <c r="B146" s="561"/>
      <c r="C146" s="561"/>
      <c r="D146" s="562"/>
      <c r="E146" s="562"/>
    </row>
    <row r="147" spans="1:5" s="534" customFormat="1" ht="11.45" customHeight="1" x14ac:dyDescent="0.2">
      <c r="A147" s="561"/>
      <c r="B147" s="561"/>
      <c r="C147" s="561"/>
      <c r="D147" s="562"/>
      <c r="E147" s="562"/>
    </row>
    <row r="148" spans="1:5" s="534" customFormat="1" ht="11.45" customHeight="1" x14ac:dyDescent="0.2">
      <c r="A148" s="561"/>
      <c r="B148" s="561"/>
      <c r="C148" s="561"/>
      <c r="D148" s="562"/>
      <c r="E148" s="562"/>
    </row>
    <row r="149" spans="1:5" s="534" customFormat="1" ht="11.45" customHeight="1" x14ac:dyDescent="0.2">
      <c r="A149" s="561"/>
      <c r="B149" s="561"/>
      <c r="C149" s="561"/>
      <c r="D149" s="562"/>
      <c r="E149" s="562"/>
    </row>
    <row r="150" spans="1:5" s="534" customFormat="1" ht="11.45" customHeight="1" x14ac:dyDescent="0.2">
      <c r="A150" s="561"/>
      <c r="B150" s="561"/>
      <c r="C150" s="561"/>
      <c r="D150" s="562"/>
      <c r="E150" s="562"/>
    </row>
    <row r="151" spans="1:5" s="534" customFormat="1" ht="11.45" customHeight="1" x14ac:dyDescent="0.2">
      <c r="A151" s="561"/>
      <c r="B151" s="561"/>
      <c r="C151" s="561"/>
      <c r="D151" s="562"/>
      <c r="E151" s="562"/>
    </row>
    <row r="152" spans="1:5" s="534" customFormat="1" ht="11.45" customHeight="1" x14ac:dyDescent="0.2">
      <c r="A152" s="561"/>
      <c r="B152" s="561"/>
      <c r="C152" s="561"/>
      <c r="D152" s="562"/>
      <c r="E152" s="562"/>
    </row>
    <row r="153" spans="1:5" s="534" customFormat="1" ht="11.45" customHeight="1" x14ac:dyDescent="0.2">
      <c r="A153" s="561"/>
      <c r="B153" s="561"/>
      <c r="C153" s="561"/>
      <c r="D153" s="562"/>
      <c r="E153" s="562"/>
    </row>
    <row r="154" spans="1:5" s="534" customFormat="1" ht="11.45" customHeight="1" x14ac:dyDescent="0.2">
      <c r="A154" s="561"/>
      <c r="B154" s="561"/>
      <c r="C154" s="561"/>
      <c r="D154" s="562"/>
      <c r="E154" s="562"/>
    </row>
    <row r="155" spans="1:5" s="534" customFormat="1" ht="11.45" customHeight="1" x14ac:dyDescent="0.2">
      <c r="A155" s="561"/>
      <c r="B155" s="561"/>
      <c r="C155" s="561"/>
      <c r="D155" s="562"/>
      <c r="E155" s="562"/>
    </row>
    <row r="156" spans="1:5" s="534" customFormat="1" ht="11.45" customHeight="1" x14ac:dyDescent="0.2">
      <c r="A156" s="561"/>
      <c r="B156" s="561"/>
      <c r="C156" s="561"/>
      <c r="D156" s="562"/>
      <c r="E156" s="562"/>
    </row>
    <row r="157" spans="1:5" s="534" customFormat="1" ht="11.45" customHeight="1" x14ac:dyDescent="0.2">
      <c r="A157" s="561"/>
      <c r="B157" s="561"/>
      <c r="C157" s="561"/>
      <c r="D157" s="562"/>
      <c r="E157" s="562"/>
    </row>
    <row r="158" spans="1:5" s="534" customFormat="1" ht="11.45" customHeight="1" x14ac:dyDescent="0.2">
      <c r="A158" s="561"/>
      <c r="B158" s="561"/>
      <c r="C158" s="561"/>
      <c r="D158" s="562"/>
      <c r="E158" s="562"/>
    </row>
    <row r="159" spans="1:5" s="534" customFormat="1" ht="11.45" customHeight="1" x14ac:dyDescent="0.2">
      <c r="A159" s="561"/>
      <c r="B159" s="561"/>
      <c r="C159" s="561"/>
      <c r="D159" s="562"/>
      <c r="E159" s="562"/>
    </row>
    <row r="160" spans="1:5" s="534" customFormat="1" ht="11.45" customHeight="1" x14ac:dyDescent="0.2">
      <c r="A160" s="561"/>
      <c r="B160" s="561"/>
      <c r="C160" s="561"/>
      <c r="D160" s="562"/>
      <c r="E160" s="562"/>
    </row>
    <row r="161" spans="1:5" s="534" customFormat="1" ht="11.45" customHeight="1" x14ac:dyDescent="0.2">
      <c r="A161" s="561"/>
      <c r="B161" s="561"/>
      <c r="C161" s="561"/>
      <c r="D161" s="562"/>
      <c r="E161" s="562"/>
    </row>
    <row r="162" spans="1:5" s="534" customFormat="1" ht="11.45" customHeight="1" x14ac:dyDescent="0.2">
      <c r="A162" s="561"/>
      <c r="B162" s="561"/>
      <c r="C162" s="561"/>
      <c r="D162" s="562"/>
      <c r="E162" s="562"/>
    </row>
    <row r="163" spans="1:5" s="534" customFormat="1" ht="11.45" customHeight="1" x14ac:dyDescent="0.2">
      <c r="A163" s="561"/>
      <c r="B163" s="561"/>
      <c r="C163" s="561"/>
      <c r="D163" s="562"/>
      <c r="E163" s="562"/>
    </row>
    <row r="164" spans="1:5" s="534" customFormat="1" ht="11.45" customHeight="1" x14ac:dyDescent="0.2">
      <c r="A164" s="561"/>
      <c r="B164" s="561"/>
      <c r="C164" s="561"/>
      <c r="D164" s="562"/>
      <c r="E164" s="562"/>
    </row>
    <row r="165" spans="1:5" s="534" customFormat="1" ht="11.45" customHeight="1" x14ac:dyDescent="0.2">
      <c r="A165" s="561"/>
      <c r="B165" s="561"/>
      <c r="C165" s="561"/>
      <c r="D165" s="562"/>
      <c r="E165" s="562"/>
    </row>
    <row r="166" spans="1:5" s="534" customFormat="1" ht="11.45" customHeight="1" x14ac:dyDescent="0.2">
      <c r="A166" s="561"/>
      <c r="B166" s="561"/>
      <c r="C166" s="561"/>
      <c r="D166" s="562"/>
      <c r="E166" s="562"/>
    </row>
    <row r="167" spans="1:5" s="534" customFormat="1" ht="11.45" customHeight="1" x14ac:dyDescent="0.2">
      <c r="A167" s="561"/>
      <c r="B167" s="561"/>
      <c r="C167" s="561"/>
      <c r="D167" s="562"/>
      <c r="E167" s="562"/>
    </row>
    <row r="168" spans="1:5" s="534" customFormat="1" ht="11.45" customHeight="1" x14ac:dyDescent="0.2">
      <c r="A168" s="561"/>
      <c r="B168" s="561"/>
      <c r="C168" s="561"/>
      <c r="D168" s="562"/>
      <c r="E168" s="562"/>
    </row>
    <row r="169" spans="1:5" s="534" customFormat="1" ht="11.45" customHeight="1" x14ac:dyDescent="0.2">
      <c r="A169" s="561"/>
      <c r="B169" s="561"/>
      <c r="C169" s="561"/>
      <c r="D169" s="562"/>
      <c r="E169" s="562"/>
    </row>
    <row r="170" spans="1:5" s="534" customFormat="1" ht="11.45" customHeight="1" x14ac:dyDescent="0.2">
      <c r="A170" s="561"/>
      <c r="B170" s="561"/>
      <c r="C170" s="561"/>
      <c r="D170" s="562"/>
      <c r="E170" s="562"/>
    </row>
    <row r="171" spans="1:5" s="534" customFormat="1" ht="11.45" customHeight="1" x14ac:dyDescent="0.2">
      <c r="A171" s="561"/>
      <c r="B171" s="561"/>
      <c r="C171" s="561"/>
      <c r="D171" s="562"/>
      <c r="E171" s="562"/>
    </row>
    <row r="172" spans="1:5" s="534" customFormat="1" ht="11.45" customHeight="1" x14ac:dyDescent="0.2">
      <c r="A172" s="561"/>
      <c r="B172" s="561"/>
      <c r="C172" s="561"/>
      <c r="D172" s="562"/>
      <c r="E172" s="562"/>
    </row>
    <row r="173" spans="1:5" s="534" customFormat="1" ht="11.45" customHeight="1" x14ac:dyDescent="0.2">
      <c r="A173" s="561"/>
      <c r="B173" s="561"/>
      <c r="C173" s="561"/>
      <c r="D173" s="562"/>
      <c r="E173" s="562"/>
    </row>
    <row r="174" spans="1:5" s="534" customFormat="1" ht="11.45" customHeight="1" x14ac:dyDescent="0.2">
      <c r="A174" s="561"/>
      <c r="B174" s="561"/>
      <c r="C174" s="561"/>
      <c r="D174" s="562"/>
      <c r="E174" s="562"/>
    </row>
    <row r="175" spans="1:5" s="534" customFormat="1" ht="11.45" customHeight="1" x14ac:dyDescent="0.2">
      <c r="A175" s="561"/>
      <c r="B175" s="561"/>
      <c r="C175" s="561"/>
      <c r="D175" s="562"/>
      <c r="E175" s="562"/>
    </row>
    <row r="176" spans="1:5" s="534" customFormat="1" ht="11.45" customHeight="1" x14ac:dyDescent="0.2">
      <c r="A176" s="561"/>
      <c r="B176" s="561"/>
      <c r="C176" s="561"/>
      <c r="D176" s="562"/>
      <c r="E176" s="562"/>
    </row>
    <row r="177" spans="1:5" s="534" customFormat="1" ht="11.45" customHeight="1" x14ac:dyDescent="0.2">
      <c r="A177" s="561"/>
      <c r="B177" s="561"/>
      <c r="C177" s="561"/>
      <c r="D177" s="562"/>
      <c r="E177" s="562"/>
    </row>
    <row r="178" spans="1:5" s="534" customFormat="1" ht="11.45" customHeight="1" x14ac:dyDescent="0.2">
      <c r="A178" s="561"/>
      <c r="B178" s="561"/>
      <c r="C178" s="561"/>
      <c r="D178" s="562"/>
      <c r="E178" s="562"/>
    </row>
    <row r="179" spans="1:5" s="534" customFormat="1" ht="11.45" customHeight="1" x14ac:dyDescent="0.2">
      <c r="A179" s="561"/>
      <c r="B179" s="561"/>
      <c r="C179" s="561"/>
      <c r="D179" s="562"/>
      <c r="E179" s="562"/>
    </row>
    <row r="180" spans="1:5" s="534" customFormat="1" ht="11.45" customHeight="1" x14ac:dyDescent="0.2">
      <c r="A180" s="561"/>
      <c r="B180" s="561"/>
      <c r="C180" s="561"/>
      <c r="D180" s="562"/>
      <c r="E180" s="562"/>
    </row>
    <row r="181" spans="1:5" s="534" customFormat="1" ht="11.45" customHeight="1" x14ac:dyDescent="0.2">
      <c r="A181" s="561"/>
      <c r="B181" s="561"/>
      <c r="C181" s="561"/>
      <c r="D181" s="562"/>
      <c r="E181" s="562"/>
    </row>
    <row r="182" spans="1:5" s="534" customFormat="1" ht="11.45" customHeight="1" x14ac:dyDescent="0.2">
      <c r="A182" s="561"/>
      <c r="B182" s="561"/>
      <c r="C182" s="561"/>
      <c r="D182" s="562"/>
      <c r="E182" s="562"/>
    </row>
    <row r="183" spans="1:5" s="534" customFormat="1" ht="11.45" customHeight="1" x14ac:dyDescent="0.2">
      <c r="A183" s="561"/>
      <c r="B183" s="561"/>
      <c r="C183" s="561"/>
      <c r="D183" s="562"/>
      <c r="E183" s="562"/>
    </row>
    <row r="184" spans="1:5" s="534" customFormat="1" ht="11.45" customHeight="1" x14ac:dyDescent="0.2">
      <c r="A184" s="561"/>
      <c r="B184" s="561"/>
      <c r="C184" s="561"/>
      <c r="D184" s="562"/>
      <c r="E184" s="562"/>
    </row>
    <row r="185" spans="1:5" s="534" customFormat="1" ht="11.45" customHeight="1" x14ac:dyDescent="0.2">
      <c r="A185" s="561"/>
      <c r="B185" s="561"/>
      <c r="C185" s="561"/>
      <c r="D185" s="562"/>
      <c r="E185" s="562"/>
    </row>
    <row r="186" spans="1:5" s="534" customFormat="1" ht="11.45" customHeight="1" x14ac:dyDescent="0.2">
      <c r="A186" s="561"/>
      <c r="B186" s="561"/>
      <c r="C186" s="561"/>
      <c r="D186" s="562"/>
      <c r="E186" s="562"/>
    </row>
    <row r="187" spans="1:5" s="534" customFormat="1" ht="11.45" customHeight="1" x14ac:dyDescent="0.2">
      <c r="A187" s="561"/>
      <c r="B187" s="561"/>
      <c r="C187" s="561"/>
      <c r="D187" s="562"/>
      <c r="E187" s="562"/>
    </row>
    <row r="188" spans="1:5" s="534" customFormat="1" ht="11.45" customHeight="1" x14ac:dyDescent="0.2">
      <c r="A188" s="561"/>
      <c r="B188" s="561"/>
      <c r="C188" s="561"/>
      <c r="D188" s="562"/>
      <c r="E188" s="562"/>
    </row>
    <row r="189" spans="1:5" s="534" customFormat="1" ht="11.45" customHeight="1" x14ac:dyDescent="0.2">
      <c r="A189" s="561"/>
      <c r="B189" s="561"/>
      <c r="C189" s="561"/>
      <c r="D189" s="562"/>
      <c r="E189" s="562"/>
    </row>
    <row r="190" spans="1:5" s="534" customFormat="1" ht="11.45" customHeight="1" x14ac:dyDescent="0.2">
      <c r="A190" s="561"/>
      <c r="B190" s="561"/>
      <c r="C190" s="561"/>
      <c r="D190" s="562"/>
      <c r="E190" s="562"/>
    </row>
    <row r="191" spans="1:5" s="534" customFormat="1" ht="11.45" customHeight="1" x14ac:dyDescent="0.2">
      <c r="A191" s="561"/>
      <c r="B191" s="561"/>
      <c r="C191" s="561"/>
      <c r="D191" s="562"/>
      <c r="E191" s="562"/>
    </row>
    <row r="192" spans="1:5" s="534" customFormat="1" ht="11.45" customHeight="1" x14ac:dyDescent="0.2">
      <c r="A192" s="561"/>
      <c r="B192" s="561"/>
      <c r="C192" s="561"/>
      <c r="D192" s="562"/>
      <c r="E192" s="562"/>
    </row>
    <row r="193" spans="1:5" s="534" customFormat="1" ht="11.45" customHeight="1" x14ac:dyDescent="0.2">
      <c r="A193" s="561"/>
      <c r="B193" s="561"/>
      <c r="C193" s="561"/>
      <c r="D193" s="562"/>
      <c r="E193" s="562"/>
    </row>
    <row r="194" spans="1:5" s="534" customFormat="1" ht="11.45" customHeight="1" x14ac:dyDescent="0.2">
      <c r="A194" s="561"/>
      <c r="B194" s="561"/>
      <c r="C194" s="561"/>
      <c r="D194" s="562"/>
      <c r="E194" s="562"/>
    </row>
    <row r="195" spans="1:5" s="534" customFormat="1" ht="11.45" customHeight="1" x14ac:dyDescent="0.2">
      <c r="A195" s="561"/>
      <c r="B195" s="561"/>
      <c r="C195" s="561"/>
      <c r="D195" s="562"/>
      <c r="E195" s="562"/>
    </row>
    <row r="196" spans="1:5" s="534" customFormat="1" ht="11.45" customHeight="1" x14ac:dyDescent="0.2">
      <c r="A196" s="561"/>
      <c r="B196" s="561"/>
      <c r="C196" s="561"/>
      <c r="D196" s="562"/>
      <c r="E196" s="562"/>
    </row>
    <row r="197" spans="1:5" s="534" customFormat="1" ht="11.45" customHeight="1" x14ac:dyDescent="0.2">
      <c r="A197" s="561"/>
      <c r="B197" s="561"/>
      <c r="C197" s="561"/>
      <c r="D197" s="562"/>
      <c r="E197" s="562"/>
    </row>
    <row r="198" spans="1:5" s="534" customFormat="1" ht="11.45" customHeight="1" x14ac:dyDescent="0.2">
      <c r="A198" s="561"/>
      <c r="B198" s="561"/>
      <c r="C198" s="561"/>
      <c r="D198" s="562"/>
      <c r="E198" s="562"/>
    </row>
    <row r="199" spans="1:5" s="534" customFormat="1" ht="11.45" customHeight="1" x14ac:dyDescent="0.2">
      <c r="A199" s="561"/>
      <c r="B199" s="561"/>
      <c r="C199" s="561"/>
      <c r="D199" s="562"/>
      <c r="E199" s="562"/>
    </row>
    <row r="200" spans="1:5" s="534" customFormat="1" ht="11.45" customHeight="1" x14ac:dyDescent="0.2">
      <c r="A200" s="561"/>
      <c r="B200" s="561"/>
      <c r="C200" s="561"/>
      <c r="D200" s="562"/>
      <c r="E200" s="562"/>
    </row>
    <row r="201" spans="1:5" s="534" customFormat="1" ht="11.45" customHeight="1" x14ac:dyDescent="0.2">
      <c r="A201" s="561"/>
      <c r="B201" s="561"/>
      <c r="C201" s="561"/>
      <c r="D201" s="562"/>
      <c r="E201" s="562"/>
    </row>
    <row r="202" spans="1:5" s="534" customFormat="1" ht="11.45" customHeight="1" x14ac:dyDescent="0.2">
      <c r="A202" s="561"/>
      <c r="B202" s="561"/>
      <c r="C202" s="561"/>
      <c r="D202" s="562"/>
      <c r="E202" s="562"/>
    </row>
    <row r="203" spans="1:5" s="534" customFormat="1" ht="11.45" customHeight="1" x14ac:dyDescent="0.2">
      <c r="A203" s="561"/>
      <c r="B203" s="561"/>
      <c r="C203" s="561"/>
      <c r="D203" s="562"/>
      <c r="E203" s="562"/>
    </row>
    <row r="204" spans="1:5" s="534" customFormat="1" ht="11.45" customHeight="1" x14ac:dyDescent="0.2">
      <c r="A204" s="561"/>
      <c r="B204" s="561"/>
      <c r="C204" s="561"/>
      <c r="D204" s="562"/>
      <c r="E204" s="562"/>
    </row>
    <row r="205" spans="1:5" s="534" customFormat="1" ht="11.45" customHeight="1" x14ac:dyDescent="0.2">
      <c r="A205" s="561"/>
      <c r="B205" s="561"/>
      <c r="C205" s="561"/>
      <c r="D205" s="562"/>
      <c r="E205" s="562"/>
    </row>
    <row r="206" spans="1:5" s="534" customFormat="1" ht="11.45" customHeight="1" x14ac:dyDescent="0.2">
      <c r="A206" s="561"/>
      <c r="B206" s="561"/>
      <c r="C206" s="561"/>
      <c r="D206" s="562"/>
      <c r="E206" s="562"/>
    </row>
    <row r="207" spans="1:5" s="534" customFormat="1" ht="11.45" customHeight="1" x14ac:dyDescent="0.2">
      <c r="A207" s="561"/>
      <c r="B207" s="561"/>
      <c r="C207" s="561"/>
      <c r="D207" s="562"/>
      <c r="E207" s="562"/>
    </row>
    <row r="208" spans="1:5" s="534" customFormat="1" ht="11.45" customHeight="1" x14ac:dyDescent="0.2">
      <c r="A208" s="561"/>
      <c r="B208" s="561"/>
      <c r="C208" s="561"/>
      <c r="D208" s="562"/>
      <c r="E208" s="562"/>
    </row>
    <row r="209" spans="1:5" s="534" customFormat="1" ht="11.45" customHeight="1" x14ac:dyDescent="0.2">
      <c r="A209" s="561"/>
      <c r="B209" s="561"/>
      <c r="C209" s="561"/>
      <c r="D209" s="562"/>
      <c r="E209" s="562"/>
    </row>
    <row r="210" spans="1:5" s="534" customFormat="1" ht="11.45" customHeight="1" x14ac:dyDescent="0.2">
      <c r="A210" s="561"/>
      <c r="B210" s="561"/>
      <c r="C210" s="561"/>
      <c r="D210" s="562"/>
      <c r="E210" s="562"/>
    </row>
    <row r="211" spans="1:5" s="534" customFormat="1" ht="11.45" customHeight="1" x14ac:dyDescent="0.2">
      <c r="A211" s="561"/>
      <c r="B211" s="561"/>
      <c r="C211" s="561"/>
      <c r="D211" s="562"/>
      <c r="E211" s="562"/>
    </row>
    <row r="212" spans="1:5" s="534" customFormat="1" ht="11.45" customHeight="1" x14ac:dyDescent="0.2">
      <c r="A212" s="561"/>
      <c r="B212" s="561"/>
      <c r="C212" s="561"/>
      <c r="D212" s="562"/>
      <c r="E212" s="562"/>
    </row>
    <row r="213" spans="1:5" s="534" customFormat="1" ht="11.45" customHeight="1" x14ac:dyDescent="0.2">
      <c r="A213" s="561"/>
      <c r="B213" s="561"/>
      <c r="C213" s="561"/>
      <c r="D213" s="562"/>
      <c r="E213" s="562"/>
    </row>
    <row r="214" spans="1:5" s="534" customFormat="1" ht="11.45" customHeight="1" x14ac:dyDescent="0.2">
      <c r="A214" s="561"/>
      <c r="B214" s="561"/>
      <c r="C214" s="561"/>
      <c r="D214" s="562"/>
      <c r="E214" s="562"/>
    </row>
    <row r="215" spans="1:5" s="534" customFormat="1" ht="11.45" customHeight="1" x14ac:dyDescent="0.2">
      <c r="A215" s="561"/>
      <c r="B215" s="561"/>
      <c r="C215" s="561"/>
      <c r="D215" s="562"/>
      <c r="E215" s="562"/>
    </row>
    <row r="216" spans="1:5" s="534" customFormat="1" ht="11.45" customHeight="1" x14ac:dyDescent="0.2">
      <c r="A216" s="561"/>
      <c r="B216" s="561"/>
      <c r="C216" s="561"/>
      <c r="D216" s="562"/>
      <c r="E216" s="562"/>
    </row>
    <row r="217" spans="1:5" s="534" customFormat="1" ht="11.45" customHeight="1" x14ac:dyDescent="0.2">
      <c r="A217" s="561"/>
      <c r="B217" s="561"/>
      <c r="C217" s="561"/>
      <c r="D217" s="562"/>
      <c r="E217" s="562"/>
    </row>
    <row r="218" spans="1:5" s="534" customFormat="1" ht="11.45" customHeight="1" x14ac:dyDescent="0.2">
      <c r="A218" s="561"/>
      <c r="B218" s="561"/>
      <c r="C218" s="561"/>
      <c r="D218" s="562"/>
      <c r="E218" s="562"/>
    </row>
    <row r="219" spans="1:5" s="534" customFormat="1" ht="11.45" customHeight="1" x14ac:dyDescent="0.2">
      <c r="A219" s="561"/>
      <c r="B219" s="561"/>
      <c r="C219" s="561"/>
      <c r="D219" s="562"/>
      <c r="E219" s="562"/>
    </row>
    <row r="220" spans="1:5" s="534" customFormat="1" ht="11.45" customHeight="1" x14ac:dyDescent="0.2">
      <c r="A220" s="561"/>
      <c r="B220" s="561"/>
      <c r="C220" s="561"/>
      <c r="D220" s="562"/>
      <c r="E220" s="562"/>
    </row>
    <row r="221" spans="1:5" s="534" customFormat="1" ht="11.45" customHeight="1" x14ac:dyDescent="0.2">
      <c r="A221" s="561"/>
      <c r="B221" s="561"/>
      <c r="C221" s="561"/>
      <c r="D221" s="562"/>
      <c r="E221" s="562"/>
    </row>
    <row r="222" spans="1:5" s="534" customFormat="1" ht="11.45" customHeight="1" x14ac:dyDescent="0.2">
      <c r="A222" s="561"/>
      <c r="B222" s="561"/>
      <c r="C222" s="561"/>
      <c r="D222" s="562"/>
      <c r="E222" s="562"/>
    </row>
    <row r="223" spans="1:5" s="534" customFormat="1" ht="11.45" customHeight="1" x14ac:dyDescent="0.2">
      <c r="A223" s="561"/>
      <c r="B223" s="561"/>
      <c r="C223" s="561"/>
      <c r="D223" s="562"/>
      <c r="E223" s="562"/>
    </row>
    <row r="224" spans="1:5" s="534" customFormat="1" ht="11.45" customHeight="1" x14ac:dyDescent="0.2">
      <c r="A224" s="561"/>
      <c r="B224" s="561"/>
      <c r="C224" s="561"/>
      <c r="D224" s="562"/>
      <c r="E224" s="562"/>
    </row>
    <row r="225" spans="1:5" s="534" customFormat="1" ht="11.45" customHeight="1" x14ac:dyDescent="0.2">
      <c r="A225" s="561"/>
      <c r="B225" s="561"/>
      <c r="C225" s="561"/>
      <c r="D225" s="562"/>
      <c r="E225" s="562"/>
    </row>
    <row r="226" spans="1:5" s="534" customFormat="1" ht="11.45" customHeight="1" x14ac:dyDescent="0.2">
      <c r="A226" s="561"/>
      <c r="B226" s="561"/>
      <c r="C226" s="561"/>
      <c r="D226" s="562"/>
      <c r="E226" s="562"/>
    </row>
    <row r="227" spans="1:5" s="534" customFormat="1" ht="11.45" customHeight="1" x14ac:dyDescent="0.2">
      <c r="A227" s="561"/>
      <c r="B227" s="561"/>
      <c r="C227" s="561"/>
      <c r="D227" s="562"/>
      <c r="E227" s="562"/>
    </row>
    <row r="228" spans="1:5" s="534" customFormat="1" ht="11.45" customHeight="1" x14ac:dyDescent="0.2">
      <c r="A228" s="561"/>
      <c r="B228" s="561"/>
      <c r="C228" s="561"/>
      <c r="D228" s="562"/>
      <c r="E228" s="562"/>
    </row>
    <row r="229" spans="1:5" s="534" customFormat="1" ht="11.45" customHeight="1" x14ac:dyDescent="0.2">
      <c r="A229" s="561"/>
      <c r="B229" s="561"/>
      <c r="C229" s="561"/>
      <c r="D229" s="562"/>
      <c r="E229" s="562"/>
    </row>
    <row r="230" spans="1:5" s="534" customFormat="1" ht="11.45" customHeight="1" x14ac:dyDescent="0.2">
      <c r="A230" s="561"/>
      <c r="B230" s="561"/>
      <c r="C230" s="561"/>
      <c r="D230" s="562"/>
      <c r="E230" s="562"/>
    </row>
    <row r="231" spans="1:5" s="534" customFormat="1" ht="11.45" customHeight="1" x14ac:dyDescent="0.2">
      <c r="A231" s="561"/>
      <c r="B231" s="561"/>
      <c r="C231" s="561"/>
      <c r="D231" s="562"/>
      <c r="E231" s="562"/>
    </row>
    <row r="232" spans="1:5" s="534" customFormat="1" ht="11.45" customHeight="1" x14ac:dyDescent="0.2">
      <c r="A232" s="561"/>
      <c r="B232" s="561"/>
      <c r="C232" s="561"/>
      <c r="D232" s="562"/>
      <c r="E232" s="562"/>
    </row>
    <row r="233" spans="1:5" s="534" customFormat="1" ht="11.45" customHeight="1" x14ac:dyDescent="0.2">
      <c r="A233" s="561"/>
      <c r="B233" s="561"/>
      <c r="C233" s="561"/>
      <c r="D233" s="562"/>
      <c r="E233" s="562"/>
    </row>
    <row r="234" spans="1:5" s="534" customFormat="1" ht="11.45" customHeight="1" x14ac:dyDescent="0.2">
      <c r="A234" s="561"/>
      <c r="B234" s="561"/>
      <c r="C234" s="561"/>
      <c r="D234" s="562"/>
      <c r="E234" s="562"/>
    </row>
    <row r="235" spans="1:5" s="534" customFormat="1" ht="11.45" customHeight="1" x14ac:dyDescent="0.2">
      <c r="A235" s="561"/>
      <c r="B235" s="561"/>
      <c r="C235" s="561"/>
      <c r="D235" s="562"/>
      <c r="E235" s="562"/>
    </row>
    <row r="236" spans="1:5" s="534" customFormat="1" ht="11.45" customHeight="1" x14ac:dyDescent="0.2">
      <c r="A236" s="561"/>
      <c r="B236" s="561"/>
      <c r="C236" s="561"/>
      <c r="D236" s="562"/>
      <c r="E236" s="562"/>
    </row>
    <row r="237" spans="1:5" s="534" customFormat="1" ht="11.45" customHeight="1" x14ac:dyDescent="0.2">
      <c r="A237" s="561"/>
      <c r="B237" s="561"/>
      <c r="C237" s="561"/>
      <c r="D237" s="562"/>
      <c r="E237" s="562"/>
    </row>
    <row r="238" spans="1:5" s="534" customFormat="1" ht="11.45" customHeight="1" x14ac:dyDescent="0.2">
      <c r="A238" s="561"/>
      <c r="B238" s="561"/>
      <c r="C238" s="561"/>
      <c r="D238" s="562"/>
      <c r="E238" s="562"/>
    </row>
    <row r="239" spans="1:5" s="534" customFormat="1" ht="11.45" customHeight="1" x14ac:dyDescent="0.2">
      <c r="A239" s="561"/>
      <c r="B239" s="561"/>
      <c r="C239" s="561"/>
      <c r="D239" s="562"/>
      <c r="E239" s="562"/>
    </row>
    <row r="240" spans="1:5" s="534" customFormat="1" ht="11.45" customHeight="1" x14ac:dyDescent="0.2">
      <c r="A240" s="561"/>
      <c r="B240" s="561"/>
      <c r="C240" s="561"/>
      <c r="D240" s="562"/>
      <c r="E240" s="562"/>
    </row>
    <row r="241" spans="1:5" s="534" customFormat="1" ht="11.45" customHeight="1" x14ac:dyDescent="0.2">
      <c r="A241" s="561"/>
      <c r="B241" s="561"/>
      <c r="C241" s="561"/>
      <c r="D241" s="562"/>
      <c r="E241" s="562"/>
    </row>
    <row r="242" spans="1:5" s="534" customFormat="1" ht="11.45" customHeight="1" x14ac:dyDescent="0.2">
      <c r="A242" s="561"/>
      <c r="B242" s="561"/>
      <c r="C242" s="561"/>
      <c r="D242" s="562"/>
      <c r="E242" s="562"/>
    </row>
    <row r="243" spans="1:5" s="534" customFormat="1" ht="11.45" customHeight="1" x14ac:dyDescent="0.2">
      <c r="A243" s="561"/>
      <c r="B243" s="561"/>
      <c r="C243" s="561"/>
      <c r="D243" s="562"/>
      <c r="E243" s="562"/>
    </row>
    <row r="244" spans="1:5" s="534" customFormat="1" ht="11.45" customHeight="1" x14ac:dyDescent="0.2">
      <c r="A244" s="561"/>
      <c r="B244" s="561"/>
      <c r="C244" s="561"/>
      <c r="D244" s="562"/>
      <c r="E244" s="562"/>
    </row>
    <row r="245" spans="1:5" s="534" customFormat="1" ht="11.45" customHeight="1" x14ac:dyDescent="0.2">
      <c r="A245" s="561"/>
      <c r="B245" s="561"/>
      <c r="C245" s="561"/>
      <c r="D245" s="562"/>
      <c r="E245" s="562"/>
    </row>
    <row r="246" spans="1:5" s="534" customFormat="1" ht="11.45" customHeight="1" x14ac:dyDescent="0.2">
      <c r="A246" s="561"/>
      <c r="B246" s="561"/>
      <c r="C246" s="561"/>
      <c r="D246" s="562"/>
      <c r="E246" s="562"/>
    </row>
    <row r="247" spans="1:5" s="534" customFormat="1" ht="11.45" customHeight="1" x14ac:dyDescent="0.2">
      <c r="A247" s="561"/>
      <c r="B247" s="561"/>
      <c r="C247" s="561"/>
      <c r="D247" s="562"/>
      <c r="E247" s="562"/>
    </row>
    <row r="248" spans="1:5" s="534" customFormat="1" ht="11.45" customHeight="1" x14ac:dyDescent="0.2">
      <c r="A248" s="561"/>
      <c r="B248" s="561"/>
      <c r="C248" s="561"/>
      <c r="D248" s="562"/>
      <c r="E248" s="562"/>
    </row>
    <row r="249" spans="1:5" s="534" customFormat="1" ht="11.45" customHeight="1" x14ac:dyDescent="0.2">
      <c r="A249" s="561"/>
      <c r="B249" s="561"/>
      <c r="C249" s="561"/>
      <c r="D249" s="562"/>
      <c r="E249" s="562"/>
    </row>
    <row r="250" spans="1:5" s="534" customFormat="1" ht="11.45" customHeight="1" x14ac:dyDescent="0.2">
      <c r="A250" s="561"/>
      <c r="B250" s="561"/>
      <c r="C250" s="561"/>
      <c r="D250" s="562"/>
      <c r="E250" s="562"/>
    </row>
    <row r="251" spans="1:5" s="534" customFormat="1" ht="11.45" customHeight="1" x14ac:dyDescent="0.2">
      <c r="A251" s="561"/>
      <c r="B251" s="561"/>
      <c r="C251" s="561"/>
      <c r="D251" s="562"/>
      <c r="E251" s="562"/>
    </row>
    <row r="252" spans="1:5" s="534" customFormat="1" ht="11.45" customHeight="1" x14ac:dyDescent="0.2">
      <c r="A252" s="561"/>
      <c r="B252" s="561"/>
      <c r="C252" s="561"/>
      <c r="D252" s="562"/>
      <c r="E252" s="562"/>
    </row>
    <row r="253" spans="1:5" s="534" customFormat="1" ht="11.45" customHeight="1" x14ac:dyDescent="0.2">
      <c r="A253" s="561"/>
      <c r="B253" s="561"/>
      <c r="C253" s="561"/>
      <c r="D253" s="562"/>
      <c r="E253" s="562"/>
    </row>
    <row r="254" spans="1:5" s="534" customFormat="1" ht="11.45" customHeight="1" x14ac:dyDescent="0.2">
      <c r="A254" s="561"/>
      <c r="B254" s="561"/>
      <c r="C254" s="561"/>
      <c r="D254" s="562"/>
      <c r="E254" s="562"/>
    </row>
    <row r="255" spans="1:5" s="534" customFormat="1" ht="11.45" customHeight="1" x14ac:dyDescent="0.2">
      <c r="A255" s="561"/>
      <c r="B255" s="561"/>
      <c r="C255" s="561"/>
      <c r="D255" s="562"/>
      <c r="E255" s="562"/>
    </row>
    <row r="256" spans="1:5" s="534" customFormat="1" ht="11.45" customHeight="1" x14ac:dyDescent="0.2">
      <c r="A256" s="561"/>
      <c r="B256" s="561"/>
      <c r="C256" s="561"/>
      <c r="D256" s="562"/>
      <c r="E256" s="562"/>
    </row>
    <row r="257" spans="1:5" s="534" customFormat="1" ht="11.45" customHeight="1" x14ac:dyDescent="0.2">
      <c r="A257" s="561"/>
      <c r="B257" s="561"/>
      <c r="C257" s="561"/>
      <c r="D257" s="562"/>
      <c r="E257" s="562"/>
    </row>
    <row r="258" spans="1:5" s="534" customFormat="1" ht="11.45" customHeight="1" x14ac:dyDescent="0.2">
      <c r="A258" s="561"/>
      <c r="B258" s="561"/>
      <c r="C258" s="561"/>
      <c r="D258" s="562"/>
      <c r="E258" s="562"/>
    </row>
    <row r="259" spans="1:5" s="534" customFormat="1" ht="11.45" customHeight="1" x14ac:dyDescent="0.2">
      <c r="A259" s="561"/>
      <c r="B259" s="561"/>
      <c r="C259" s="561"/>
      <c r="D259" s="562"/>
      <c r="E259" s="562"/>
    </row>
    <row r="260" spans="1:5" s="534" customFormat="1" ht="11.45" customHeight="1" x14ac:dyDescent="0.2">
      <c r="A260" s="561"/>
      <c r="B260" s="561"/>
      <c r="C260" s="561"/>
      <c r="D260" s="562"/>
      <c r="E260" s="562"/>
    </row>
    <row r="261" spans="1:5" s="534" customFormat="1" ht="11.45" customHeight="1" x14ac:dyDescent="0.2">
      <c r="A261" s="561"/>
      <c r="B261" s="561"/>
      <c r="C261" s="561"/>
      <c r="D261" s="562"/>
      <c r="E261" s="562"/>
    </row>
    <row r="262" spans="1:5" s="534" customFormat="1" ht="11.45" customHeight="1" x14ac:dyDescent="0.2">
      <c r="A262" s="561"/>
      <c r="B262" s="561"/>
      <c r="C262" s="561"/>
      <c r="D262" s="562"/>
      <c r="E262" s="562"/>
    </row>
    <row r="263" spans="1:5" s="534" customFormat="1" ht="11.45" customHeight="1" x14ac:dyDescent="0.2">
      <c r="A263" s="561"/>
      <c r="B263" s="561"/>
      <c r="C263" s="561"/>
      <c r="D263" s="562"/>
      <c r="E263" s="562"/>
    </row>
    <row r="264" spans="1:5" s="534" customFormat="1" ht="11.45" customHeight="1" x14ac:dyDescent="0.2">
      <c r="A264" s="561"/>
      <c r="B264" s="561"/>
      <c r="C264" s="561"/>
      <c r="D264" s="562"/>
      <c r="E264" s="562"/>
    </row>
    <row r="265" spans="1:5" s="534" customFormat="1" ht="11.45" customHeight="1" x14ac:dyDescent="0.2">
      <c r="A265" s="561"/>
      <c r="B265" s="561"/>
      <c r="C265" s="561"/>
      <c r="D265" s="562"/>
      <c r="E265" s="562"/>
    </row>
    <row r="266" spans="1:5" s="534" customFormat="1" ht="11.45" customHeight="1" x14ac:dyDescent="0.2">
      <c r="A266" s="561"/>
      <c r="B266" s="561"/>
      <c r="C266" s="561"/>
      <c r="D266" s="562"/>
      <c r="E266" s="562"/>
    </row>
    <row r="267" spans="1:5" s="534" customFormat="1" ht="11.45" customHeight="1" x14ac:dyDescent="0.2">
      <c r="A267" s="561"/>
      <c r="B267" s="561"/>
      <c r="C267" s="561"/>
      <c r="D267" s="562"/>
      <c r="E267" s="562"/>
    </row>
    <row r="268" spans="1:5" s="534" customFormat="1" ht="11.45" customHeight="1" x14ac:dyDescent="0.2">
      <c r="A268" s="561"/>
      <c r="B268" s="561"/>
      <c r="C268" s="561"/>
      <c r="D268" s="562"/>
      <c r="E268" s="562"/>
    </row>
    <row r="269" spans="1:5" s="534" customFormat="1" ht="11.45" customHeight="1" x14ac:dyDescent="0.2">
      <c r="A269" s="561"/>
      <c r="B269" s="561"/>
      <c r="C269" s="561"/>
      <c r="D269" s="562"/>
      <c r="E269" s="562"/>
    </row>
    <row r="270" spans="1:5" s="534" customFormat="1" ht="11.45" customHeight="1" x14ac:dyDescent="0.2">
      <c r="A270" s="561"/>
      <c r="B270" s="561"/>
      <c r="C270" s="561"/>
      <c r="D270" s="562"/>
      <c r="E270" s="562"/>
    </row>
    <row r="271" spans="1:5" s="534" customFormat="1" ht="11.45" customHeight="1" x14ac:dyDescent="0.2">
      <c r="A271" s="561"/>
      <c r="B271" s="561"/>
      <c r="C271" s="561"/>
      <c r="D271" s="562"/>
      <c r="E271" s="562"/>
    </row>
    <row r="272" spans="1:5" s="534" customFormat="1" ht="11.45" customHeight="1" x14ac:dyDescent="0.2">
      <c r="A272" s="561"/>
      <c r="B272" s="561"/>
      <c r="C272" s="561"/>
      <c r="D272" s="562"/>
      <c r="E272" s="562"/>
    </row>
    <row r="273" spans="1:5" s="534" customFormat="1" ht="11.45" customHeight="1" x14ac:dyDescent="0.2">
      <c r="A273" s="561"/>
      <c r="B273" s="561"/>
      <c r="C273" s="561"/>
      <c r="D273" s="562"/>
      <c r="E273" s="562"/>
    </row>
    <row r="274" spans="1:5" s="534" customFormat="1" ht="11.45" customHeight="1" x14ac:dyDescent="0.2">
      <c r="A274" s="561"/>
      <c r="B274" s="561"/>
      <c r="C274" s="561"/>
      <c r="D274" s="562"/>
      <c r="E274" s="562"/>
    </row>
    <row r="275" spans="1:5" s="534" customFormat="1" ht="11.45" customHeight="1" x14ac:dyDescent="0.2">
      <c r="A275" s="561"/>
      <c r="B275" s="561"/>
      <c r="C275" s="561"/>
      <c r="D275" s="562"/>
      <c r="E275" s="562"/>
    </row>
    <row r="276" spans="1:5" s="534" customFormat="1" ht="11.45" customHeight="1" x14ac:dyDescent="0.2">
      <c r="A276" s="561"/>
      <c r="B276" s="561"/>
      <c r="C276" s="561"/>
      <c r="D276" s="562"/>
      <c r="E276" s="562"/>
    </row>
    <row r="277" spans="1:5" s="534" customFormat="1" ht="11.45" customHeight="1" x14ac:dyDescent="0.2">
      <c r="A277" s="561"/>
      <c r="B277" s="561"/>
      <c r="C277" s="561"/>
      <c r="D277" s="562"/>
      <c r="E277" s="562"/>
    </row>
    <row r="278" spans="1:5" s="534" customFormat="1" ht="11.45" customHeight="1" x14ac:dyDescent="0.2">
      <c r="A278" s="561"/>
      <c r="B278" s="561"/>
      <c r="C278" s="561"/>
      <c r="D278" s="562"/>
      <c r="E278" s="562"/>
    </row>
    <row r="279" spans="1:5" s="534" customFormat="1" ht="11.45" customHeight="1" x14ac:dyDescent="0.2">
      <c r="A279" s="561"/>
      <c r="B279" s="561"/>
      <c r="C279" s="561"/>
      <c r="D279" s="562"/>
      <c r="E279" s="562"/>
    </row>
    <row r="280" spans="1:5" s="534" customFormat="1" ht="11.45" customHeight="1" x14ac:dyDescent="0.2">
      <c r="A280" s="561"/>
      <c r="B280" s="561"/>
      <c r="C280" s="561"/>
      <c r="D280" s="562"/>
      <c r="E280" s="562"/>
    </row>
    <row r="281" spans="1:5" s="534" customFormat="1" ht="11.45" customHeight="1" x14ac:dyDescent="0.2">
      <c r="A281" s="561"/>
      <c r="B281" s="561"/>
      <c r="C281" s="561"/>
      <c r="D281" s="562"/>
      <c r="E281" s="562"/>
    </row>
    <row r="282" spans="1:5" s="534" customFormat="1" ht="11.45" customHeight="1" x14ac:dyDescent="0.2">
      <c r="A282" s="561"/>
      <c r="B282" s="561"/>
      <c r="C282" s="561"/>
      <c r="D282" s="562"/>
      <c r="E282" s="562"/>
    </row>
    <row r="283" spans="1:5" s="534" customFormat="1" ht="11.45" customHeight="1" x14ac:dyDescent="0.2">
      <c r="A283" s="561"/>
      <c r="B283" s="561"/>
      <c r="C283" s="561"/>
      <c r="D283" s="562"/>
      <c r="E283" s="562"/>
    </row>
    <row r="284" spans="1:5" s="534" customFormat="1" ht="11.45" customHeight="1" x14ac:dyDescent="0.2">
      <c r="A284" s="561"/>
      <c r="B284" s="561"/>
      <c r="C284" s="561"/>
      <c r="D284" s="562"/>
      <c r="E284" s="562"/>
    </row>
    <row r="285" spans="1:5" s="534" customFormat="1" ht="11.45" customHeight="1" x14ac:dyDescent="0.2">
      <c r="A285" s="561"/>
      <c r="B285" s="561"/>
      <c r="C285" s="561"/>
      <c r="D285" s="562"/>
      <c r="E285" s="562"/>
    </row>
    <row r="286" spans="1:5" s="534" customFormat="1" ht="11.45" customHeight="1" x14ac:dyDescent="0.2">
      <c r="A286" s="561"/>
      <c r="B286" s="561"/>
      <c r="C286" s="561"/>
      <c r="D286" s="562"/>
      <c r="E286" s="562"/>
    </row>
    <row r="287" spans="1:5" s="534" customFormat="1" ht="11.45" customHeight="1" x14ac:dyDescent="0.2">
      <c r="A287" s="561"/>
      <c r="B287" s="561"/>
      <c r="C287" s="561"/>
      <c r="D287" s="562"/>
      <c r="E287" s="562"/>
    </row>
    <row r="288" spans="1:5" s="534" customFormat="1" ht="11.45" customHeight="1" x14ac:dyDescent="0.2">
      <c r="A288" s="561"/>
      <c r="B288" s="561"/>
      <c r="C288" s="561"/>
      <c r="D288" s="562"/>
      <c r="E288" s="562"/>
    </row>
    <row r="289" spans="1:5" s="534" customFormat="1" ht="11.45" customHeight="1" x14ac:dyDescent="0.2">
      <c r="A289" s="561"/>
      <c r="B289" s="561"/>
      <c r="C289" s="561"/>
      <c r="D289" s="562"/>
      <c r="E289" s="562"/>
    </row>
    <row r="290" spans="1:5" s="534" customFormat="1" ht="11.45" customHeight="1" x14ac:dyDescent="0.2">
      <c r="A290" s="561"/>
      <c r="B290" s="561"/>
      <c r="C290" s="561"/>
      <c r="D290" s="562"/>
      <c r="E290" s="562"/>
    </row>
    <row r="291" spans="1:5" s="534" customFormat="1" ht="11.45" customHeight="1" x14ac:dyDescent="0.2">
      <c r="A291" s="561"/>
      <c r="B291" s="561"/>
      <c r="C291" s="561"/>
      <c r="D291" s="562"/>
      <c r="E291" s="562"/>
    </row>
    <row r="292" spans="1:5" s="534" customFormat="1" ht="11.45" customHeight="1" x14ac:dyDescent="0.2">
      <c r="A292" s="561"/>
      <c r="B292" s="561"/>
      <c r="C292" s="561"/>
      <c r="D292" s="562"/>
      <c r="E292" s="562"/>
    </row>
    <row r="293" spans="1:5" s="534" customFormat="1" ht="11.45" customHeight="1" x14ac:dyDescent="0.2">
      <c r="A293" s="561"/>
      <c r="B293" s="561"/>
      <c r="C293" s="561"/>
      <c r="D293" s="562"/>
      <c r="E293" s="562"/>
    </row>
    <row r="294" spans="1:5" s="534" customFormat="1" ht="11.45" customHeight="1" x14ac:dyDescent="0.2">
      <c r="A294" s="561"/>
      <c r="B294" s="561"/>
      <c r="C294" s="561"/>
      <c r="D294" s="562"/>
      <c r="E294" s="562"/>
    </row>
    <row r="295" spans="1:5" s="534" customFormat="1" ht="11.45" customHeight="1" x14ac:dyDescent="0.2">
      <c r="A295" s="561"/>
      <c r="B295" s="561"/>
      <c r="C295" s="561"/>
      <c r="D295" s="562"/>
      <c r="E295" s="562"/>
    </row>
    <row r="296" spans="1:5" s="534" customFormat="1" ht="11.45" customHeight="1" x14ac:dyDescent="0.2">
      <c r="A296" s="561"/>
      <c r="B296" s="561"/>
      <c r="C296" s="561"/>
      <c r="D296" s="562"/>
      <c r="E296" s="562"/>
    </row>
    <row r="297" spans="1:5" s="534" customFormat="1" ht="11.45" customHeight="1" x14ac:dyDescent="0.2">
      <c r="A297" s="561"/>
      <c r="B297" s="561"/>
      <c r="C297" s="561"/>
      <c r="D297" s="562"/>
      <c r="E297" s="562"/>
    </row>
    <row r="298" spans="1:5" s="534" customFormat="1" ht="11.45" customHeight="1" x14ac:dyDescent="0.2">
      <c r="A298" s="561"/>
      <c r="B298" s="561"/>
      <c r="C298" s="561"/>
      <c r="D298" s="562"/>
      <c r="E298" s="562"/>
    </row>
    <row r="299" spans="1:5" s="534" customFormat="1" ht="11.45" customHeight="1" x14ac:dyDescent="0.2">
      <c r="A299" s="561"/>
      <c r="B299" s="561"/>
      <c r="C299" s="561"/>
      <c r="D299" s="562"/>
      <c r="E299" s="562"/>
    </row>
    <row r="300" spans="1:5" s="534" customFormat="1" ht="11.45" customHeight="1" x14ac:dyDescent="0.2">
      <c r="A300" s="561"/>
      <c r="B300" s="561"/>
      <c r="C300" s="561"/>
      <c r="D300" s="562"/>
      <c r="E300" s="562"/>
    </row>
    <row r="301" spans="1:5" s="534" customFormat="1" ht="11.45" customHeight="1" x14ac:dyDescent="0.2">
      <c r="A301" s="561"/>
      <c r="B301" s="561"/>
      <c r="C301" s="561"/>
      <c r="D301" s="562"/>
      <c r="E301" s="562"/>
    </row>
    <row r="302" spans="1:5" s="534" customFormat="1" ht="11.45" customHeight="1" x14ac:dyDescent="0.2">
      <c r="A302" s="561"/>
      <c r="B302" s="561"/>
      <c r="C302" s="561"/>
      <c r="D302" s="562"/>
      <c r="E302" s="562"/>
    </row>
    <row r="303" spans="1:5" s="534" customFormat="1" ht="11.45" customHeight="1" x14ac:dyDescent="0.2">
      <c r="A303" s="561"/>
      <c r="B303" s="561"/>
      <c r="C303" s="561"/>
      <c r="D303" s="562"/>
      <c r="E303" s="562"/>
    </row>
    <row r="304" spans="1:5" s="534" customFormat="1" ht="11.45" customHeight="1" x14ac:dyDescent="0.2">
      <c r="A304" s="561"/>
      <c r="B304" s="561"/>
      <c r="C304" s="561"/>
      <c r="D304" s="562"/>
      <c r="E304" s="562"/>
    </row>
    <row r="305" spans="1:5" s="534" customFormat="1" ht="11.45" customHeight="1" x14ac:dyDescent="0.2">
      <c r="A305" s="561"/>
      <c r="B305" s="561"/>
      <c r="C305" s="561"/>
      <c r="D305" s="562"/>
      <c r="E305" s="562"/>
    </row>
    <row r="306" spans="1:5" s="534" customFormat="1" ht="11.45" customHeight="1" x14ac:dyDescent="0.2">
      <c r="A306" s="561"/>
      <c r="B306" s="561"/>
      <c r="C306" s="561"/>
      <c r="D306" s="562"/>
      <c r="E306" s="562"/>
    </row>
    <row r="307" spans="1:5" s="534" customFormat="1" ht="11.45" customHeight="1" x14ac:dyDescent="0.2">
      <c r="A307" s="561"/>
      <c r="B307" s="561"/>
      <c r="C307" s="561"/>
      <c r="D307" s="562"/>
      <c r="E307" s="562"/>
    </row>
    <row r="308" spans="1:5" s="534" customFormat="1" ht="11.45" customHeight="1" x14ac:dyDescent="0.2">
      <c r="A308" s="561"/>
      <c r="B308" s="561"/>
      <c r="C308" s="561"/>
      <c r="D308" s="562"/>
      <c r="E308" s="562"/>
    </row>
    <row r="309" spans="1:5" s="534" customFormat="1" ht="11.45" customHeight="1" x14ac:dyDescent="0.2">
      <c r="A309" s="561"/>
      <c r="B309" s="561"/>
      <c r="C309" s="561"/>
      <c r="D309" s="562"/>
      <c r="E309" s="562"/>
    </row>
    <row r="310" spans="1:5" s="534" customFormat="1" ht="11.45" customHeight="1" x14ac:dyDescent="0.2">
      <c r="A310" s="561"/>
      <c r="B310" s="561"/>
      <c r="C310" s="561"/>
      <c r="D310" s="562"/>
      <c r="E310" s="562"/>
    </row>
    <row r="311" spans="1:5" s="534" customFormat="1" ht="11.45" customHeight="1" x14ac:dyDescent="0.2">
      <c r="A311" s="561"/>
      <c r="B311" s="561"/>
      <c r="C311" s="561"/>
      <c r="D311" s="562"/>
      <c r="E311" s="562"/>
    </row>
    <row r="312" spans="1:5" s="534" customFormat="1" ht="11.45" customHeight="1" x14ac:dyDescent="0.2">
      <c r="A312" s="561"/>
      <c r="B312" s="561"/>
      <c r="C312" s="561"/>
      <c r="D312" s="562"/>
      <c r="E312" s="562"/>
    </row>
    <row r="313" spans="1:5" s="534" customFormat="1" ht="11.45" customHeight="1" x14ac:dyDescent="0.2">
      <c r="A313" s="561"/>
      <c r="B313" s="561"/>
      <c r="C313" s="561"/>
      <c r="D313" s="562"/>
      <c r="E313" s="562"/>
    </row>
    <row r="314" spans="1:5" s="534" customFormat="1" ht="11.45" customHeight="1" x14ac:dyDescent="0.2">
      <c r="A314" s="561"/>
      <c r="B314" s="561"/>
      <c r="C314" s="561"/>
      <c r="D314" s="562"/>
      <c r="E314" s="562"/>
    </row>
    <row r="315" spans="1:5" s="534" customFormat="1" ht="11.45" customHeight="1" x14ac:dyDescent="0.2">
      <c r="A315" s="561"/>
      <c r="B315" s="561"/>
      <c r="C315" s="561"/>
      <c r="D315" s="562"/>
      <c r="E315" s="562"/>
    </row>
    <row r="316" spans="1:5" s="534" customFormat="1" ht="11.45" customHeight="1" x14ac:dyDescent="0.2">
      <c r="A316" s="561"/>
      <c r="B316" s="561"/>
      <c r="C316" s="561"/>
      <c r="D316" s="562"/>
      <c r="E316" s="562"/>
    </row>
    <row r="317" spans="1:5" s="534" customFormat="1" ht="11.45" customHeight="1" x14ac:dyDescent="0.2">
      <c r="A317" s="561"/>
      <c r="B317" s="561"/>
      <c r="C317" s="561"/>
      <c r="D317" s="562"/>
      <c r="E317" s="562"/>
    </row>
    <row r="318" spans="1:5" s="534" customFormat="1" ht="11.45" customHeight="1" x14ac:dyDescent="0.2">
      <c r="A318" s="561"/>
      <c r="B318" s="561"/>
      <c r="C318" s="561"/>
      <c r="D318" s="562"/>
      <c r="E318" s="562"/>
    </row>
    <row r="319" spans="1:5" s="534" customFormat="1" ht="11.45" customHeight="1" x14ac:dyDescent="0.2">
      <c r="A319" s="561"/>
      <c r="B319" s="561"/>
      <c r="C319" s="561"/>
      <c r="D319" s="562"/>
      <c r="E319" s="562"/>
    </row>
    <row r="320" spans="1:5" s="534" customFormat="1" ht="11.45" customHeight="1" x14ac:dyDescent="0.2">
      <c r="A320" s="561"/>
      <c r="B320" s="561"/>
      <c r="C320" s="561"/>
      <c r="D320" s="562"/>
      <c r="E320" s="562"/>
    </row>
    <row r="321" spans="1:5" s="534" customFormat="1" ht="11.45" customHeight="1" x14ac:dyDescent="0.2">
      <c r="A321" s="561"/>
      <c r="B321" s="561"/>
      <c r="C321" s="561"/>
      <c r="D321" s="562"/>
      <c r="E321" s="562"/>
    </row>
    <row r="322" spans="1:5" s="534" customFormat="1" ht="11.45" customHeight="1" x14ac:dyDescent="0.2">
      <c r="A322" s="561"/>
      <c r="B322" s="561"/>
      <c r="C322" s="561"/>
      <c r="D322" s="562"/>
      <c r="E322" s="562"/>
    </row>
    <row r="323" spans="1:5" s="534" customFormat="1" ht="11.45" customHeight="1" x14ac:dyDescent="0.2">
      <c r="A323" s="561"/>
      <c r="B323" s="561"/>
      <c r="C323" s="561"/>
      <c r="D323" s="562"/>
      <c r="E323" s="562"/>
    </row>
    <row r="324" spans="1:5" s="534" customFormat="1" ht="11.45" customHeight="1" x14ac:dyDescent="0.2">
      <c r="A324" s="561"/>
      <c r="B324" s="561"/>
      <c r="C324" s="561"/>
      <c r="D324" s="562"/>
      <c r="E324" s="562"/>
    </row>
    <row r="325" spans="1:5" s="534" customFormat="1" ht="11.45" customHeight="1" x14ac:dyDescent="0.2">
      <c r="A325" s="561"/>
      <c r="B325" s="561"/>
      <c r="C325" s="561"/>
      <c r="D325" s="562"/>
      <c r="E325" s="562"/>
    </row>
    <row r="326" spans="1:5" s="534" customFormat="1" ht="11.45" customHeight="1" x14ac:dyDescent="0.2">
      <c r="A326" s="561"/>
      <c r="B326" s="561"/>
      <c r="C326" s="561"/>
      <c r="D326" s="562"/>
      <c r="E326" s="562"/>
    </row>
    <row r="327" spans="1:5" s="534" customFormat="1" ht="11.45" customHeight="1" x14ac:dyDescent="0.2">
      <c r="A327" s="561"/>
      <c r="B327" s="561"/>
      <c r="C327" s="561"/>
      <c r="D327" s="562"/>
      <c r="E327" s="562"/>
    </row>
    <row r="328" spans="1:5" s="534" customFormat="1" ht="11.45" customHeight="1" x14ac:dyDescent="0.2">
      <c r="A328" s="561"/>
      <c r="B328" s="561"/>
      <c r="C328" s="561"/>
      <c r="D328" s="562"/>
      <c r="E328" s="562"/>
    </row>
    <row r="329" spans="1:5" s="534" customFormat="1" ht="11.45" customHeight="1" x14ac:dyDescent="0.2">
      <c r="A329" s="561"/>
      <c r="B329" s="561"/>
      <c r="C329" s="561"/>
      <c r="D329" s="562"/>
      <c r="E329" s="562"/>
    </row>
    <row r="330" spans="1:5" s="534" customFormat="1" ht="11.45" customHeight="1" x14ac:dyDescent="0.2">
      <c r="A330" s="561"/>
      <c r="B330" s="561"/>
      <c r="C330" s="561"/>
      <c r="D330" s="562"/>
      <c r="E330" s="562"/>
    </row>
    <row r="331" spans="1:5" s="534" customFormat="1" ht="11.45" customHeight="1" x14ac:dyDescent="0.2">
      <c r="A331" s="561"/>
      <c r="B331" s="561"/>
      <c r="C331" s="561"/>
      <c r="D331" s="562"/>
      <c r="E331" s="562"/>
    </row>
    <row r="332" spans="1:5" s="534" customFormat="1" ht="11.45" customHeight="1" x14ac:dyDescent="0.2">
      <c r="A332" s="561"/>
      <c r="B332" s="561"/>
      <c r="C332" s="561"/>
      <c r="D332" s="562"/>
      <c r="E332" s="562"/>
    </row>
    <row r="333" spans="1:5" s="534" customFormat="1" ht="11.45" customHeight="1" x14ac:dyDescent="0.2">
      <c r="A333" s="561"/>
      <c r="B333" s="561"/>
      <c r="C333" s="561"/>
      <c r="D333" s="562"/>
      <c r="E333" s="562"/>
    </row>
    <row r="334" spans="1:5" s="534" customFormat="1" ht="11.45" customHeight="1" x14ac:dyDescent="0.2">
      <c r="A334" s="561"/>
      <c r="B334" s="561"/>
      <c r="C334" s="561"/>
      <c r="D334" s="562"/>
      <c r="E334" s="562"/>
    </row>
    <row r="335" spans="1:5" s="534" customFormat="1" ht="11.45" customHeight="1" x14ac:dyDescent="0.2">
      <c r="A335" s="561"/>
      <c r="B335" s="561"/>
      <c r="C335" s="561"/>
      <c r="D335" s="562"/>
      <c r="E335" s="562"/>
    </row>
    <row r="336" spans="1:5" s="534" customFormat="1" ht="11.45" customHeight="1" x14ac:dyDescent="0.2">
      <c r="A336" s="561"/>
      <c r="B336" s="561"/>
      <c r="C336" s="561"/>
      <c r="D336" s="562"/>
      <c r="E336" s="562"/>
    </row>
    <row r="337" spans="1:5" s="534" customFormat="1" ht="11.45" customHeight="1" x14ac:dyDescent="0.2">
      <c r="A337" s="561"/>
      <c r="B337" s="561"/>
      <c r="C337" s="561"/>
      <c r="D337" s="562"/>
      <c r="E337" s="562"/>
    </row>
    <row r="338" spans="1:5" s="534" customFormat="1" ht="11.45" customHeight="1" x14ac:dyDescent="0.2">
      <c r="A338" s="561"/>
      <c r="B338" s="561"/>
      <c r="C338" s="561"/>
      <c r="D338" s="562"/>
      <c r="E338" s="562"/>
    </row>
    <row r="339" spans="1:5" s="534" customFormat="1" ht="11.45" customHeight="1" x14ac:dyDescent="0.2">
      <c r="A339" s="561"/>
      <c r="B339" s="561"/>
      <c r="C339" s="561"/>
      <c r="D339" s="562"/>
      <c r="E339" s="562"/>
    </row>
    <row r="340" spans="1:5" s="534" customFormat="1" ht="11.45" customHeight="1" x14ac:dyDescent="0.2">
      <c r="A340" s="561"/>
      <c r="B340" s="561"/>
      <c r="C340" s="561"/>
      <c r="D340" s="562"/>
      <c r="E340" s="562"/>
    </row>
    <row r="341" spans="1:5" s="534" customFormat="1" ht="11.45" customHeight="1" x14ac:dyDescent="0.2">
      <c r="A341" s="561"/>
      <c r="B341" s="561"/>
      <c r="C341" s="561"/>
      <c r="D341" s="562"/>
      <c r="E341" s="562"/>
    </row>
    <row r="342" spans="1:5" s="534" customFormat="1" ht="11.45" customHeight="1" x14ac:dyDescent="0.2">
      <c r="A342" s="561"/>
      <c r="B342" s="561"/>
      <c r="C342" s="561"/>
      <c r="D342" s="562"/>
      <c r="E342" s="562"/>
    </row>
    <row r="343" spans="1:5" s="534" customFormat="1" ht="11.45" customHeight="1" x14ac:dyDescent="0.2">
      <c r="A343" s="561"/>
      <c r="B343" s="561"/>
      <c r="C343" s="561"/>
      <c r="D343" s="562"/>
      <c r="E343" s="562"/>
    </row>
    <row r="344" spans="1:5" s="534" customFormat="1" ht="11.45" customHeight="1" x14ac:dyDescent="0.2">
      <c r="A344" s="561"/>
      <c r="B344" s="561"/>
      <c r="C344" s="561"/>
      <c r="D344" s="562"/>
      <c r="E344" s="562"/>
    </row>
    <row r="345" spans="1:5" s="534" customFormat="1" ht="11.45" customHeight="1" x14ac:dyDescent="0.2">
      <c r="A345" s="561"/>
      <c r="B345" s="561"/>
      <c r="C345" s="561"/>
      <c r="D345" s="562"/>
      <c r="E345" s="562"/>
    </row>
    <row r="346" spans="1:5" s="534" customFormat="1" ht="11.45" customHeight="1" x14ac:dyDescent="0.2">
      <c r="A346" s="561"/>
      <c r="B346" s="561"/>
      <c r="C346" s="561"/>
      <c r="D346" s="562"/>
      <c r="E346" s="562"/>
    </row>
    <row r="347" spans="1:5" s="534" customFormat="1" ht="11.45" customHeight="1" x14ac:dyDescent="0.2">
      <c r="A347" s="561"/>
      <c r="B347" s="561"/>
      <c r="C347" s="561"/>
      <c r="D347" s="562"/>
      <c r="E347" s="562"/>
    </row>
    <row r="348" spans="1:5" s="534" customFormat="1" ht="11.45" customHeight="1" x14ac:dyDescent="0.2">
      <c r="A348" s="561"/>
      <c r="B348" s="561"/>
      <c r="C348" s="561"/>
      <c r="D348" s="562"/>
      <c r="E348" s="562"/>
    </row>
    <row r="349" spans="1:5" s="534" customFormat="1" ht="11.45" customHeight="1" x14ac:dyDescent="0.2">
      <c r="A349" s="561"/>
      <c r="B349" s="561"/>
      <c r="C349" s="561"/>
      <c r="D349" s="562"/>
      <c r="E349" s="562"/>
    </row>
    <row r="350" spans="1:5" s="534" customFormat="1" ht="11.45" customHeight="1" x14ac:dyDescent="0.2">
      <c r="A350" s="561"/>
      <c r="B350" s="561"/>
      <c r="C350" s="561"/>
      <c r="D350" s="562"/>
      <c r="E350" s="562"/>
    </row>
    <row r="351" spans="1:5" s="534" customFormat="1" ht="11.45" customHeight="1" x14ac:dyDescent="0.2">
      <c r="A351" s="561"/>
      <c r="B351" s="561"/>
      <c r="C351" s="561"/>
      <c r="D351" s="562"/>
      <c r="E351" s="562"/>
    </row>
    <row r="352" spans="1:5" s="534" customFormat="1" ht="11.45" customHeight="1" x14ac:dyDescent="0.2">
      <c r="A352" s="561"/>
      <c r="B352" s="561"/>
      <c r="C352" s="561"/>
      <c r="D352" s="562"/>
      <c r="E352" s="562"/>
    </row>
    <row r="353" spans="1:5" s="534" customFormat="1" ht="11.45" customHeight="1" x14ac:dyDescent="0.2">
      <c r="A353" s="561"/>
      <c r="B353" s="561"/>
      <c r="C353" s="561"/>
      <c r="D353" s="562"/>
      <c r="E353" s="562"/>
    </row>
    <row r="354" spans="1:5" s="534" customFormat="1" ht="11.45" customHeight="1" x14ac:dyDescent="0.2">
      <c r="A354" s="561"/>
      <c r="B354" s="561"/>
      <c r="C354" s="561"/>
      <c r="D354" s="562"/>
      <c r="E354" s="562"/>
    </row>
    <row r="355" spans="1:5" s="534" customFormat="1" ht="11.45" customHeight="1" x14ac:dyDescent="0.2">
      <c r="A355" s="561"/>
      <c r="B355" s="561"/>
      <c r="C355" s="561"/>
      <c r="D355" s="562"/>
      <c r="E355" s="562"/>
    </row>
    <row r="356" spans="1:5" s="534" customFormat="1" ht="11.45" customHeight="1" x14ac:dyDescent="0.2">
      <c r="A356" s="561"/>
      <c r="B356" s="561"/>
      <c r="C356" s="561"/>
      <c r="D356" s="562"/>
      <c r="E356" s="562"/>
    </row>
    <row r="357" spans="1:5" s="534" customFormat="1" ht="11.45" customHeight="1" x14ac:dyDescent="0.2">
      <c r="A357" s="561"/>
      <c r="B357" s="561"/>
      <c r="C357" s="561"/>
      <c r="D357" s="562"/>
      <c r="E357" s="562"/>
    </row>
    <row r="358" spans="1:5" s="534" customFormat="1" ht="11.45" customHeight="1" x14ac:dyDescent="0.2">
      <c r="A358" s="561"/>
      <c r="B358" s="561"/>
      <c r="C358" s="561"/>
      <c r="D358" s="562"/>
      <c r="E358" s="562"/>
    </row>
    <row r="359" spans="1:5" s="534" customFormat="1" ht="11.45" customHeight="1" x14ac:dyDescent="0.2">
      <c r="A359" s="561"/>
      <c r="B359" s="561"/>
      <c r="C359" s="561"/>
      <c r="D359" s="562"/>
      <c r="E359" s="562"/>
    </row>
    <row r="360" spans="1:5" s="534" customFormat="1" ht="11.45" customHeight="1" x14ac:dyDescent="0.2">
      <c r="A360" s="561"/>
      <c r="B360" s="561"/>
      <c r="C360" s="561"/>
      <c r="D360" s="562"/>
      <c r="E360" s="562"/>
    </row>
    <row r="361" spans="1:5" s="534" customFormat="1" ht="11.45" customHeight="1" x14ac:dyDescent="0.2">
      <c r="A361" s="561"/>
      <c r="B361" s="561"/>
      <c r="C361" s="561"/>
      <c r="D361" s="562"/>
      <c r="E361" s="562"/>
    </row>
    <row r="362" spans="1:5" s="534" customFormat="1" ht="11.45" customHeight="1" x14ac:dyDescent="0.2">
      <c r="A362" s="561"/>
      <c r="B362" s="561"/>
      <c r="C362" s="561"/>
      <c r="D362" s="562"/>
      <c r="E362" s="562"/>
    </row>
    <row r="363" spans="1:5" s="534" customFormat="1" ht="11.45" customHeight="1" x14ac:dyDescent="0.2">
      <c r="A363" s="561"/>
      <c r="B363" s="561"/>
      <c r="C363" s="561"/>
      <c r="D363" s="562"/>
      <c r="E363" s="562"/>
    </row>
    <row r="364" spans="1:5" s="534" customFormat="1" ht="11.45" customHeight="1" x14ac:dyDescent="0.2">
      <c r="A364" s="561"/>
      <c r="B364" s="561"/>
      <c r="C364" s="561"/>
      <c r="D364" s="562"/>
      <c r="E364" s="562"/>
    </row>
    <row r="365" spans="1:5" s="534" customFormat="1" ht="11.45" customHeight="1" x14ac:dyDescent="0.2">
      <c r="A365" s="561"/>
      <c r="B365" s="561"/>
      <c r="C365" s="561"/>
      <c r="D365" s="562"/>
      <c r="E365" s="562"/>
    </row>
    <row r="366" spans="1:5" s="534" customFormat="1" ht="11.45" customHeight="1" x14ac:dyDescent="0.2">
      <c r="A366" s="561"/>
      <c r="B366" s="561"/>
      <c r="C366" s="561"/>
      <c r="D366" s="562"/>
      <c r="E366" s="562"/>
    </row>
    <row r="367" spans="1:5" s="534" customFormat="1" ht="11.45" customHeight="1" x14ac:dyDescent="0.2">
      <c r="A367" s="561"/>
      <c r="B367" s="561"/>
      <c r="C367" s="561"/>
      <c r="D367" s="562"/>
      <c r="E367" s="562"/>
    </row>
    <row r="368" spans="1:5" s="534" customFormat="1" ht="11.45" customHeight="1" x14ac:dyDescent="0.2">
      <c r="A368" s="561"/>
      <c r="B368" s="561"/>
      <c r="C368" s="561"/>
      <c r="D368" s="562"/>
      <c r="E368" s="562"/>
    </row>
    <row r="369" spans="1:5" s="534" customFormat="1" ht="11.45" customHeight="1" x14ac:dyDescent="0.2">
      <c r="A369" s="561"/>
      <c r="B369" s="561"/>
      <c r="C369" s="561"/>
      <c r="D369" s="562"/>
      <c r="E369" s="562"/>
    </row>
    <row r="370" spans="1:5" s="534" customFormat="1" ht="11.45" customHeight="1" x14ac:dyDescent="0.2">
      <c r="A370" s="561"/>
      <c r="B370" s="561"/>
      <c r="C370" s="561"/>
      <c r="D370" s="562"/>
      <c r="E370" s="562"/>
    </row>
    <row r="371" spans="1:5" s="534" customFormat="1" ht="11.45" customHeight="1" x14ac:dyDescent="0.2">
      <c r="A371" s="561"/>
      <c r="B371" s="561"/>
      <c r="C371" s="561"/>
      <c r="D371" s="562"/>
      <c r="E371" s="562"/>
    </row>
    <row r="372" spans="1:5" s="534" customFormat="1" ht="11.45" customHeight="1" x14ac:dyDescent="0.2">
      <c r="A372" s="561"/>
      <c r="B372" s="561"/>
      <c r="C372" s="561"/>
      <c r="D372" s="562"/>
      <c r="E372" s="562"/>
    </row>
    <row r="373" spans="1:5" s="534" customFormat="1" ht="11.45" customHeight="1" x14ac:dyDescent="0.2">
      <c r="A373" s="561"/>
      <c r="B373" s="561"/>
      <c r="C373" s="561"/>
      <c r="D373" s="562"/>
      <c r="E373" s="562"/>
    </row>
    <row r="374" spans="1:5" s="534" customFormat="1" ht="11.45" customHeight="1" x14ac:dyDescent="0.2">
      <c r="A374" s="561"/>
      <c r="B374" s="561"/>
      <c r="C374" s="561"/>
      <c r="D374" s="562"/>
      <c r="E374" s="562"/>
    </row>
    <row r="375" spans="1:5" s="534" customFormat="1" ht="11.45" customHeight="1" x14ac:dyDescent="0.2">
      <c r="A375" s="561"/>
      <c r="B375" s="561"/>
      <c r="C375" s="561"/>
      <c r="D375" s="562"/>
      <c r="E375" s="562"/>
    </row>
    <row r="376" spans="1:5" s="534" customFormat="1" ht="11.45" customHeight="1" x14ac:dyDescent="0.2">
      <c r="A376" s="561"/>
      <c r="B376" s="561"/>
      <c r="C376" s="561"/>
      <c r="D376" s="562"/>
      <c r="E376" s="562"/>
    </row>
    <row r="377" spans="1:5" s="534" customFormat="1" ht="11.45" customHeight="1" x14ac:dyDescent="0.2">
      <c r="A377" s="561"/>
      <c r="B377" s="561"/>
      <c r="C377" s="561"/>
      <c r="D377" s="562"/>
      <c r="E377" s="562"/>
    </row>
    <row r="378" spans="1:5" s="534" customFormat="1" ht="11.45" customHeight="1" x14ac:dyDescent="0.2">
      <c r="A378" s="561"/>
      <c r="B378" s="561"/>
      <c r="C378" s="561"/>
      <c r="D378" s="562"/>
      <c r="E378" s="562"/>
    </row>
    <row r="379" spans="1:5" s="534" customFormat="1" ht="11.45" customHeight="1" x14ac:dyDescent="0.2">
      <c r="A379" s="561"/>
      <c r="B379" s="561"/>
      <c r="C379" s="561"/>
      <c r="D379" s="562"/>
      <c r="E379" s="562"/>
    </row>
    <row r="380" spans="1:5" s="534" customFormat="1" ht="11.45" customHeight="1" x14ac:dyDescent="0.2">
      <c r="A380" s="561"/>
      <c r="B380" s="561"/>
      <c r="C380" s="561"/>
      <c r="D380" s="562"/>
      <c r="E380" s="562"/>
    </row>
    <row r="381" spans="1:5" s="534" customFormat="1" ht="11.45" customHeight="1" x14ac:dyDescent="0.2">
      <c r="A381" s="561"/>
      <c r="B381" s="561"/>
      <c r="C381" s="561"/>
      <c r="D381" s="562"/>
      <c r="E381" s="562"/>
    </row>
    <row r="382" spans="1:5" s="534" customFormat="1" ht="11.45" customHeight="1" x14ac:dyDescent="0.2">
      <c r="A382" s="561"/>
      <c r="B382" s="561"/>
      <c r="C382" s="561"/>
      <c r="D382" s="562"/>
      <c r="E382" s="562"/>
    </row>
    <row r="383" spans="1:5" s="534" customFormat="1" ht="11.45" customHeight="1" x14ac:dyDescent="0.2">
      <c r="A383" s="561"/>
      <c r="B383" s="561"/>
      <c r="C383" s="561"/>
      <c r="D383" s="562"/>
      <c r="E383" s="562"/>
    </row>
    <row r="384" spans="1:5" s="534" customFormat="1" ht="11.45" customHeight="1" x14ac:dyDescent="0.2">
      <c r="A384" s="561"/>
      <c r="B384" s="561"/>
      <c r="C384" s="561"/>
      <c r="D384" s="562"/>
      <c r="E384" s="562"/>
    </row>
    <row r="385" spans="1:5" s="534" customFormat="1" ht="11.45" customHeight="1" x14ac:dyDescent="0.2">
      <c r="A385" s="561"/>
      <c r="B385" s="561"/>
      <c r="C385" s="561"/>
      <c r="D385" s="562"/>
      <c r="E385" s="562"/>
    </row>
    <row r="386" spans="1:5" s="534" customFormat="1" ht="11.45" customHeight="1" x14ac:dyDescent="0.2">
      <c r="A386" s="561"/>
      <c r="B386" s="561"/>
      <c r="C386" s="561"/>
      <c r="D386" s="562"/>
      <c r="E386" s="562"/>
    </row>
    <row r="387" spans="1:5" s="534" customFormat="1" ht="11.45" customHeight="1" x14ac:dyDescent="0.2">
      <c r="A387" s="561"/>
      <c r="B387" s="561"/>
      <c r="C387" s="561"/>
      <c r="D387" s="562"/>
      <c r="E387" s="562"/>
    </row>
    <row r="388" spans="1:5" s="534" customFormat="1" ht="11.45" customHeight="1" x14ac:dyDescent="0.2">
      <c r="A388" s="561"/>
      <c r="B388" s="561"/>
      <c r="C388" s="561"/>
      <c r="D388" s="562"/>
      <c r="E388" s="562"/>
    </row>
    <row r="389" spans="1:5" s="534" customFormat="1" ht="11.45" customHeight="1" x14ac:dyDescent="0.2">
      <c r="A389" s="561"/>
      <c r="B389" s="561"/>
      <c r="C389" s="561"/>
      <c r="D389" s="562"/>
      <c r="E389" s="562"/>
    </row>
    <row r="390" spans="1:5" s="534" customFormat="1" ht="11.45" customHeight="1" x14ac:dyDescent="0.2">
      <c r="A390" s="561"/>
      <c r="B390" s="561"/>
      <c r="C390" s="561"/>
      <c r="D390" s="562"/>
      <c r="E390" s="562"/>
    </row>
    <row r="391" spans="1:5" s="534" customFormat="1" ht="11.45" customHeight="1" x14ac:dyDescent="0.2">
      <c r="A391" s="561"/>
      <c r="B391" s="561"/>
      <c r="C391" s="561"/>
      <c r="D391" s="562"/>
      <c r="E391" s="562"/>
    </row>
    <row r="392" spans="1:5" s="534" customFormat="1" ht="11.45" customHeight="1" x14ac:dyDescent="0.2">
      <c r="A392" s="561"/>
      <c r="B392" s="561"/>
      <c r="C392" s="561"/>
      <c r="D392" s="562"/>
      <c r="E392" s="562"/>
    </row>
    <row r="393" spans="1:5" s="534" customFormat="1" ht="11.45" customHeight="1" x14ac:dyDescent="0.2">
      <c r="A393" s="561"/>
      <c r="B393" s="561"/>
      <c r="C393" s="561"/>
      <c r="D393" s="562"/>
      <c r="E393" s="562"/>
    </row>
    <row r="394" spans="1:5" s="534" customFormat="1" ht="11.45" customHeight="1" x14ac:dyDescent="0.2">
      <c r="A394" s="561"/>
      <c r="B394" s="561"/>
      <c r="C394" s="561"/>
      <c r="D394" s="562"/>
      <c r="E394" s="562"/>
    </row>
    <row r="395" spans="1:5" s="534" customFormat="1" ht="11.45" customHeight="1" x14ac:dyDescent="0.2">
      <c r="A395" s="561"/>
      <c r="B395" s="561"/>
      <c r="C395" s="561"/>
      <c r="D395" s="562"/>
      <c r="E395" s="562"/>
    </row>
    <row r="396" spans="1:5" s="534" customFormat="1" ht="11.45" customHeight="1" x14ac:dyDescent="0.2">
      <c r="A396" s="561"/>
      <c r="B396" s="561"/>
      <c r="C396" s="561"/>
      <c r="D396" s="562"/>
      <c r="E396" s="562"/>
    </row>
    <row r="397" spans="1:5" s="534" customFormat="1" ht="11.45" customHeight="1" x14ac:dyDescent="0.2">
      <c r="A397" s="561"/>
      <c r="B397" s="561"/>
      <c r="C397" s="561"/>
      <c r="D397" s="562"/>
      <c r="E397" s="562"/>
    </row>
    <row r="398" spans="1:5" s="534" customFormat="1" ht="11.45" customHeight="1" x14ac:dyDescent="0.2">
      <c r="A398" s="561"/>
      <c r="B398" s="561"/>
      <c r="C398" s="561"/>
      <c r="D398" s="562"/>
      <c r="E398" s="562"/>
    </row>
    <row r="399" spans="1:5" s="534" customFormat="1" ht="11.45" customHeight="1" x14ac:dyDescent="0.2">
      <c r="A399" s="561"/>
      <c r="B399" s="561"/>
      <c r="C399" s="561"/>
      <c r="D399" s="562"/>
      <c r="E399" s="562"/>
    </row>
    <row r="400" spans="1:5" s="534" customFormat="1" ht="11.45" customHeight="1" x14ac:dyDescent="0.2">
      <c r="A400" s="561"/>
      <c r="B400" s="561"/>
      <c r="C400" s="561"/>
      <c r="D400" s="562"/>
      <c r="E400" s="562"/>
    </row>
    <row r="401" spans="1:5" s="534" customFormat="1" ht="11.45" customHeight="1" x14ac:dyDescent="0.2">
      <c r="A401" s="561"/>
      <c r="B401" s="561"/>
      <c r="C401" s="561"/>
      <c r="D401" s="562"/>
      <c r="E401" s="562"/>
    </row>
    <row r="402" spans="1:5" s="534" customFormat="1" ht="11.45" customHeight="1" x14ac:dyDescent="0.2">
      <c r="A402" s="561"/>
      <c r="B402" s="561"/>
      <c r="C402" s="561"/>
      <c r="D402" s="562"/>
      <c r="E402" s="562"/>
    </row>
    <row r="403" spans="1:5" s="534" customFormat="1" ht="11.45" customHeight="1" x14ac:dyDescent="0.2">
      <c r="A403" s="561"/>
      <c r="B403" s="561"/>
      <c r="C403" s="561"/>
      <c r="D403" s="562"/>
      <c r="E403" s="562"/>
    </row>
    <row r="404" spans="1:5" s="534" customFormat="1" ht="11.45" customHeight="1" x14ac:dyDescent="0.2">
      <c r="A404" s="561"/>
      <c r="B404" s="561"/>
      <c r="C404" s="561"/>
      <c r="D404" s="562"/>
      <c r="E404" s="562"/>
    </row>
    <row r="405" spans="1:5" s="534" customFormat="1" ht="11.45" customHeight="1" x14ac:dyDescent="0.2">
      <c r="A405" s="561"/>
      <c r="B405" s="561"/>
      <c r="C405" s="561"/>
      <c r="D405" s="562"/>
      <c r="E405" s="562"/>
    </row>
    <row r="406" spans="1:5" s="534" customFormat="1" ht="11.45" customHeight="1" x14ac:dyDescent="0.2">
      <c r="A406" s="561"/>
      <c r="B406" s="561"/>
      <c r="C406" s="561"/>
      <c r="D406" s="562"/>
      <c r="E406" s="562"/>
    </row>
    <row r="407" spans="1:5" s="534" customFormat="1" ht="11.45" customHeight="1" x14ac:dyDescent="0.2">
      <c r="A407" s="561"/>
      <c r="B407" s="561"/>
      <c r="C407" s="561"/>
      <c r="D407" s="562"/>
      <c r="E407" s="562"/>
    </row>
    <row r="408" spans="1:5" s="534" customFormat="1" ht="11.45" customHeight="1" x14ac:dyDescent="0.2">
      <c r="A408" s="561"/>
      <c r="B408" s="561"/>
      <c r="C408" s="561"/>
      <c r="D408" s="562"/>
      <c r="E408" s="562"/>
    </row>
    <row r="409" spans="1:5" s="534" customFormat="1" ht="11.45" customHeight="1" x14ac:dyDescent="0.2">
      <c r="A409" s="561"/>
      <c r="B409" s="561"/>
      <c r="C409" s="561"/>
      <c r="D409" s="562"/>
      <c r="E409" s="562"/>
    </row>
    <row r="410" spans="1:5" s="534" customFormat="1" ht="11.45" customHeight="1" x14ac:dyDescent="0.2">
      <c r="A410" s="561"/>
      <c r="B410" s="561"/>
      <c r="C410" s="561"/>
      <c r="D410" s="562"/>
      <c r="E410" s="562"/>
    </row>
    <row r="411" spans="1:5" s="534" customFormat="1" ht="11.45" customHeight="1" x14ac:dyDescent="0.2">
      <c r="A411" s="561"/>
      <c r="B411" s="561"/>
      <c r="C411" s="561"/>
      <c r="D411" s="562"/>
      <c r="E411" s="562"/>
    </row>
    <row r="412" spans="1:5" s="534" customFormat="1" ht="11.45" customHeight="1" x14ac:dyDescent="0.2">
      <c r="A412" s="561"/>
      <c r="B412" s="561"/>
      <c r="C412" s="561"/>
      <c r="D412" s="562"/>
      <c r="E412" s="562"/>
    </row>
    <row r="413" spans="1:5" s="534" customFormat="1" ht="11.45" customHeight="1" x14ac:dyDescent="0.2">
      <c r="A413" s="561"/>
      <c r="B413" s="561"/>
      <c r="C413" s="561"/>
      <c r="D413" s="562"/>
      <c r="E413" s="562"/>
    </row>
    <row r="414" spans="1:5" s="534" customFormat="1" ht="11.45" customHeight="1" x14ac:dyDescent="0.2">
      <c r="A414" s="561"/>
      <c r="B414" s="561"/>
      <c r="C414" s="561"/>
      <c r="D414" s="562"/>
      <c r="E414" s="562"/>
    </row>
    <row r="415" spans="1:5" s="534" customFormat="1" ht="11.45" customHeight="1" x14ac:dyDescent="0.2">
      <c r="A415" s="561"/>
      <c r="B415" s="561"/>
      <c r="C415" s="561"/>
      <c r="D415" s="562"/>
      <c r="E415" s="562"/>
    </row>
    <row r="416" spans="1:5" s="534" customFormat="1" ht="11.45" customHeight="1" x14ac:dyDescent="0.2">
      <c r="A416" s="561"/>
      <c r="B416" s="561"/>
      <c r="C416" s="561"/>
      <c r="D416" s="562"/>
      <c r="E416" s="562"/>
    </row>
    <row r="417" spans="1:5" s="534" customFormat="1" ht="11.45" customHeight="1" x14ac:dyDescent="0.2">
      <c r="A417" s="561"/>
      <c r="B417" s="561"/>
      <c r="C417" s="561"/>
      <c r="D417" s="562"/>
      <c r="E417" s="562"/>
    </row>
    <row r="418" spans="1:5" s="534" customFormat="1" ht="11.45" customHeight="1" x14ac:dyDescent="0.2">
      <c r="A418" s="561"/>
      <c r="B418" s="561"/>
      <c r="C418" s="561"/>
      <c r="D418" s="562"/>
      <c r="E418" s="562"/>
    </row>
    <row r="419" spans="1:5" s="534" customFormat="1" ht="11.45" customHeight="1" x14ac:dyDescent="0.2">
      <c r="A419" s="561"/>
      <c r="B419" s="561"/>
      <c r="C419" s="561"/>
      <c r="D419" s="562"/>
      <c r="E419" s="562"/>
    </row>
    <row r="420" spans="1:5" s="534" customFormat="1" ht="11.45" customHeight="1" x14ac:dyDescent="0.2">
      <c r="A420" s="561"/>
      <c r="B420" s="561"/>
      <c r="C420" s="561"/>
      <c r="D420" s="562"/>
      <c r="E420" s="562"/>
    </row>
    <row r="421" spans="1:5" s="534" customFormat="1" ht="11.45" customHeight="1" x14ac:dyDescent="0.2">
      <c r="A421" s="561"/>
      <c r="B421" s="561"/>
      <c r="C421" s="561"/>
      <c r="D421" s="562"/>
      <c r="E421" s="562"/>
    </row>
    <row r="422" spans="1:5" s="534" customFormat="1" ht="11.45" customHeight="1" x14ac:dyDescent="0.2">
      <c r="A422" s="561"/>
      <c r="B422" s="561"/>
      <c r="C422" s="561"/>
      <c r="D422" s="562"/>
      <c r="E422" s="562"/>
    </row>
    <row r="423" spans="1:5" s="534" customFormat="1" ht="11.45" customHeight="1" x14ac:dyDescent="0.2">
      <c r="A423" s="561"/>
      <c r="B423" s="561"/>
      <c r="C423" s="561"/>
      <c r="D423" s="562"/>
      <c r="E423" s="562"/>
    </row>
    <row r="424" spans="1:5" s="534" customFormat="1" ht="11.45" customHeight="1" x14ac:dyDescent="0.2">
      <c r="A424" s="561"/>
      <c r="B424" s="561"/>
      <c r="C424" s="561"/>
      <c r="D424" s="562"/>
      <c r="E424" s="562"/>
    </row>
    <row r="425" spans="1:5" s="534" customFormat="1" ht="11.45" customHeight="1" x14ac:dyDescent="0.2">
      <c r="A425" s="561"/>
      <c r="B425" s="561"/>
      <c r="C425" s="561"/>
      <c r="D425" s="562"/>
      <c r="E425" s="562"/>
    </row>
    <row r="426" spans="1:5" s="534" customFormat="1" ht="11.45" customHeight="1" x14ac:dyDescent="0.2">
      <c r="A426" s="561"/>
      <c r="B426" s="561"/>
      <c r="C426" s="561"/>
      <c r="D426" s="562"/>
      <c r="E426" s="562"/>
    </row>
    <row r="427" spans="1:5" s="534" customFormat="1" ht="11.45" customHeight="1" x14ac:dyDescent="0.2">
      <c r="A427" s="561"/>
      <c r="B427" s="561"/>
      <c r="C427" s="561"/>
      <c r="D427" s="562"/>
      <c r="E427" s="562"/>
    </row>
    <row r="428" spans="1:5" s="534" customFormat="1" ht="11.45" customHeight="1" x14ac:dyDescent="0.2">
      <c r="A428" s="561"/>
      <c r="B428" s="561"/>
      <c r="C428" s="561"/>
      <c r="D428" s="562"/>
      <c r="E428" s="562"/>
    </row>
    <row r="429" spans="1:5" s="534" customFormat="1" ht="11.45" customHeight="1" x14ac:dyDescent="0.2">
      <c r="A429" s="561"/>
      <c r="B429" s="561"/>
      <c r="C429" s="561"/>
      <c r="D429" s="562"/>
      <c r="E429" s="562"/>
    </row>
    <row r="430" spans="1:5" s="534" customFormat="1" ht="11.45" customHeight="1" x14ac:dyDescent="0.2">
      <c r="A430" s="561"/>
      <c r="B430" s="561"/>
      <c r="C430" s="561"/>
      <c r="D430" s="562"/>
      <c r="E430" s="562"/>
    </row>
    <row r="431" spans="1:5" s="534" customFormat="1" ht="11.45" customHeight="1" x14ac:dyDescent="0.2">
      <c r="A431" s="561"/>
      <c r="B431" s="561"/>
      <c r="C431" s="561"/>
      <c r="D431" s="562"/>
      <c r="E431" s="562"/>
    </row>
    <row r="432" spans="1:5" s="534" customFormat="1" ht="11.45" customHeight="1" x14ac:dyDescent="0.2">
      <c r="A432" s="561"/>
      <c r="B432" s="561"/>
      <c r="C432" s="561"/>
      <c r="D432" s="562"/>
      <c r="E432" s="562"/>
    </row>
    <row r="433" spans="1:5" s="534" customFormat="1" ht="11.45" customHeight="1" x14ac:dyDescent="0.2">
      <c r="A433" s="561"/>
      <c r="B433" s="561"/>
      <c r="C433" s="561"/>
      <c r="D433" s="562"/>
      <c r="E433" s="562"/>
    </row>
    <row r="434" spans="1:5" s="534" customFormat="1" ht="11.45" customHeight="1" x14ac:dyDescent="0.2">
      <c r="A434" s="561"/>
      <c r="B434" s="561"/>
      <c r="C434" s="561"/>
      <c r="D434" s="562"/>
      <c r="E434" s="562"/>
    </row>
    <row r="435" spans="1:5" s="534" customFormat="1" ht="11.45" customHeight="1" x14ac:dyDescent="0.2">
      <c r="A435" s="561"/>
      <c r="B435" s="561"/>
      <c r="C435" s="561"/>
      <c r="D435" s="562"/>
      <c r="E435" s="562"/>
    </row>
    <row r="436" spans="1:5" s="534" customFormat="1" ht="11.45" customHeight="1" x14ac:dyDescent="0.2">
      <c r="A436" s="561"/>
      <c r="B436" s="561"/>
      <c r="C436" s="561"/>
      <c r="D436" s="562"/>
      <c r="E436" s="562"/>
    </row>
    <row r="437" spans="1:5" s="534" customFormat="1" ht="11.45" customHeight="1" x14ac:dyDescent="0.2">
      <c r="A437" s="561"/>
      <c r="B437" s="561"/>
      <c r="C437" s="561"/>
      <c r="D437" s="562"/>
      <c r="E437" s="562"/>
    </row>
    <row r="438" spans="1:5" s="534" customFormat="1" ht="11.45" customHeight="1" x14ac:dyDescent="0.2">
      <c r="A438" s="561"/>
      <c r="B438" s="561"/>
      <c r="C438" s="561"/>
      <c r="D438" s="562"/>
      <c r="E438" s="562"/>
    </row>
    <row r="439" spans="1:5" s="534" customFormat="1" ht="11.45" customHeight="1" x14ac:dyDescent="0.2">
      <c r="A439" s="561"/>
      <c r="B439" s="561"/>
      <c r="C439" s="561"/>
      <c r="D439" s="562"/>
      <c r="E439" s="562"/>
    </row>
    <row r="440" spans="1:5" s="534" customFormat="1" ht="11.45" customHeight="1" x14ac:dyDescent="0.2">
      <c r="A440" s="561"/>
      <c r="B440" s="561"/>
      <c r="C440" s="561"/>
      <c r="D440" s="562"/>
      <c r="E440" s="562"/>
    </row>
    <row r="441" spans="1:5" s="534" customFormat="1" ht="11.45" customHeight="1" x14ac:dyDescent="0.2">
      <c r="A441" s="561"/>
      <c r="B441" s="561"/>
      <c r="C441" s="561"/>
      <c r="D441" s="562"/>
      <c r="E441" s="562"/>
    </row>
    <row r="442" spans="1:5" s="534" customFormat="1" ht="11.45" customHeight="1" x14ac:dyDescent="0.2">
      <c r="A442" s="561"/>
      <c r="B442" s="561"/>
      <c r="C442" s="561"/>
      <c r="D442" s="562"/>
      <c r="E442" s="562"/>
    </row>
    <row r="443" spans="1:5" s="534" customFormat="1" ht="11.45" customHeight="1" x14ac:dyDescent="0.2">
      <c r="A443" s="561"/>
      <c r="B443" s="561"/>
      <c r="C443" s="561"/>
      <c r="D443" s="562"/>
      <c r="E443" s="562"/>
    </row>
    <row r="444" spans="1:5" s="534" customFormat="1" ht="11.45" customHeight="1" x14ac:dyDescent="0.2">
      <c r="A444" s="561"/>
      <c r="B444" s="561"/>
      <c r="C444" s="561"/>
      <c r="D444" s="562"/>
      <c r="E444" s="562"/>
    </row>
    <row r="445" spans="1:5" s="534" customFormat="1" ht="11.45" customHeight="1" x14ac:dyDescent="0.2">
      <c r="A445" s="561"/>
      <c r="B445" s="561"/>
      <c r="C445" s="561"/>
      <c r="D445" s="562"/>
      <c r="E445" s="562"/>
    </row>
    <row r="446" spans="1:5" s="534" customFormat="1" ht="11.45" customHeight="1" x14ac:dyDescent="0.2">
      <c r="A446" s="561"/>
      <c r="B446" s="561"/>
      <c r="C446" s="561"/>
      <c r="D446" s="562"/>
      <c r="E446" s="562"/>
    </row>
    <row r="447" spans="1:5" s="534" customFormat="1" ht="11.45" customHeight="1" x14ac:dyDescent="0.2">
      <c r="A447" s="561"/>
      <c r="B447" s="561"/>
      <c r="C447" s="561"/>
      <c r="D447" s="562"/>
      <c r="E447" s="562"/>
    </row>
    <row r="448" spans="1:5" s="534" customFormat="1" ht="11.45" customHeight="1" x14ac:dyDescent="0.2">
      <c r="A448" s="561"/>
      <c r="B448" s="561"/>
      <c r="C448" s="561"/>
      <c r="D448" s="562"/>
      <c r="E448" s="562"/>
    </row>
    <row r="449" spans="1:5" s="534" customFormat="1" ht="11.45" customHeight="1" x14ac:dyDescent="0.2">
      <c r="A449" s="561"/>
      <c r="B449" s="561"/>
      <c r="C449" s="561"/>
      <c r="D449" s="562"/>
      <c r="E449" s="562"/>
    </row>
    <row r="450" spans="1:5" s="534" customFormat="1" ht="11.45" customHeight="1" x14ac:dyDescent="0.2">
      <c r="A450" s="561"/>
      <c r="B450" s="561"/>
      <c r="C450" s="561"/>
      <c r="D450" s="562"/>
      <c r="E450" s="562"/>
    </row>
    <row r="451" spans="1:5" s="534" customFormat="1" ht="11.45" customHeight="1" x14ac:dyDescent="0.2">
      <c r="A451" s="561"/>
      <c r="B451" s="561"/>
      <c r="C451" s="561"/>
      <c r="D451" s="562"/>
      <c r="E451" s="562"/>
    </row>
    <row r="452" spans="1:5" s="534" customFormat="1" ht="11.45" customHeight="1" x14ac:dyDescent="0.2">
      <c r="A452" s="561"/>
      <c r="B452" s="561"/>
      <c r="C452" s="561"/>
      <c r="D452" s="562"/>
      <c r="E452" s="562"/>
    </row>
    <row r="453" spans="1:5" s="534" customFormat="1" ht="11.45" customHeight="1" x14ac:dyDescent="0.2">
      <c r="A453" s="561"/>
      <c r="B453" s="561"/>
      <c r="C453" s="561"/>
      <c r="D453" s="562"/>
      <c r="E453" s="562"/>
    </row>
    <row r="454" spans="1:5" s="534" customFormat="1" ht="11.45" customHeight="1" x14ac:dyDescent="0.2">
      <c r="A454" s="561"/>
      <c r="B454" s="561"/>
      <c r="C454" s="561"/>
      <c r="D454" s="562"/>
      <c r="E454" s="562"/>
    </row>
    <row r="455" spans="1:5" s="534" customFormat="1" ht="11.45" customHeight="1" x14ac:dyDescent="0.2">
      <c r="A455" s="561"/>
      <c r="B455" s="561"/>
      <c r="C455" s="561"/>
      <c r="D455" s="562"/>
      <c r="E455" s="562"/>
    </row>
    <row r="456" spans="1:5" s="534" customFormat="1" ht="11.45" customHeight="1" x14ac:dyDescent="0.2">
      <c r="A456" s="561"/>
      <c r="B456" s="561"/>
      <c r="C456" s="561"/>
      <c r="D456" s="562"/>
      <c r="E456" s="562"/>
    </row>
    <row r="457" spans="1:5" s="534" customFormat="1" ht="11.45" customHeight="1" x14ac:dyDescent="0.2">
      <c r="A457" s="561"/>
      <c r="B457" s="561"/>
      <c r="C457" s="561"/>
      <c r="D457" s="562"/>
      <c r="E457" s="562"/>
    </row>
    <row r="458" spans="1:5" s="534" customFormat="1" ht="11.45" customHeight="1" x14ac:dyDescent="0.2">
      <c r="A458" s="561"/>
      <c r="B458" s="561"/>
      <c r="C458" s="561"/>
      <c r="D458" s="562"/>
      <c r="E458" s="562"/>
    </row>
    <row r="459" spans="1:5" s="534" customFormat="1" ht="11.45" customHeight="1" x14ac:dyDescent="0.2">
      <c r="A459" s="561"/>
      <c r="B459" s="561"/>
      <c r="C459" s="561"/>
      <c r="D459" s="562"/>
      <c r="E459" s="562"/>
    </row>
    <row r="460" spans="1:5" s="534" customFormat="1" ht="11.45" customHeight="1" x14ac:dyDescent="0.2">
      <c r="A460" s="561"/>
      <c r="B460" s="561"/>
      <c r="C460" s="561"/>
      <c r="D460" s="562"/>
      <c r="E460" s="562"/>
    </row>
    <row r="461" spans="1:5" s="534" customFormat="1" ht="11.45" customHeight="1" x14ac:dyDescent="0.2">
      <c r="A461" s="561"/>
      <c r="B461" s="561"/>
      <c r="C461" s="561"/>
      <c r="D461" s="562"/>
      <c r="E461" s="562"/>
    </row>
    <row r="462" spans="1:5" s="534" customFormat="1" ht="11.45" customHeight="1" x14ac:dyDescent="0.2">
      <c r="A462" s="561"/>
      <c r="B462" s="561"/>
      <c r="C462" s="561"/>
      <c r="D462" s="562"/>
      <c r="E462" s="562"/>
    </row>
    <row r="463" spans="1:5" s="534" customFormat="1" ht="11.45" customHeight="1" x14ac:dyDescent="0.2">
      <c r="A463" s="561"/>
      <c r="B463" s="561"/>
      <c r="C463" s="561"/>
      <c r="D463" s="562"/>
      <c r="E463" s="562"/>
    </row>
    <row r="464" spans="1:5" s="534" customFormat="1" ht="11.45" customHeight="1" x14ac:dyDescent="0.2">
      <c r="A464" s="561"/>
      <c r="B464" s="561"/>
      <c r="C464" s="561"/>
      <c r="D464" s="562"/>
      <c r="E464" s="562"/>
    </row>
    <row r="465" spans="1:5" s="534" customFormat="1" ht="11.45" customHeight="1" x14ac:dyDescent="0.2">
      <c r="A465" s="561"/>
      <c r="B465" s="561"/>
      <c r="C465" s="561"/>
      <c r="D465" s="562"/>
      <c r="E465" s="562"/>
    </row>
    <row r="466" spans="1:5" s="534" customFormat="1" ht="11.45" customHeight="1" x14ac:dyDescent="0.2">
      <c r="A466" s="561"/>
      <c r="B466" s="561"/>
      <c r="C466" s="561"/>
      <c r="D466" s="562"/>
      <c r="E466" s="562"/>
    </row>
    <row r="467" spans="1:5" s="534" customFormat="1" ht="11.45" customHeight="1" x14ac:dyDescent="0.2">
      <c r="A467" s="561"/>
      <c r="B467" s="561"/>
      <c r="C467" s="561"/>
      <c r="D467" s="562"/>
      <c r="E467" s="562"/>
    </row>
    <row r="468" spans="1:5" s="534" customFormat="1" ht="11.45" customHeight="1" x14ac:dyDescent="0.2">
      <c r="A468" s="561"/>
      <c r="B468" s="561"/>
      <c r="C468" s="561"/>
      <c r="D468" s="562"/>
      <c r="E468" s="562"/>
    </row>
    <row r="469" spans="1:5" s="534" customFormat="1" ht="11.45" customHeight="1" x14ac:dyDescent="0.2">
      <c r="A469" s="561"/>
      <c r="B469" s="561"/>
      <c r="C469" s="561"/>
      <c r="D469" s="562"/>
      <c r="E469" s="562"/>
    </row>
    <row r="470" spans="1:5" s="534" customFormat="1" ht="11.45" customHeight="1" x14ac:dyDescent="0.2">
      <c r="A470" s="561"/>
      <c r="B470" s="561"/>
      <c r="C470" s="561"/>
      <c r="D470" s="562"/>
      <c r="E470" s="562"/>
    </row>
    <row r="471" spans="1:5" s="534" customFormat="1" ht="11.45" customHeight="1" x14ac:dyDescent="0.2">
      <c r="A471" s="561"/>
      <c r="B471" s="561"/>
      <c r="C471" s="561"/>
      <c r="D471" s="562"/>
      <c r="E471" s="562"/>
    </row>
    <row r="472" spans="1:5" s="534" customFormat="1" ht="11.45" customHeight="1" x14ac:dyDescent="0.2">
      <c r="A472" s="561"/>
      <c r="B472" s="561"/>
      <c r="C472" s="561"/>
      <c r="D472" s="562"/>
      <c r="E472" s="562"/>
    </row>
    <row r="473" spans="1:5" s="534" customFormat="1" ht="11.45" customHeight="1" x14ac:dyDescent="0.2">
      <c r="A473" s="561"/>
      <c r="B473" s="561"/>
      <c r="C473" s="561"/>
      <c r="D473" s="562"/>
      <c r="E473" s="562"/>
    </row>
    <row r="474" spans="1:5" s="534" customFormat="1" ht="11.45" customHeight="1" x14ac:dyDescent="0.2">
      <c r="A474" s="561"/>
      <c r="B474" s="561"/>
      <c r="C474" s="561"/>
      <c r="D474" s="562"/>
      <c r="E474" s="562"/>
    </row>
    <row r="475" spans="1:5" s="534" customFormat="1" ht="11.45" customHeight="1" x14ac:dyDescent="0.2">
      <c r="A475" s="561"/>
      <c r="B475" s="561"/>
      <c r="C475" s="561"/>
      <c r="D475" s="562"/>
      <c r="E475" s="562"/>
    </row>
    <row r="476" spans="1:5" s="534" customFormat="1" ht="11.45" customHeight="1" x14ac:dyDescent="0.2">
      <c r="A476" s="561"/>
      <c r="B476" s="561"/>
      <c r="C476" s="561"/>
      <c r="D476" s="562"/>
      <c r="E476" s="562"/>
    </row>
    <row r="477" spans="1:5" s="534" customFormat="1" ht="11.45" customHeight="1" x14ac:dyDescent="0.2">
      <c r="A477" s="561"/>
      <c r="B477" s="561"/>
      <c r="C477" s="561"/>
      <c r="D477" s="562"/>
      <c r="E477" s="562"/>
    </row>
    <row r="478" spans="1:5" s="534" customFormat="1" ht="11.45" customHeight="1" x14ac:dyDescent="0.2">
      <c r="A478" s="561"/>
      <c r="B478" s="561"/>
      <c r="C478" s="561"/>
      <c r="D478" s="562"/>
      <c r="E478" s="562"/>
    </row>
    <row r="479" spans="1:5" s="534" customFormat="1" ht="11.45" customHeight="1" x14ac:dyDescent="0.2">
      <c r="A479" s="561"/>
      <c r="B479" s="561"/>
      <c r="C479" s="561"/>
      <c r="D479" s="562"/>
      <c r="E479" s="562"/>
    </row>
    <row r="480" spans="1:5" s="534" customFormat="1" ht="11.45" customHeight="1" x14ac:dyDescent="0.2">
      <c r="A480" s="561"/>
      <c r="B480" s="561"/>
      <c r="C480" s="561"/>
      <c r="D480" s="562"/>
      <c r="E480" s="562"/>
    </row>
    <row r="481" spans="1:5" s="534" customFormat="1" ht="11.45" customHeight="1" x14ac:dyDescent="0.2">
      <c r="A481" s="561"/>
      <c r="B481" s="561"/>
      <c r="C481" s="561"/>
      <c r="D481" s="562"/>
      <c r="E481" s="562"/>
    </row>
    <row r="482" spans="1:5" s="534" customFormat="1" ht="11.45" customHeight="1" x14ac:dyDescent="0.2">
      <c r="A482" s="561"/>
      <c r="B482" s="561"/>
      <c r="C482" s="561"/>
      <c r="D482" s="562"/>
      <c r="E482" s="562"/>
    </row>
    <row r="483" spans="1:5" s="534" customFormat="1" ht="11.45" customHeight="1" x14ac:dyDescent="0.2">
      <c r="A483" s="561"/>
      <c r="B483" s="561"/>
      <c r="C483" s="561"/>
      <c r="D483" s="562"/>
      <c r="E483" s="562"/>
    </row>
    <row r="484" spans="1:5" s="534" customFormat="1" ht="11.45" customHeight="1" x14ac:dyDescent="0.2">
      <c r="A484" s="561"/>
      <c r="B484" s="561"/>
      <c r="C484" s="561"/>
      <c r="D484" s="562"/>
      <c r="E484" s="562"/>
    </row>
    <row r="485" spans="1:5" s="534" customFormat="1" ht="11.45" customHeight="1" x14ac:dyDescent="0.2">
      <c r="A485" s="561"/>
      <c r="B485" s="561"/>
      <c r="C485" s="561"/>
      <c r="D485" s="562"/>
      <c r="E485" s="562"/>
    </row>
    <row r="486" spans="1:5" s="534" customFormat="1" ht="11.45" customHeight="1" x14ac:dyDescent="0.2">
      <c r="A486" s="561"/>
      <c r="B486" s="561"/>
      <c r="C486" s="561"/>
      <c r="D486" s="562"/>
      <c r="E486" s="562"/>
    </row>
    <row r="487" spans="1:5" s="534" customFormat="1" ht="11.45" customHeight="1" x14ac:dyDescent="0.2">
      <c r="A487" s="561"/>
      <c r="B487" s="561"/>
      <c r="C487" s="561"/>
      <c r="D487" s="562"/>
      <c r="E487" s="562"/>
    </row>
    <row r="488" spans="1:5" s="534" customFormat="1" ht="11.45" customHeight="1" x14ac:dyDescent="0.2">
      <c r="A488" s="561"/>
      <c r="B488" s="561"/>
      <c r="C488" s="561"/>
      <c r="D488" s="562"/>
      <c r="E488" s="562"/>
    </row>
    <row r="489" spans="1:5" s="534" customFormat="1" ht="11.45" customHeight="1" x14ac:dyDescent="0.2">
      <c r="A489" s="561"/>
      <c r="B489" s="561"/>
      <c r="C489" s="561"/>
      <c r="D489" s="562"/>
      <c r="E489" s="562"/>
    </row>
    <row r="490" spans="1:5" s="534" customFormat="1" ht="11.45" customHeight="1" x14ac:dyDescent="0.2">
      <c r="A490" s="561"/>
      <c r="B490" s="561"/>
      <c r="C490" s="561"/>
      <c r="D490" s="562"/>
      <c r="E490" s="562"/>
    </row>
    <row r="491" spans="1:5" s="534" customFormat="1" ht="11.45" customHeight="1" x14ac:dyDescent="0.2">
      <c r="A491" s="561"/>
      <c r="B491" s="561"/>
      <c r="C491" s="561"/>
      <c r="D491" s="562"/>
      <c r="E491" s="562"/>
    </row>
    <row r="492" spans="1:5" s="534" customFormat="1" ht="11.45" customHeight="1" x14ac:dyDescent="0.2">
      <c r="A492" s="561"/>
      <c r="B492" s="561"/>
      <c r="C492" s="561"/>
      <c r="D492" s="562"/>
      <c r="E492" s="562"/>
    </row>
    <row r="493" spans="1:5" s="534" customFormat="1" ht="11.45" customHeight="1" x14ac:dyDescent="0.2">
      <c r="A493" s="561"/>
      <c r="B493" s="561"/>
      <c r="C493" s="561"/>
      <c r="D493" s="562"/>
      <c r="E493" s="562"/>
    </row>
    <row r="494" spans="1:5" s="534" customFormat="1" ht="11.45" customHeight="1" x14ac:dyDescent="0.2">
      <c r="A494" s="561"/>
      <c r="B494" s="561"/>
      <c r="C494" s="561"/>
      <c r="D494" s="562"/>
      <c r="E494" s="562"/>
    </row>
    <row r="495" spans="1:5" s="534" customFormat="1" ht="11.45" customHeight="1" x14ac:dyDescent="0.2">
      <c r="A495" s="561"/>
      <c r="B495" s="561"/>
      <c r="C495" s="561"/>
      <c r="D495" s="562"/>
      <c r="E495" s="562"/>
    </row>
    <row r="496" spans="1:5" s="534" customFormat="1" ht="11.45" customHeight="1" x14ac:dyDescent="0.2">
      <c r="A496" s="561"/>
      <c r="B496" s="561"/>
      <c r="C496" s="561"/>
      <c r="D496" s="562"/>
      <c r="E496" s="562"/>
    </row>
    <row r="497" spans="1:5" s="534" customFormat="1" ht="11.45" customHeight="1" x14ac:dyDescent="0.2">
      <c r="A497" s="561"/>
      <c r="B497" s="561"/>
      <c r="C497" s="561"/>
      <c r="D497" s="562"/>
      <c r="E497" s="562"/>
    </row>
    <row r="498" spans="1:5" s="534" customFormat="1" ht="11.45" customHeight="1" x14ac:dyDescent="0.2">
      <c r="A498" s="561"/>
      <c r="B498" s="561"/>
      <c r="C498" s="561"/>
      <c r="D498" s="562"/>
      <c r="E498" s="562"/>
    </row>
    <row r="499" spans="1:5" s="534" customFormat="1" ht="11.45" customHeight="1" x14ac:dyDescent="0.2">
      <c r="A499" s="561"/>
      <c r="B499" s="561"/>
      <c r="C499" s="561"/>
      <c r="D499" s="562"/>
      <c r="E499" s="562"/>
    </row>
    <row r="500" spans="1:5" s="534" customFormat="1" ht="11.45" customHeight="1" x14ac:dyDescent="0.2">
      <c r="A500" s="561"/>
      <c r="B500" s="561"/>
      <c r="C500" s="561"/>
      <c r="D500" s="562"/>
      <c r="E500" s="562"/>
    </row>
    <row r="501" spans="1:5" s="534" customFormat="1" ht="11.45" customHeight="1" x14ac:dyDescent="0.2">
      <c r="A501" s="561"/>
      <c r="B501" s="561"/>
      <c r="C501" s="561"/>
      <c r="D501" s="562"/>
      <c r="E501" s="562"/>
    </row>
    <row r="502" spans="1:5" s="534" customFormat="1" ht="11.45" customHeight="1" x14ac:dyDescent="0.2">
      <c r="A502" s="561"/>
      <c r="B502" s="561"/>
      <c r="C502" s="561"/>
      <c r="D502" s="562"/>
      <c r="E502" s="562"/>
    </row>
    <row r="503" spans="1:5" s="534" customFormat="1" ht="11.45" customHeight="1" x14ac:dyDescent="0.2">
      <c r="A503" s="561"/>
      <c r="B503" s="561"/>
      <c r="C503" s="561"/>
      <c r="D503" s="562"/>
      <c r="E503" s="562"/>
    </row>
    <row r="504" spans="1:5" s="534" customFormat="1" ht="11.45" customHeight="1" x14ac:dyDescent="0.2">
      <c r="A504" s="561"/>
      <c r="B504" s="561"/>
      <c r="C504" s="561"/>
      <c r="D504" s="562"/>
      <c r="E504" s="562"/>
    </row>
    <row r="505" spans="1:5" s="534" customFormat="1" ht="11.45" customHeight="1" x14ac:dyDescent="0.2">
      <c r="A505" s="561"/>
      <c r="B505" s="561"/>
      <c r="C505" s="561"/>
      <c r="D505" s="562"/>
      <c r="E505" s="562"/>
    </row>
    <row r="506" spans="1:5" s="534" customFormat="1" ht="11.45" customHeight="1" x14ac:dyDescent="0.2">
      <c r="A506" s="561"/>
      <c r="B506" s="561"/>
      <c r="C506" s="561"/>
      <c r="D506" s="562"/>
      <c r="E506" s="562"/>
    </row>
    <row r="507" spans="1:5" s="534" customFormat="1" ht="11.45" customHeight="1" x14ac:dyDescent="0.2">
      <c r="A507" s="561"/>
      <c r="B507" s="561"/>
      <c r="C507" s="561"/>
      <c r="D507" s="562"/>
      <c r="E507" s="562"/>
    </row>
    <row r="508" spans="1:5" s="534" customFormat="1" ht="11.45" customHeight="1" x14ac:dyDescent="0.2">
      <c r="A508" s="561"/>
      <c r="B508" s="561"/>
      <c r="C508" s="561"/>
      <c r="D508" s="562"/>
      <c r="E508" s="562"/>
    </row>
    <row r="509" spans="1:5" s="534" customFormat="1" ht="11.45" customHeight="1" x14ac:dyDescent="0.2">
      <c r="A509" s="561"/>
      <c r="B509" s="561"/>
      <c r="C509" s="561"/>
      <c r="D509" s="562"/>
      <c r="E509" s="562"/>
    </row>
    <row r="510" spans="1:5" s="534" customFormat="1" ht="11.45" customHeight="1" x14ac:dyDescent="0.2">
      <c r="A510" s="561"/>
      <c r="B510" s="561"/>
      <c r="C510" s="561"/>
      <c r="D510" s="562"/>
      <c r="E510" s="562"/>
    </row>
    <row r="511" spans="1:5" s="534" customFormat="1" ht="11.45" customHeight="1" x14ac:dyDescent="0.2">
      <c r="A511" s="561"/>
      <c r="B511" s="561"/>
      <c r="C511" s="561"/>
      <c r="D511" s="562"/>
      <c r="E511" s="562"/>
    </row>
    <row r="512" spans="1:5" s="534" customFormat="1" ht="11.45" customHeight="1" x14ac:dyDescent="0.2">
      <c r="A512" s="561"/>
      <c r="B512" s="561"/>
      <c r="C512" s="561"/>
      <c r="D512" s="562"/>
      <c r="E512" s="562"/>
    </row>
    <row r="513" spans="1:5" s="534" customFormat="1" ht="11.45" customHeight="1" x14ac:dyDescent="0.2">
      <c r="A513" s="561"/>
      <c r="B513" s="561"/>
      <c r="C513" s="561"/>
      <c r="D513" s="562"/>
      <c r="E513" s="562"/>
    </row>
    <row r="514" spans="1:5" s="534" customFormat="1" ht="11.45" customHeight="1" x14ac:dyDescent="0.2">
      <c r="A514" s="561"/>
      <c r="B514" s="561"/>
      <c r="C514" s="561"/>
      <c r="D514" s="562"/>
      <c r="E514" s="562"/>
    </row>
    <row r="515" spans="1:5" s="534" customFormat="1" ht="11.45" customHeight="1" x14ac:dyDescent="0.2">
      <c r="A515" s="561"/>
      <c r="B515" s="561"/>
      <c r="C515" s="561"/>
      <c r="D515" s="562"/>
      <c r="E515" s="562"/>
    </row>
    <row r="516" spans="1:5" s="534" customFormat="1" ht="11.45" customHeight="1" x14ac:dyDescent="0.2">
      <c r="A516" s="561"/>
      <c r="B516" s="561"/>
      <c r="C516" s="561"/>
      <c r="D516" s="562"/>
      <c r="E516" s="562"/>
    </row>
    <row r="517" spans="1:5" s="534" customFormat="1" ht="11.45" customHeight="1" x14ac:dyDescent="0.2">
      <c r="A517" s="561"/>
      <c r="B517" s="561"/>
      <c r="C517" s="561"/>
      <c r="D517" s="562"/>
      <c r="E517" s="562"/>
    </row>
    <row r="518" spans="1:5" s="534" customFormat="1" ht="11.45" customHeight="1" x14ac:dyDescent="0.2">
      <c r="A518" s="561"/>
      <c r="B518" s="561"/>
      <c r="C518" s="561"/>
      <c r="D518" s="562"/>
      <c r="E518" s="562"/>
    </row>
    <row r="519" spans="1:5" s="534" customFormat="1" ht="11.45" customHeight="1" x14ac:dyDescent="0.2">
      <c r="A519" s="561"/>
      <c r="B519" s="561"/>
      <c r="C519" s="561"/>
      <c r="D519" s="562"/>
      <c r="E519" s="562"/>
    </row>
    <row r="520" spans="1:5" s="534" customFormat="1" ht="11.45" customHeight="1" x14ac:dyDescent="0.2">
      <c r="A520" s="561"/>
      <c r="B520" s="561"/>
      <c r="C520" s="561"/>
      <c r="D520" s="562"/>
      <c r="E520" s="562"/>
    </row>
    <row r="521" spans="1:5" s="534" customFormat="1" ht="11.45" customHeight="1" x14ac:dyDescent="0.2">
      <c r="A521" s="561"/>
      <c r="B521" s="561"/>
      <c r="C521" s="561"/>
      <c r="D521" s="562"/>
      <c r="E521" s="562"/>
    </row>
    <row r="522" spans="1:5" s="534" customFormat="1" ht="11.45" customHeight="1" x14ac:dyDescent="0.2">
      <c r="A522" s="561"/>
      <c r="B522" s="561"/>
      <c r="C522" s="561"/>
      <c r="D522" s="562"/>
      <c r="E522" s="562"/>
    </row>
    <row r="523" spans="1:5" s="534" customFormat="1" ht="11.45" customHeight="1" x14ac:dyDescent="0.2">
      <c r="A523" s="561"/>
      <c r="B523" s="561"/>
      <c r="C523" s="561"/>
      <c r="D523" s="562"/>
      <c r="E523" s="562"/>
    </row>
    <row r="524" spans="1:5" s="534" customFormat="1" ht="11.45" customHeight="1" x14ac:dyDescent="0.2">
      <c r="A524" s="561"/>
      <c r="B524" s="561"/>
      <c r="C524" s="561"/>
      <c r="D524" s="562"/>
      <c r="E524" s="562"/>
    </row>
    <row r="525" spans="1:5" s="534" customFormat="1" ht="11.45" customHeight="1" x14ac:dyDescent="0.2">
      <c r="A525" s="561"/>
      <c r="B525" s="561"/>
      <c r="C525" s="561"/>
      <c r="D525" s="562"/>
      <c r="E525" s="562"/>
    </row>
    <row r="526" spans="1:5" s="534" customFormat="1" ht="11.45" customHeight="1" x14ac:dyDescent="0.2">
      <c r="A526" s="561"/>
      <c r="B526" s="561"/>
      <c r="C526" s="561"/>
      <c r="D526" s="562"/>
      <c r="E526" s="562"/>
    </row>
    <row r="527" spans="1:5" s="534" customFormat="1" ht="11.45" customHeight="1" x14ac:dyDescent="0.2">
      <c r="A527" s="561"/>
      <c r="B527" s="561"/>
      <c r="C527" s="561"/>
      <c r="D527" s="562"/>
      <c r="E527" s="562"/>
    </row>
    <row r="528" spans="1:5" s="534" customFormat="1" ht="11.45" customHeight="1" x14ac:dyDescent="0.2">
      <c r="A528" s="561"/>
      <c r="B528" s="561"/>
      <c r="C528" s="561"/>
      <c r="D528" s="562"/>
      <c r="E528" s="562"/>
    </row>
    <row r="529" spans="1:5" s="534" customFormat="1" ht="11.45" customHeight="1" x14ac:dyDescent="0.2">
      <c r="A529" s="561"/>
      <c r="B529" s="561"/>
      <c r="C529" s="561"/>
      <c r="D529" s="562"/>
      <c r="E529" s="562"/>
    </row>
    <row r="530" spans="1:5" s="534" customFormat="1" ht="11.45" customHeight="1" x14ac:dyDescent="0.2">
      <c r="A530" s="561"/>
      <c r="B530" s="561"/>
      <c r="C530" s="561"/>
      <c r="D530" s="562"/>
      <c r="E530" s="562"/>
    </row>
    <row r="531" spans="1:5" s="534" customFormat="1" ht="11.45" customHeight="1" x14ac:dyDescent="0.2">
      <c r="A531" s="561"/>
      <c r="B531" s="561"/>
      <c r="C531" s="561"/>
      <c r="D531" s="562"/>
      <c r="E531" s="562"/>
    </row>
    <row r="532" spans="1:5" s="534" customFormat="1" ht="11.45" customHeight="1" x14ac:dyDescent="0.2">
      <c r="A532" s="561"/>
      <c r="B532" s="561"/>
      <c r="C532" s="561"/>
      <c r="D532" s="562"/>
      <c r="E532" s="562"/>
    </row>
    <row r="533" spans="1:5" s="534" customFormat="1" ht="11.45" customHeight="1" x14ac:dyDescent="0.2">
      <c r="A533" s="561"/>
      <c r="B533" s="561"/>
      <c r="C533" s="561"/>
      <c r="D533" s="562"/>
      <c r="E533" s="562"/>
    </row>
    <row r="534" spans="1:5" s="534" customFormat="1" ht="11.45" customHeight="1" x14ac:dyDescent="0.2">
      <c r="A534" s="561"/>
      <c r="B534" s="561"/>
      <c r="C534" s="561"/>
      <c r="D534" s="562"/>
      <c r="E534" s="562"/>
    </row>
    <row r="535" spans="1:5" s="534" customFormat="1" ht="11.45" customHeight="1" x14ac:dyDescent="0.2">
      <c r="A535" s="561"/>
      <c r="B535" s="561"/>
      <c r="C535" s="561"/>
      <c r="D535" s="562"/>
      <c r="E535" s="562"/>
    </row>
    <row r="536" spans="1:5" s="534" customFormat="1" ht="11.45" customHeight="1" x14ac:dyDescent="0.2">
      <c r="A536" s="561"/>
      <c r="B536" s="561"/>
      <c r="C536" s="561"/>
      <c r="D536" s="562"/>
      <c r="E536" s="562"/>
    </row>
    <row r="537" spans="1:5" s="534" customFormat="1" ht="11.45" customHeight="1" x14ac:dyDescent="0.2">
      <c r="A537" s="561"/>
      <c r="B537" s="561"/>
      <c r="C537" s="561"/>
      <c r="D537" s="562"/>
      <c r="E537" s="562"/>
    </row>
    <row r="538" spans="1:5" s="534" customFormat="1" ht="11.45" customHeight="1" x14ac:dyDescent="0.2">
      <c r="A538" s="561"/>
      <c r="B538" s="561"/>
      <c r="C538" s="561"/>
      <c r="D538" s="562"/>
      <c r="E538" s="562"/>
    </row>
    <row r="539" spans="1:5" s="534" customFormat="1" ht="11.45" customHeight="1" x14ac:dyDescent="0.2">
      <c r="A539" s="561"/>
      <c r="B539" s="561"/>
      <c r="C539" s="561"/>
      <c r="D539" s="562"/>
      <c r="E539" s="562"/>
    </row>
    <row r="540" spans="1:5" s="534" customFormat="1" ht="11.45" customHeight="1" x14ac:dyDescent="0.2">
      <c r="A540" s="561"/>
      <c r="B540" s="561"/>
      <c r="C540" s="561"/>
      <c r="D540" s="562"/>
      <c r="E540" s="562"/>
    </row>
    <row r="541" spans="1:5" s="534" customFormat="1" ht="11.45" customHeight="1" x14ac:dyDescent="0.2">
      <c r="A541" s="561"/>
      <c r="B541" s="561"/>
      <c r="C541" s="561"/>
      <c r="D541" s="562"/>
      <c r="E541" s="562"/>
    </row>
    <row r="542" spans="1:5" s="534" customFormat="1" ht="11.45" customHeight="1" x14ac:dyDescent="0.2">
      <c r="A542" s="561"/>
      <c r="B542" s="561"/>
      <c r="C542" s="561"/>
      <c r="D542" s="562"/>
      <c r="E542" s="562"/>
    </row>
    <row r="543" spans="1:5" s="534" customFormat="1" ht="11.45" customHeight="1" x14ac:dyDescent="0.2">
      <c r="A543" s="561"/>
      <c r="B543" s="561"/>
      <c r="C543" s="561"/>
      <c r="D543" s="562"/>
      <c r="E543" s="562"/>
    </row>
    <row r="544" spans="1:5" s="534" customFormat="1" ht="11.45" customHeight="1" x14ac:dyDescent="0.2">
      <c r="A544" s="561"/>
      <c r="B544" s="561"/>
      <c r="C544" s="561"/>
      <c r="D544" s="562"/>
      <c r="E544" s="562"/>
    </row>
    <row r="545" spans="1:5" s="534" customFormat="1" ht="11.45" customHeight="1" x14ac:dyDescent="0.2">
      <c r="A545" s="561"/>
      <c r="B545" s="561"/>
      <c r="C545" s="561"/>
      <c r="D545" s="562"/>
      <c r="E545" s="562"/>
    </row>
    <row r="546" spans="1:5" s="534" customFormat="1" ht="11.45" customHeight="1" x14ac:dyDescent="0.2">
      <c r="A546" s="561"/>
      <c r="B546" s="561"/>
      <c r="C546" s="561"/>
      <c r="D546" s="562"/>
      <c r="E546" s="562"/>
    </row>
    <row r="547" spans="1:5" s="534" customFormat="1" ht="11.45" customHeight="1" x14ac:dyDescent="0.2">
      <c r="A547" s="561"/>
      <c r="B547" s="561"/>
      <c r="C547" s="561"/>
      <c r="D547" s="562"/>
      <c r="E547" s="562"/>
    </row>
    <row r="548" spans="1:5" s="534" customFormat="1" ht="11.45" customHeight="1" x14ac:dyDescent="0.2">
      <c r="A548" s="561"/>
      <c r="B548" s="561"/>
      <c r="C548" s="561"/>
      <c r="D548" s="562"/>
      <c r="E548" s="562"/>
    </row>
    <row r="549" spans="1:5" s="534" customFormat="1" ht="11.45" customHeight="1" x14ac:dyDescent="0.2">
      <c r="A549" s="561"/>
      <c r="B549" s="561"/>
      <c r="C549" s="561"/>
      <c r="D549" s="562"/>
      <c r="E549" s="562"/>
    </row>
    <row r="550" spans="1:5" s="534" customFormat="1" ht="11.45" customHeight="1" x14ac:dyDescent="0.2">
      <c r="A550" s="561"/>
      <c r="B550" s="561"/>
      <c r="C550" s="561"/>
      <c r="D550" s="562"/>
      <c r="E550" s="562"/>
    </row>
    <row r="551" spans="1:5" s="534" customFormat="1" ht="11.45" customHeight="1" x14ac:dyDescent="0.2">
      <c r="A551" s="561"/>
      <c r="B551" s="561"/>
      <c r="C551" s="561"/>
      <c r="D551" s="562"/>
      <c r="E551" s="562"/>
    </row>
    <row r="552" spans="1:5" s="534" customFormat="1" ht="11.45" customHeight="1" x14ac:dyDescent="0.2">
      <c r="A552" s="561"/>
      <c r="B552" s="561"/>
      <c r="C552" s="561"/>
      <c r="D552" s="562"/>
      <c r="E552" s="562"/>
    </row>
    <row r="553" spans="1:5" s="534" customFormat="1" ht="11.45" customHeight="1" x14ac:dyDescent="0.2">
      <c r="A553" s="561"/>
      <c r="B553" s="561"/>
      <c r="C553" s="561"/>
      <c r="D553" s="562"/>
      <c r="E553" s="562"/>
    </row>
    <row r="554" spans="1:5" s="534" customFormat="1" ht="11.45" customHeight="1" x14ac:dyDescent="0.2">
      <c r="A554" s="561"/>
      <c r="B554" s="561"/>
      <c r="C554" s="561"/>
      <c r="D554" s="562"/>
      <c r="E554" s="562"/>
    </row>
    <row r="555" spans="1:5" s="534" customFormat="1" ht="11.45" customHeight="1" x14ac:dyDescent="0.2">
      <c r="A555" s="561"/>
      <c r="B555" s="561"/>
      <c r="C555" s="561"/>
      <c r="D555" s="562"/>
      <c r="E555" s="562"/>
    </row>
    <row r="556" spans="1:5" s="534" customFormat="1" ht="11.45" customHeight="1" x14ac:dyDescent="0.2">
      <c r="A556" s="561"/>
      <c r="B556" s="561"/>
      <c r="C556" s="561"/>
      <c r="D556" s="562"/>
      <c r="E556" s="562"/>
    </row>
    <row r="557" spans="1:5" s="534" customFormat="1" ht="11.45" customHeight="1" x14ac:dyDescent="0.2">
      <c r="A557" s="561"/>
      <c r="B557" s="561"/>
      <c r="C557" s="561"/>
      <c r="D557" s="562"/>
      <c r="E557" s="562"/>
    </row>
    <row r="558" spans="1:5" s="534" customFormat="1" ht="11.45" customHeight="1" x14ac:dyDescent="0.2">
      <c r="A558" s="561"/>
      <c r="B558" s="561"/>
      <c r="C558" s="561"/>
      <c r="D558" s="562"/>
      <c r="E558" s="562"/>
    </row>
    <row r="559" spans="1:5" s="534" customFormat="1" ht="11.45" customHeight="1" x14ac:dyDescent="0.2">
      <c r="A559" s="561"/>
      <c r="B559" s="561"/>
      <c r="C559" s="561"/>
      <c r="D559" s="562"/>
      <c r="E559" s="562"/>
    </row>
    <row r="560" spans="1:5" s="534" customFormat="1" ht="11.45" customHeight="1" x14ac:dyDescent="0.2">
      <c r="A560" s="561"/>
      <c r="B560" s="561"/>
      <c r="C560" s="561"/>
      <c r="D560" s="562"/>
      <c r="E560" s="562"/>
    </row>
    <row r="561" spans="1:5" s="534" customFormat="1" ht="11.45" customHeight="1" x14ac:dyDescent="0.2">
      <c r="A561" s="561"/>
      <c r="B561" s="561"/>
      <c r="C561" s="561"/>
      <c r="D561" s="562"/>
      <c r="E561" s="562"/>
    </row>
    <row r="562" spans="1:5" s="534" customFormat="1" ht="11.45" customHeight="1" x14ac:dyDescent="0.2">
      <c r="A562" s="561"/>
      <c r="B562" s="561"/>
      <c r="C562" s="561"/>
      <c r="D562" s="562"/>
      <c r="E562" s="562"/>
    </row>
    <row r="563" spans="1:5" s="534" customFormat="1" ht="11.45" customHeight="1" x14ac:dyDescent="0.2">
      <c r="A563" s="561"/>
      <c r="B563" s="561"/>
      <c r="C563" s="561"/>
      <c r="D563" s="562"/>
      <c r="E563" s="562"/>
    </row>
    <row r="564" spans="1:5" s="534" customFormat="1" ht="11.45" customHeight="1" x14ac:dyDescent="0.2">
      <c r="A564" s="561"/>
      <c r="B564" s="561"/>
      <c r="C564" s="561"/>
      <c r="D564" s="562"/>
      <c r="E564" s="562"/>
    </row>
    <row r="565" spans="1:5" s="534" customFormat="1" ht="11.45" customHeight="1" x14ac:dyDescent="0.2">
      <c r="A565" s="561"/>
      <c r="B565" s="561"/>
      <c r="C565" s="561"/>
      <c r="D565" s="562"/>
      <c r="E565" s="562"/>
    </row>
    <row r="566" spans="1:5" s="534" customFormat="1" ht="11.45" customHeight="1" x14ac:dyDescent="0.2">
      <c r="A566" s="561"/>
      <c r="B566" s="561"/>
      <c r="C566" s="561"/>
      <c r="D566" s="562"/>
      <c r="E566" s="562"/>
    </row>
    <row r="567" spans="1:5" s="534" customFormat="1" ht="11.45" customHeight="1" x14ac:dyDescent="0.2">
      <c r="A567" s="561"/>
      <c r="B567" s="561"/>
      <c r="C567" s="561"/>
      <c r="D567" s="562"/>
      <c r="E567" s="562"/>
    </row>
    <row r="568" spans="1:5" s="534" customFormat="1" ht="11.45" customHeight="1" x14ac:dyDescent="0.2">
      <c r="A568" s="561"/>
      <c r="B568" s="561"/>
      <c r="C568" s="561"/>
      <c r="D568" s="562"/>
      <c r="E568" s="562"/>
    </row>
    <row r="569" spans="1:5" s="534" customFormat="1" ht="11.45" customHeight="1" x14ac:dyDescent="0.2">
      <c r="A569" s="561"/>
      <c r="B569" s="561"/>
      <c r="C569" s="561"/>
      <c r="D569" s="562"/>
      <c r="E569" s="562"/>
    </row>
    <row r="570" spans="1:5" s="534" customFormat="1" ht="11.45" customHeight="1" x14ac:dyDescent="0.2">
      <c r="A570" s="561"/>
      <c r="B570" s="561"/>
      <c r="C570" s="561"/>
      <c r="D570" s="562"/>
      <c r="E570" s="562"/>
    </row>
    <row r="571" spans="1:5" s="534" customFormat="1" ht="11.45" customHeight="1" x14ac:dyDescent="0.2">
      <c r="A571" s="561"/>
      <c r="B571" s="561"/>
      <c r="C571" s="561"/>
      <c r="D571" s="562"/>
      <c r="E571" s="562"/>
    </row>
    <row r="572" spans="1:5" s="534" customFormat="1" ht="11.45" customHeight="1" x14ac:dyDescent="0.2">
      <c r="A572" s="561"/>
      <c r="B572" s="561"/>
      <c r="C572" s="561"/>
      <c r="D572" s="562"/>
      <c r="E572" s="562"/>
    </row>
    <row r="573" spans="1:5" s="534" customFormat="1" ht="11.45" customHeight="1" x14ac:dyDescent="0.2">
      <c r="A573" s="561"/>
      <c r="B573" s="561"/>
      <c r="C573" s="561"/>
      <c r="D573" s="562"/>
      <c r="E573" s="562"/>
    </row>
    <row r="574" spans="1:5" s="534" customFormat="1" ht="11.45" customHeight="1" x14ac:dyDescent="0.2">
      <c r="A574" s="561"/>
      <c r="B574" s="561"/>
      <c r="C574" s="561"/>
      <c r="D574" s="562"/>
      <c r="E574" s="562"/>
    </row>
    <row r="575" spans="1:5" s="534" customFormat="1" ht="11.45" customHeight="1" x14ac:dyDescent="0.2">
      <c r="A575" s="561"/>
      <c r="B575" s="561"/>
      <c r="C575" s="561"/>
      <c r="D575" s="562"/>
      <c r="E575" s="562"/>
    </row>
    <row r="576" spans="1:5" s="534" customFormat="1" ht="11.45" customHeight="1" x14ac:dyDescent="0.2">
      <c r="A576" s="561"/>
      <c r="B576" s="561"/>
      <c r="C576" s="561"/>
      <c r="D576" s="562"/>
      <c r="E576" s="562"/>
    </row>
    <row r="577" spans="1:5" s="534" customFormat="1" ht="11.45" customHeight="1" x14ac:dyDescent="0.2">
      <c r="A577" s="561"/>
      <c r="B577" s="561"/>
      <c r="C577" s="561"/>
      <c r="D577" s="562"/>
      <c r="E577" s="562"/>
    </row>
    <row r="578" spans="1:5" s="534" customFormat="1" ht="11.45" customHeight="1" x14ac:dyDescent="0.2">
      <c r="A578" s="561"/>
      <c r="B578" s="561"/>
      <c r="C578" s="561"/>
      <c r="D578" s="562"/>
      <c r="E578" s="562"/>
    </row>
    <row r="579" spans="1:5" s="534" customFormat="1" ht="11.45" customHeight="1" x14ac:dyDescent="0.2">
      <c r="A579" s="561"/>
      <c r="B579" s="561"/>
      <c r="C579" s="561"/>
      <c r="D579" s="562"/>
      <c r="E579" s="562"/>
    </row>
    <row r="580" spans="1:5" s="534" customFormat="1" ht="11.45" customHeight="1" x14ac:dyDescent="0.2">
      <c r="A580" s="561"/>
      <c r="B580" s="561"/>
      <c r="C580" s="561"/>
      <c r="D580" s="562"/>
      <c r="E580" s="562"/>
    </row>
    <row r="581" spans="1:5" s="534" customFormat="1" ht="11.45" customHeight="1" x14ac:dyDescent="0.2">
      <c r="A581" s="561"/>
      <c r="B581" s="561"/>
      <c r="C581" s="561"/>
      <c r="D581" s="562"/>
      <c r="E581" s="562"/>
    </row>
    <row r="582" spans="1:5" s="534" customFormat="1" ht="11.45" customHeight="1" x14ac:dyDescent="0.2">
      <c r="A582" s="561"/>
      <c r="B582" s="561"/>
      <c r="C582" s="561"/>
      <c r="D582" s="562"/>
      <c r="E582" s="562"/>
    </row>
    <row r="583" spans="1:5" s="534" customFormat="1" ht="11.45" customHeight="1" x14ac:dyDescent="0.2">
      <c r="A583" s="561"/>
      <c r="B583" s="561"/>
      <c r="C583" s="561"/>
      <c r="D583" s="562"/>
      <c r="E583" s="562"/>
    </row>
    <row r="584" spans="1:5" s="534" customFormat="1" ht="11.45" customHeight="1" x14ac:dyDescent="0.2">
      <c r="A584" s="561"/>
      <c r="B584" s="561"/>
      <c r="C584" s="561"/>
      <c r="D584" s="562"/>
      <c r="E584" s="562"/>
    </row>
    <row r="585" spans="1:5" s="534" customFormat="1" ht="11.45" customHeight="1" x14ac:dyDescent="0.2">
      <c r="A585" s="561"/>
      <c r="B585" s="561"/>
      <c r="C585" s="561"/>
      <c r="D585" s="562"/>
      <c r="E585" s="562"/>
    </row>
    <row r="586" spans="1:5" s="534" customFormat="1" ht="11.45" customHeight="1" x14ac:dyDescent="0.2">
      <c r="A586" s="561"/>
      <c r="B586" s="561"/>
      <c r="C586" s="561"/>
      <c r="D586" s="562"/>
      <c r="E586" s="562"/>
    </row>
    <row r="587" spans="1:5" s="534" customFormat="1" ht="11.45" customHeight="1" x14ac:dyDescent="0.2">
      <c r="A587" s="561"/>
      <c r="B587" s="561"/>
      <c r="C587" s="561"/>
      <c r="D587" s="562"/>
      <c r="E587" s="562"/>
    </row>
    <row r="588" spans="1:5" s="534" customFormat="1" ht="11.45" customHeight="1" x14ac:dyDescent="0.2">
      <c r="A588" s="561"/>
      <c r="B588" s="561"/>
      <c r="C588" s="561"/>
      <c r="D588" s="562"/>
      <c r="E588" s="562"/>
    </row>
    <row r="589" spans="1:5" s="534" customFormat="1" ht="11.45" customHeight="1" x14ac:dyDescent="0.2">
      <c r="A589" s="561"/>
      <c r="B589" s="561"/>
      <c r="C589" s="561"/>
      <c r="D589" s="562"/>
      <c r="E589" s="562"/>
    </row>
    <row r="590" spans="1:5" s="534" customFormat="1" ht="11.45" customHeight="1" x14ac:dyDescent="0.2">
      <c r="A590" s="561"/>
      <c r="B590" s="561"/>
      <c r="C590" s="561"/>
      <c r="D590" s="562"/>
      <c r="E590" s="562"/>
    </row>
    <row r="591" spans="1:5" s="534" customFormat="1" ht="11.45" customHeight="1" x14ac:dyDescent="0.2">
      <c r="A591" s="561"/>
      <c r="B591" s="561"/>
      <c r="C591" s="561"/>
      <c r="D591" s="562"/>
      <c r="E591" s="562"/>
    </row>
    <row r="592" spans="1:5" s="534" customFormat="1" ht="11.45" customHeight="1" x14ac:dyDescent="0.2">
      <c r="A592" s="561"/>
      <c r="B592" s="561"/>
      <c r="C592" s="561"/>
      <c r="D592" s="562"/>
      <c r="E592" s="562"/>
    </row>
    <row r="593" spans="1:5" s="534" customFormat="1" ht="11.45" customHeight="1" x14ac:dyDescent="0.2">
      <c r="A593" s="561"/>
      <c r="B593" s="561"/>
      <c r="C593" s="561"/>
      <c r="D593" s="562"/>
      <c r="E593" s="562"/>
    </row>
    <row r="594" spans="1:5" s="534" customFormat="1" ht="11.45" customHeight="1" x14ac:dyDescent="0.2">
      <c r="A594" s="561"/>
      <c r="B594" s="561"/>
      <c r="C594" s="561"/>
      <c r="D594" s="562"/>
      <c r="E594" s="562"/>
    </row>
    <row r="595" spans="1:5" s="534" customFormat="1" ht="11.45" customHeight="1" x14ac:dyDescent="0.2">
      <c r="A595" s="561"/>
      <c r="B595" s="561"/>
      <c r="C595" s="561"/>
      <c r="D595" s="562"/>
      <c r="E595" s="562"/>
    </row>
    <row r="596" spans="1:5" s="534" customFormat="1" ht="11.45" customHeight="1" x14ac:dyDescent="0.2">
      <c r="A596" s="561"/>
      <c r="B596" s="561"/>
      <c r="C596" s="561"/>
      <c r="D596" s="562"/>
      <c r="E596" s="562"/>
    </row>
    <row r="597" spans="1:5" s="534" customFormat="1" ht="11.45" customHeight="1" x14ac:dyDescent="0.2">
      <c r="A597" s="561"/>
      <c r="B597" s="561"/>
      <c r="C597" s="561"/>
      <c r="D597" s="562"/>
      <c r="E597" s="562"/>
    </row>
    <row r="598" spans="1:5" s="534" customFormat="1" ht="11.45" customHeight="1" x14ac:dyDescent="0.2">
      <c r="A598" s="561"/>
      <c r="B598" s="561"/>
      <c r="C598" s="561"/>
      <c r="D598" s="562"/>
      <c r="E598" s="562"/>
    </row>
    <row r="599" spans="1:5" s="534" customFormat="1" ht="11.45" customHeight="1" x14ac:dyDescent="0.2">
      <c r="A599" s="561"/>
      <c r="B599" s="561"/>
      <c r="C599" s="561"/>
      <c r="D599" s="562"/>
      <c r="E599" s="562"/>
    </row>
    <row r="600" spans="1:5" s="534" customFormat="1" ht="11.45" customHeight="1" x14ac:dyDescent="0.2">
      <c r="A600" s="561"/>
      <c r="B600" s="561"/>
      <c r="C600" s="561"/>
      <c r="D600" s="562"/>
      <c r="E600" s="562"/>
    </row>
    <row r="601" spans="1:5" s="534" customFormat="1" ht="11.45" customHeight="1" x14ac:dyDescent="0.2">
      <c r="A601" s="561"/>
      <c r="B601" s="561"/>
      <c r="C601" s="561"/>
      <c r="D601" s="562"/>
      <c r="E601" s="562"/>
    </row>
    <row r="602" spans="1:5" s="534" customFormat="1" ht="11.45" customHeight="1" x14ac:dyDescent="0.2">
      <c r="A602" s="561"/>
      <c r="B602" s="561"/>
      <c r="C602" s="561"/>
      <c r="D602" s="562"/>
      <c r="E602" s="562"/>
    </row>
    <row r="603" spans="1:5" s="534" customFormat="1" ht="11.45" customHeight="1" x14ac:dyDescent="0.2">
      <c r="A603" s="561"/>
      <c r="B603" s="561"/>
      <c r="C603" s="561"/>
      <c r="D603" s="562"/>
      <c r="E603" s="562"/>
    </row>
    <row r="604" spans="1:5" s="534" customFormat="1" ht="11.45" customHeight="1" x14ac:dyDescent="0.2">
      <c r="A604" s="561"/>
      <c r="B604" s="561"/>
      <c r="C604" s="561"/>
      <c r="D604" s="562"/>
      <c r="E604" s="562"/>
    </row>
    <row r="605" spans="1:5" s="534" customFormat="1" ht="11.45" customHeight="1" x14ac:dyDescent="0.2">
      <c r="A605" s="561"/>
      <c r="B605" s="561"/>
      <c r="C605" s="561"/>
      <c r="D605" s="562"/>
      <c r="E605" s="562"/>
    </row>
    <row r="606" spans="1:5" s="534" customFormat="1" ht="11.45" customHeight="1" x14ac:dyDescent="0.2">
      <c r="A606" s="561"/>
      <c r="B606" s="561"/>
      <c r="C606" s="561"/>
      <c r="D606" s="562"/>
      <c r="E606" s="562"/>
    </row>
    <row r="607" spans="1:5" s="534" customFormat="1" ht="11.45" customHeight="1" x14ac:dyDescent="0.2">
      <c r="A607" s="561"/>
      <c r="B607" s="561"/>
      <c r="C607" s="561"/>
      <c r="D607" s="562"/>
      <c r="E607" s="562"/>
    </row>
    <row r="608" spans="1:5" s="534" customFormat="1" ht="11.45" customHeight="1" x14ac:dyDescent="0.2">
      <c r="A608" s="561"/>
      <c r="B608" s="561"/>
      <c r="C608" s="561"/>
      <c r="D608" s="562"/>
      <c r="E608" s="562"/>
    </row>
    <row r="609" spans="1:5" s="534" customFormat="1" ht="11.45" customHeight="1" x14ac:dyDescent="0.2">
      <c r="A609" s="561"/>
      <c r="B609" s="561"/>
      <c r="C609" s="561"/>
      <c r="D609" s="562"/>
      <c r="E609" s="562"/>
    </row>
    <row r="610" spans="1:5" s="534" customFormat="1" ht="11.45" customHeight="1" x14ac:dyDescent="0.2">
      <c r="A610" s="561"/>
      <c r="B610" s="561"/>
      <c r="C610" s="561"/>
      <c r="D610" s="562"/>
      <c r="E610" s="562"/>
    </row>
    <row r="611" spans="1:5" s="534" customFormat="1" ht="11.45" customHeight="1" x14ac:dyDescent="0.2">
      <c r="A611" s="561"/>
      <c r="B611" s="561"/>
      <c r="C611" s="561"/>
      <c r="D611" s="562"/>
      <c r="E611" s="562"/>
    </row>
    <row r="612" spans="1:5" s="534" customFormat="1" ht="11.45" customHeight="1" x14ac:dyDescent="0.2">
      <c r="A612" s="561"/>
      <c r="B612" s="561"/>
      <c r="C612" s="561"/>
      <c r="D612" s="562"/>
      <c r="E612" s="562"/>
    </row>
    <row r="613" spans="1:5" s="534" customFormat="1" ht="11.45" customHeight="1" x14ac:dyDescent="0.2">
      <c r="A613" s="561"/>
      <c r="B613" s="561"/>
      <c r="C613" s="561"/>
      <c r="D613" s="562"/>
      <c r="E613" s="562"/>
    </row>
    <row r="614" spans="1:5" s="534" customFormat="1" ht="11.45" customHeight="1" x14ac:dyDescent="0.2">
      <c r="A614" s="561"/>
      <c r="B614" s="561"/>
      <c r="C614" s="561"/>
      <c r="D614" s="562"/>
      <c r="E614" s="562"/>
    </row>
    <row r="615" spans="1:5" s="534" customFormat="1" ht="11.45" customHeight="1" x14ac:dyDescent="0.2">
      <c r="A615" s="561"/>
      <c r="B615" s="561"/>
      <c r="C615" s="561"/>
      <c r="D615" s="562"/>
      <c r="E615" s="562"/>
    </row>
    <row r="616" spans="1:5" s="534" customFormat="1" ht="11.45" customHeight="1" x14ac:dyDescent="0.2">
      <c r="A616" s="561"/>
      <c r="B616" s="561"/>
      <c r="C616" s="561"/>
      <c r="D616" s="562"/>
      <c r="E616" s="562"/>
    </row>
    <row r="617" spans="1:5" s="534" customFormat="1" ht="11.45" customHeight="1" x14ac:dyDescent="0.2">
      <c r="A617" s="561"/>
      <c r="B617" s="561"/>
      <c r="C617" s="561"/>
      <c r="D617" s="562"/>
      <c r="E617" s="562"/>
    </row>
    <row r="618" spans="1:5" s="534" customFormat="1" ht="11.45" customHeight="1" x14ac:dyDescent="0.2">
      <c r="A618" s="561"/>
      <c r="B618" s="561"/>
      <c r="C618" s="561"/>
      <c r="D618" s="562"/>
      <c r="E618" s="562"/>
    </row>
    <row r="619" spans="1:5" s="534" customFormat="1" ht="11.45" customHeight="1" x14ac:dyDescent="0.2">
      <c r="A619" s="561"/>
      <c r="B619" s="561"/>
      <c r="C619" s="561"/>
      <c r="D619" s="562"/>
      <c r="E619" s="562"/>
    </row>
    <row r="620" spans="1:5" s="534" customFormat="1" ht="11.45" customHeight="1" x14ac:dyDescent="0.2">
      <c r="A620" s="561"/>
      <c r="B620" s="561"/>
      <c r="C620" s="561"/>
      <c r="D620" s="562"/>
      <c r="E620" s="562"/>
    </row>
    <row r="621" spans="1:5" s="534" customFormat="1" ht="11.45" customHeight="1" x14ac:dyDescent="0.2">
      <c r="A621" s="561"/>
      <c r="B621" s="561"/>
      <c r="C621" s="561"/>
      <c r="D621" s="562"/>
      <c r="E621" s="562"/>
    </row>
    <row r="622" spans="1:5" s="534" customFormat="1" ht="11.45" customHeight="1" x14ac:dyDescent="0.2">
      <c r="A622" s="561"/>
      <c r="B622" s="561"/>
      <c r="C622" s="561"/>
      <c r="D622" s="562"/>
      <c r="E622" s="562"/>
    </row>
    <row r="623" spans="1:5" s="534" customFormat="1" ht="11.45" customHeight="1" x14ac:dyDescent="0.2">
      <c r="A623" s="561"/>
      <c r="B623" s="561"/>
      <c r="C623" s="561"/>
      <c r="D623" s="562"/>
      <c r="E623" s="562"/>
    </row>
    <row r="624" spans="1:5" s="534" customFormat="1" ht="11.45" customHeight="1" x14ac:dyDescent="0.2">
      <c r="A624" s="561"/>
      <c r="B624" s="561"/>
      <c r="C624" s="561"/>
      <c r="D624" s="562"/>
      <c r="E624" s="562"/>
    </row>
    <row r="625" spans="1:5" s="534" customFormat="1" ht="11.45" customHeight="1" x14ac:dyDescent="0.2">
      <c r="A625" s="561"/>
      <c r="B625" s="561"/>
      <c r="C625" s="561"/>
      <c r="D625" s="562"/>
      <c r="E625" s="562"/>
    </row>
    <row r="626" spans="1:5" s="534" customFormat="1" ht="11.45" customHeight="1" x14ac:dyDescent="0.2">
      <c r="A626" s="561"/>
      <c r="B626" s="561"/>
      <c r="C626" s="561"/>
      <c r="D626" s="562"/>
      <c r="E626" s="562"/>
    </row>
    <row r="627" spans="1:5" s="534" customFormat="1" ht="11.45" customHeight="1" x14ac:dyDescent="0.2">
      <c r="A627" s="561"/>
      <c r="B627" s="561"/>
      <c r="C627" s="561"/>
      <c r="D627" s="562"/>
      <c r="E627" s="562"/>
    </row>
    <row r="628" spans="1:5" s="534" customFormat="1" ht="11.45" customHeight="1" x14ac:dyDescent="0.2">
      <c r="A628" s="561"/>
      <c r="B628" s="561"/>
      <c r="C628" s="561"/>
      <c r="D628" s="562"/>
      <c r="E628" s="562"/>
    </row>
    <row r="629" spans="1:5" s="534" customFormat="1" ht="11.45" customHeight="1" x14ac:dyDescent="0.2">
      <c r="A629" s="561"/>
      <c r="B629" s="561"/>
      <c r="C629" s="561"/>
      <c r="D629" s="562"/>
      <c r="E629" s="562"/>
    </row>
    <row r="630" spans="1:5" s="534" customFormat="1" ht="11.45" customHeight="1" x14ac:dyDescent="0.2">
      <c r="A630" s="561"/>
      <c r="B630" s="561"/>
      <c r="C630" s="561"/>
      <c r="D630" s="562"/>
      <c r="E630" s="562"/>
    </row>
    <row r="631" spans="1:5" s="534" customFormat="1" ht="11.45" customHeight="1" x14ac:dyDescent="0.2">
      <c r="A631" s="561"/>
      <c r="B631" s="561"/>
      <c r="C631" s="561"/>
      <c r="D631" s="562"/>
      <c r="E631" s="562"/>
    </row>
    <row r="632" spans="1:5" s="534" customFormat="1" ht="11.45" customHeight="1" x14ac:dyDescent="0.2">
      <c r="A632" s="561"/>
      <c r="B632" s="561"/>
      <c r="C632" s="561"/>
      <c r="D632" s="562"/>
      <c r="E632" s="562"/>
    </row>
    <row r="633" spans="1:5" s="534" customFormat="1" ht="11.45" customHeight="1" x14ac:dyDescent="0.2">
      <c r="A633" s="561"/>
      <c r="B633" s="561"/>
      <c r="C633" s="561"/>
      <c r="D633" s="562"/>
      <c r="E633" s="562"/>
    </row>
    <row r="634" spans="1:5" s="534" customFormat="1" ht="11.45" customHeight="1" x14ac:dyDescent="0.2">
      <c r="A634" s="561"/>
      <c r="B634" s="561"/>
      <c r="C634" s="561"/>
      <c r="D634" s="562"/>
      <c r="E634" s="562"/>
    </row>
    <row r="635" spans="1:5" s="534" customFormat="1" ht="11.45" customHeight="1" x14ac:dyDescent="0.2">
      <c r="A635" s="561"/>
      <c r="B635" s="561"/>
      <c r="C635" s="561"/>
      <c r="D635" s="562"/>
      <c r="E635" s="562"/>
    </row>
    <row r="636" spans="1:5" s="534" customFormat="1" ht="11.45" customHeight="1" x14ac:dyDescent="0.2">
      <c r="A636" s="561"/>
      <c r="B636" s="561"/>
      <c r="C636" s="561"/>
      <c r="D636" s="562"/>
      <c r="E636" s="562"/>
    </row>
    <row r="637" spans="1:5" s="534" customFormat="1" ht="11.45" customHeight="1" x14ac:dyDescent="0.2">
      <c r="A637" s="561"/>
      <c r="B637" s="561"/>
      <c r="C637" s="561"/>
      <c r="D637" s="562"/>
      <c r="E637" s="562"/>
    </row>
    <row r="638" spans="1:5" s="534" customFormat="1" ht="11.45" customHeight="1" x14ac:dyDescent="0.2">
      <c r="A638" s="561"/>
      <c r="B638" s="561"/>
      <c r="C638" s="561"/>
      <c r="D638" s="562"/>
      <c r="E638" s="562"/>
    </row>
    <row r="639" spans="1:5" s="534" customFormat="1" ht="11.45" customHeight="1" x14ac:dyDescent="0.2">
      <c r="A639" s="561"/>
      <c r="B639" s="561"/>
      <c r="C639" s="561"/>
      <c r="D639" s="562"/>
      <c r="E639" s="562"/>
    </row>
    <row r="640" spans="1:5" s="534" customFormat="1" ht="11.45" customHeight="1" x14ac:dyDescent="0.2">
      <c r="A640" s="561"/>
      <c r="B640" s="561"/>
      <c r="C640" s="561"/>
      <c r="D640" s="562"/>
      <c r="E640" s="562"/>
    </row>
    <row r="641" spans="1:5" s="534" customFormat="1" ht="11.45" customHeight="1" x14ac:dyDescent="0.2">
      <c r="A641" s="561"/>
      <c r="B641" s="561"/>
      <c r="C641" s="561"/>
      <c r="D641" s="562"/>
      <c r="E641" s="562"/>
    </row>
    <row r="642" spans="1:5" s="534" customFormat="1" ht="11.45" customHeight="1" x14ac:dyDescent="0.2">
      <c r="A642" s="561"/>
      <c r="B642" s="561"/>
      <c r="C642" s="561"/>
      <c r="D642" s="562"/>
      <c r="E642" s="562"/>
    </row>
    <row r="643" spans="1:5" s="534" customFormat="1" ht="11.45" customHeight="1" x14ac:dyDescent="0.2">
      <c r="A643" s="561"/>
      <c r="B643" s="561"/>
      <c r="C643" s="561"/>
      <c r="D643" s="562"/>
      <c r="E643" s="562"/>
    </row>
    <row r="644" spans="1:5" s="534" customFormat="1" ht="11.45" customHeight="1" x14ac:dyDescent="0.2">
      <c r="A644" s="561"/>
      <c r="B644" s="561"/>
      <c r="C644" s="561"/>
      <c r="D644" s="562"/>
      <c r="E644" s="562"/>
    </row>
    <row r="645" spans="1:5" s="534" customFormat="1" ht="11.45" customHeight="1" x14ac:dyDescent="0.2">
      <c r="A645" s="561"/>
      <c r="B645" s="561"/>
      <c r="C645" s="561"/>
      <c r="D645" s="562"/>
      <c r="E645" s="562"/>
    </row>
    <row r="646" spans="1:5" s="534" customFormat="1" ht="11.45" customHeight="1" x14ac:dyDescent="0.2">
      <c r="A646" s="561"/>
      <c r="B646" s="561"/>
      <c r="C646" s="561"/>
      <c r="D646" s="562"/>
      <c r="E646" s="562"/>
    </row>
    <row r="647" spans="1:5" s="534" customFormat="1" ht="11.45" customHeight="1" x14ac:dyDescent="0.2">
      <c r="A647" s="561"/>
      <c r="B647" s="561"/>
      <c r="C647" s="561"/>
      <c r="D647" s="562"/>
      <c r="E647" s="562"/>
    </row>
    <row r="648" spans="1:5" s="534" customFormat="1" ht="11.45" customHeight="1" x14ac:dyDescent="0.2">
      <c r="A648" s="561"/>
      <c r="B648" s="561"/>
      <c r="C648" s="561"/>
      <c r="D648" s="562"/>
      <c r="E648" s="562"/>
    </row>
    <row r="649" spans="1:5" s="534" customFormat="1" ht="11.45" customHeight="1" x14ac:dyDescent="0.2">
      <c r="A649" s="561"/>
      <c r="B649" s="561"/>
      <c r="C649" s="561"/>
      <c r="D649" s="562"/>
      <c r="E649" s="562"/>
    </row>
    <row r="650" spans="1:5" s="534" customFormat="1" ht="11.45" customHeight="1" x14ac:dyDescent="0.2">
      <c r="A650" s="561"/>
      <c r="B650" s="561"/>
      <c r="C650" s="561"/>
      <c r="D650" s="562"/>
      <c r="E650" s="562"/>
    </row>
    <row r="651" spans="1:5" s="534" customFormat="1" ht="11.45" customHeight="1" x14ac:dyDescent="0.2">
      <c r="A651" s="561"/>
      <c r="B651" s="561"/>
      <c r="C651" s="561"/>
      <c r="D651" s="562"/>
      <c r="E651" s="562"/>
    </row>
    <row r="652" spans="1:5" s="534" customFormat="1" ht="11.45" customHeight="1" x14ac:dyDescent="0.2">
      <c r="A652" s="561"/>
      <c r="B652" s="561"/>
      <c r="C652" s="561"/>
      <c r="D652" s="562"/>
      <c r="E652" s="562"/>
    </row>
    <row r="653" spans="1:5" s="534" customFormat="1" ht="11.45" customHeight="1" x14ac:dyDescent="0.2">
      <c r="A653" s="561"/>
      <c r="B653" s="561"/>
      <c r="C653" s="561"/>
      <c r="D653" s="562"/>
      <c r="E653" s="562"/>
    </row>
    <row r="654" spans="1:5" s="534" customFormat="1" ht="11.45" customHeight="1" x14ac:dyDescent="0.2">
      <c r="A654" s="561"/>
      <c r="B654" s="561"/>
      <c r="C654" s="561"/>
      <c r="D654" s="562"/>
      <c r="E654" s="562"/>
    </row>
    <row r="655" spans="1:5" s="534" customFormat="1" ht="11.45" customHeight="1" x14ac:dyDescent="0.2">
      <c r="A655" s="561"/>
      <c r="B655" s="561"/>
      <c r="C655" s="561"/>
      <c r="D655" s="562"/>
      <c r="E655" s="562"/>
    </row>
    <row r="656" spans="1:5" s="534" customFormat="1" ht="11.45" customHeight="1" x14ac:dyDescent="0.2">
      <c r="A656" s="561"/>
      <c r="B656" s="561"/>
      <c r="C656" s="561"/>
      <c r="D656" s="562"/>
      <c r="E656" s="562"/>
    </row>
    <row r="657" spans="1:5" s="534" customFormat="1" ht="11.45" customHeight="1" x14ac:dyDescent="0.2">
      <c r="A657" s="561"/>
      <c r="B657" s="561"/>
      <c r="C657" s="561"/>
      <c r="D657" s="562"/>
      <c r="E657" s="562"/>
    </row>
    <row r="658" spans="1:5" s="534" customFormat="1" ht="11.45" customHeight="1" x14ac:dyDescent="0.2">
      <c r="A658" s="561"/>
      <c r="B658" s="561"/>
      <c r="C658" s="561"/>
      <c r="D658" s="562"/>
      <c r="E658" s="562"/>
    </row>
    <row r="659" spans="1:5" s="534" customFormat="1" ht="11.45" customHeight="1" x14ac:dyDescent="0.2">
      <c r="A659" s="561"/>
      <c r="B659" s="561"/>
      <c r="C659" s="561"/>
      <c r="D659" s="562"/>
      <c r="E659" s="562"/>
    </row>
    <row r="660" spans="1:5" s="534" customFormat="1" ht="11.45" customHeight="1" x14ac:dyDescent="0.2">
      <c r="A660" s="561"/>
      <c r="B660" s="561"/>
      <c r="C660" s="561"/>
      <c r="D660" s="562"/>
      <c r="E660" s="562"/>
    </row>
    <row r="661" spans="1:5" s="534" customFormat="1" ht="11.45" customHeight="1" x14ac:dyDescent="0.2">
      <c r="A661" s="561"/>
      <c r="B661" s="561"/>
      <c r="C661" s="561"/>
      <c r="D661" s="562"/>
      <c r="E661" s="562"/>
    </row>
    <row r="662" spans="1:5" s="534" customFormat="1" ht="11.45" customHeight="1" x14ac:dyDescent="0.2">
      <c r="A662" s="561"/>
      <c r="B662" s="561"/>
      <c r="C662" s="561"/>
      <c r="D662" s="562"/>
      <c r="E662" s="562"/>
    </row>
    <row r="663" spans="1:5" s="534" customFormat="1" ht="11.45" customHeight="1" x14ac:dyDescent="0.2">
      <c r="A663" s="561"/>
      <c r="B663" s="561"/>
      <c r="C663" s="561"/>
      <c r="D663" s="562"/>
      <c r="E663" s="562"/>
    </row>
    <row r="664" spans="1:5" s="534" customFormat="1" ht="11.45" customHeight="1" x14ac:dyDescent="0.2">
      <c r="A664" s="561"/>
      <c r="B664" s="561"/>
      <c r="C664" s="561"/>
      <c r="D664" s="562"/>
      <c r="E664" s="562"/>
    </row>
    <row r="665" spans="1:5" s="534" customFormat="1" ht="11.45" customHeight="1" x14ac:dyDescent="0.2">
      <c r="A665" s="561"/>
      <c r="B665" s="561"/>
      <c r="C665" s="561"/>
      <c r="D665" s="562"/>
      <c r="E665" s="562"/>
    </row>
    <row r="666" spans="1:5" s="534" customFormat="1" ht="11.45" customHeight="1" x14ac:dyDescent="0.2">
      <c r="A666" s="561"/>
      <c r="B666" s="561"/>
      <c r="C666" s="561"/>
      <c r="D666" s="562"/>
      <c r="E666" s="562"/>
    </row>
    <row r="667" spans="1:5" s="534" customFormat="1" ht="11.45" customHeight="1" x14ac:dyDescent="0.2">
      <c r="A667" s="561"/>
      <c r="B667" s="561"/>
      <c r="C667" s="561"/>
      <c r="D667" s="562"/>
      <c r="E667" s="562"/>
    </row>
    <row r="668" spans="1:5" s="534" customFormat="1" ht="11.45" customHeight="1" x14ac:dyDescent="0.2">
      <c r="A668" s="561"/>
      <c r="B668" s="561"/>
      <c r="C668" s="561"/>
      <c r="D668" s="562"/>
      <c r="E668" s="562"/>
    </row>
    <row r="669" spans="1:5" s="534" customFormat="1" ht="11.45" customHeight="1" x14ac:dyDescent="0.2">
      <c r="A669" s="561"/>
      <c r="B669" s="561"/>
      <c r="C669" s="561"/>
      <c r="D669" s="562"/>
      <c r="E669" s="562"/>
    </row>
    <row r="670" spans="1:5" s="534" customFormat="1" ht="11.45" customHeight="1" x14ac:dyDescent="0.2">
      <c r="A670" s="561"/>
      <c r="B670" s="561"/>
      <c r="C670" s="561"/>
      <c r="D670" s="562"/>
      <c r="E670" s="562"/>
    </row>
    <row r="671" spans="1:5" s="534" customFormat="1" ht="11.45" customHeight="1" x14ac:dyDescent="0.2">
      <c r="A671" s="561"/>
      <c r="B671" s="561"/>
      <c r="C671" s="561"/>
      <c r="D671" s="562"/>
      <c r="E671" s="562"/>
    </row>
    <row r="672" spans="1:5" s="534" customFormat="1" ht="11.45" customHeight="1" x14ac:dyDescent="0.2">
      <c r="A672" s="561"/>
      <c r="B672" s="561"/>
      <c r="C672" s="561"/>
      <c r="D672" s="562"/>
      <c r="E672" s="562"/>
    </row>
    <row r="673" spans="1:5" s="534" customFormat="1" ht="11.45" customHeight="1" x14ac:dyDescent="0.2">
      <c r="A673" s="561"/>
      <c r="B673" s="561"/>
      <c r="C673" s="561"/>
      <c r="D673" s="562"/>
      <c r="E673" s="562"/>
    </row>
    <row r="674" spans="1:5" s="534" customFormat="1" ht="11.45" customHeight="1" x14ac:dyDescent="0.2">
      <c r="A674" s="561"/>
      <c r="B674" s="561"/>
      <c r="C674" s="561"/>
      <c r="D674" s="562"/>
      <c r="E674" s="562"/>
    </row>
    <row r="675" spans="1:5" s="534" customFormat="1" ht="11.45" customHeight="1" x14ac:dyDescent="0.2">
      <c r="A675" s="561"/>
      <c r="B675" s="561"/>
      <c r="C675" s="561"/>
      <c r="D675" s="562"/>
      <c r="E675" s="562"/>
    </row>
    <row r="676" spans="1:5" s="534" customFormat="1" ht="11.45" customHeight="1" x14ac:dyDescent="0.2">
      <c r="A676" s="561"/>
      <c r="B676" s="561"/>
      <c r="C676" s="561"/>
      <c r="D676" s="562"/>
      <c r="E676" s="562"/>
    </row>
    <row r="677" spans="1:5" s="534" customFormat="1" ht="11.45" customHeight="1" x14ac:dyDescent="0.2">
      <c r="A677" s="561"/>
      <c r="B677" s="561"/>
      <c r="C677" s="561"/>
      <c r="D677" s="562"/>
      <c r="E677" s="562"/>
    </row>
    <row r="678" spans="1:5" s="534" customFormat="1" ht="11.45" customHeight="1" x14ac:dyDescent="0.2">
      <c r="A678" s="561"/>
      <c r="B678" s="561"/>
      <c r="C678" s="561"/>
      <c r="D678" s="562"/>
      <c r="E678" s="562"/>
    </row>
    <row r="679" spans="1:5" s="534" customFormat="1" ht="11.45" customHeight="1" x14ac:dyDescent="0.2">
      <c r="A679" s="561"/>
      <c r="B679" s="561"/>
      <c r="C679" s="561"/>
      <c r="D679" s="562"/>
      <c r="E679" s="562"/>
    </row>
    <row r="680" spans="1:5" s="534" customFormat="1" ht="11.45" customHeight="1" x14ac:dyDescent="0.2">
      <c r="A680" s="561"/>
      <c r="B680" s="561"/>
      <c r="C680" s="561"/>
      <c r="D680" s="562"/>
      <c r="E680" s="562"/>
    </row>
    <row r="681" spans="1:5" s="534" customFormat="1" ht="11.45" customHeight="1" x14ac:dyDescent="0.2">
      <c r="A681" s="561"/>
      <c r="B681" s="561"/>
      <c r="C681" s="561"/>
      <c r="D681" s="562"/>
      <c r="E681" s="562"/>
    </row>
    <row r="682" spans="1:5" s="534" customFormat="1" ht="11.45" customHeight="1" x14ac:dyDescent="0.2">
      <c r="A682" s="561"/>
      <c r="B682" s="561"/>
      <c r="C682" s="561"/>
      <c r="D682" s="562"/>
      <c r="E682" s="562"/>
    </row>
    <row r="683" spans="1:5" s="534" customFormat="1" ht="11.45" customHeight="1" x14ac:dyDescent="0.2">
      <c r="A683" s="561"/>
      <c r="B683" s="561"/>
      <c r="C683" s="561"/>
      <c r="D683" s="562"/>
      <c r="E683" s="562"/>
    </row>
    <row r="684" spans="1:5" s="534" customFormat="1" ht="11.45" customHeight="1" x14ac:dyDescent="0.2">
      <c r="A684" s="561"/>
      <c r="B684" s="561"/>
      <c r="C684" s="561"/>
      <c r="D684" s="562"/>
      <c r="E684" s="562"/>
    </row>
    <row r="685" spans="1:5" s="534" customFormat="1" ht="11.45" customHeight="1" x14ac:dyDescent="0.2">
      <c r="A685" s="561"/>
      <c r="B685" s="561"/>
      <c r="C685" s="561"/>
      <c r="D685" s="562"/>
      <c r="E685" s="562"/>
    </row>
    <row r="686" spans="1:5" s="534" customFormat="1" ht="11.45" customHeight="1" x14ac:dyDescent="0.2">
      <c r="A686" s="561"/>
      <c r="B686" s="561"/>
      <c r="C686" s="561"/>
      <c r="D686" s="562"/>
      <c r="E686" s="562"/>
    </row>
    <row r="687" spans="1:5" s="534" customFormat="1" ht="11.45" customHeight="1" x14ac:dyDescent="0.2">
      <c r="A687" s="561"/>
      <c r="B687" s="561"/>
      <c r="C687" s="561"/>
      <c r="D687" s="562"/>
      <c r="E687" s="562"/>
    </row>
    <row r="688" spans="1:5" s="534" customFormat="1" ht="11.45" customHeight="1" x14ac:dyDescent="0.2">
      <c r="A688" s="561"/>
      <c r="B688" s="561"/>
      <c r="C688" s="561"/>
      <c r="D688" s="562"/>
      <c r="E688" s="562"/>
    </row>
    <row r="689" spans="1:5" s="534" customFormat="1" ht="11.45" customHeight="1" x14ac:dyDescent="0.2">
      <c r="A689" s="561"/>
      <c r="B689" s="561"/>
      <c r="C689" s="561"/>
      <c r="D689" s="562"/>
      <c r="E689" s="562"/>
    </row>
    <row r="690" spans="1:5" s="534" customFormat="1" ht="11.45" customHeight="1" x14ac:dyDescent="0.2">
      <c r="A690" s="561"/>
      <c r="B690" s="561"/>
      <c r="C690" s="561"/>
      <c r="D690" s="562"/>
      <c r="E690" s="562"/>
    </row>
    <row r="691" spans="1:5" s="534" customFormat="1" ht="11.45" customHeight="1" x14ac:dyDescent="0.2">
      <c r="A691" s="561"/>
      <c r="B691" s="561"/>
      <c r="C691" s="561"/>
      <c r="D691" s="562"/>
      <c r="E691" s="562"/>
    </row>
    <row r="692" spans="1:5" s="534" customFormat="1" ht="11.45" customHeight="1" x14ac:dyDescent="0.2">
      <c r="A692" s="561"/>
      <c r="B692" s="561"/>
      <c r="C692" s="561"/>
      <c r="D692" s="562"/>
      <c r="E692" s="562"/>
    </row>
    <row r="693" spans="1:5" s="534" customFormat="1" ht="11.45" customHeight="1" x14ac:dyDescent="0.2">
      <c r="A693" s="561"/>
      <c r="B693" s="561"/>
      <c r="C693" s="561"/>
      <c r="D693" s="562"/>
      <c r="E693" s="562"/>
    </row>
    <row r="694" spans="1:5" s="534" customFormat="1" ht="11.45" customHeight="1" x14ac:dyDescent="0.2">
      <c r="A694" s="561"/>
      <c r="B694" s="561"/>
      <c r="C694" s="561"/>
      <c r="D694" s="562"/>
      <c r="E694" s="562"/>
    </row>
    <row r="695" spans="1:5" s="534" customFormat="1" ht="11.45" customHeight="1" x14ac:dyDescent="0.2">
      <c r="A695" s="561"/>
      <c r="B695" s="561"/>
      <c r="C695" s="561"/>
      <c r="D695" s="562"/>
      <c r="E695" s="562"/>
    </row>
    <row r="696" spans="1:5" s="534" customFormat="1" ht="11.45" customHeight="1" x14ac:dyDescent="0.2">
      <c r="A696" s="561"/>
      <c r="B696" s="561"/>
      <c r="C696" s="561"/>
      <c r="D696" s="562"/>
      <c r="E696" s="562"/>
    </row>
    <row r="697" spans="1:5" s="534" customFormat="1" ht="11.45" customHeight="1" x14ac:dyDescent="0.2">
      <c r="A697" s="561"/>
      <c r="B697" s="561"/>
      <c r="C697" s="561"/>
      <c r="D697" s="562"/>
      <c r="E697" s="562"/>
    </row>
    <row r="698" spans="1:5" s="534" customFormat="1" ht="11.45" customHeight="1" x14ac:dyDescent="0.2">
      <c r="A698" s="561"/>
      <c r="B698" s="561"/>
      <c r="C698" s="561"/>
      <c r="D698" s="562"/>
      <c r="E698" s="562"/>
    </row>
    <row r="699" spans="1:5" s="534" customFormat="1" ht="11.45" customHeight="1" x14ac:dyDescent="0.2">
      <c r="A699" s="561"/>
      <c r="B699" s="561"/>
      <c r="C699" s="561"/>
      <c r="D699" s="562"/>
      <c r="E699" s="562"/>
    </row>
    <row r="700" spans="1:5" s="534" customFormat="1" ht="11.45" customHeight="1" x14ac:dyDescent="0.2">
      <c r="A700" s="561"/>
      <c r="B700" s="561"/>
      <c r="C700" s="561"/>
      <c r="D700" s="562"/>
      <c r="E700" s="562"/>
    </row>
    <row r="701" spans="1:5" s="534" customFormat="1" ht="11.45" customHeight="1" x14ac:dyDescent="0.2">
      <c r="A701" s="561"/>
      <c r="B701" s="561"/>
      <c r="C701" s="561"/>
      <c r="D701" s="562"/>
      <c r="E701" s="562"/>
    </row>
    <row r="702" spans="1:5" s="534" customFormat="1" ht="11.45" customHeight="1" x14ac:dyDescent="0.2">
      <c r="A702" s="561"/>
      <c r="B702" s="561"/>
      <c r="C702" s="561"/>
      <c r="D702" s="562"/>
      <c r="E702" s="562"/>
    </row>
    <row r="703" spans="1:5" s="534" customFormat="1" ht="11.45" customHeight="1" x14ac:dyDescent="0.2">
      <c r="A703" s="561"/>
      <c r="B703" s="561"/>
      <c r="C703" s="561"/>
      <c r="D703" s="562"/>
      <c r="E703" s="562"/>
    </row>
    <row r="704" spans="1:5" s="534" customFormat="1" ht="11.45" customHeight="1" x14ac:dyDescent="0.2">
      <c r="A704" s="561"/>
      <c r="B704" s="561"/>
      <c r="C704" s="561"/>
      <c r="D704" s="562"/>
      <c r="E704" s="562"/>
    </row>
    <row r="705" spans="1:5" s="534" customFormat="1" ht="11.45" customHeight="1" x14ac:dyDescent="0.2">
      <c r="A705" s="561"/>
      <c r="B705" s="561"/>
      <c r="C705" s="561"/>
      <c r="D705" s="562"/>
      <c r="E705" s="562"/>
    </row>
    <row r="706" spans="1:5" s="534" customFormat="1" ht="11.45" customHeight="1" x14ac:dyDescent="0.2">
      <c r="A706" s="561"/>
      <c r="B706" s="561"/>
      <c r="C706" s="561"/>
      <c r="D706" s="562"/>
      <c r="E706" s="562"/>
    </row>
    <row r="707" spans="1:5" s="534" customFormat="1" ht="11.45" customHeight="1" x14ac:dyDescent="0.2">
      <c r="A707" s="561"/>
      <c r="B707" s="561"/>
      <c r="C707" s="561"/>
      <c r="D707" s="562"/>
      <c r="E707" s="562"/>
    </row>
    <row r="708" spans="1:5" s="534" customFormat="1" ht="11.45" customHeight="1" x14ac:dyDescent="0.2">
      <c r="A708" s="561"/>
      <c r="B708" s="561"/>
      <c r="C708" s="561"/>
      <c r="D708" s="562"/>
      <c r="E708" s="562"/>
    </row>
    <row r="709" spans="1:5" s="534" customFormat="1" ht="11.45" customHeight="1" x14ac:dyDescent="0.2">
      <c r="A709" s="561"/>
      <c r="B709" s="561"/>
      <c r="C709" s="561"/>
      <c r="D709" s="562"/>
      <c r="E709" s="562"/>
    </row>
    <row r="710" spans="1:5" s="534" customFormat="1" ht="11.45" customHeight="1" x14ac:dyDescent="0.2">
      <c r="A710" s="561"/>
      <c r="B710" s="561"/>
      <c r="C710" s="561"/>
      <c r="D710" s="562"/>
      <c r="E710" s="562"/>
    </row>
    <row r="711" spans="1:5" s="534" customFormat="1" ht="11.45" customHeight="1" x14ac:dyDescent="0.2">
      <c r="A711" s="561"/>
      <c r="B711" s="561"/>
      <c r="C711" s="561"/>
      <c r="D711" s="562"/>
      <c r="E711" s="562"/>
    </row>
    <row r="712" spans="1:5" s="534" customFormat="1" ht="11.45" customHeight="1" x14ac:dyDescent="0.2">
      <c r="A712" s="561"/>
      <c r="B712" s="561"/>
      <c r="C712" s="561"/>
      <c r="D712" s="562"/>
      <c r="E712" s="562"/>
    </row>
    <row r="713" spans="1:5" s="534" customFormat="1" ht="11.45" customHeight="1" x14ac:dyDescent="0.2">
      <c r="A713" s="561"/>
      <c r="B713" s="561"/>
      <c r="C713" s="561"/>
      <c r="D713" s="562"/>
      <c r="E713" s="562"/>
    </row>
    <row r="714" spans="1:5" s="534" customFormat="1" ht="11.45" customHeight="1" x14ac:dyDescent="0.2">
      <c r="A714" s="561"/>
      <c r="B714" s="561"/>
      <c r="C714" s="561"/>
      <c r="D714" s="562"/>
      <c r="E714" s="562"/>
    </row>
    <row r="715" spans="1:5" s="534" customFormat="1" ht="11.45" customHeight="1" x14ac:dyDescent="0.2">
      <c r="A715" s="561"/>
      <c r="B715" s="561"/>
      <c r="C715" s="561"/>
      <c r="D715" s="562"/>
      <c r="E715" s="562"/>
    </row>
    <row r="716" spans="1:5" s="534" customFormat="1" ht="11.45" customHeight="1" x14ac:dyDescent="0.2">
      <c r="A716" s="561"/>
      <c r="B716" s="561"/>
      <c r="C716" s="561"/>
      <c r="D716" s="562"/>
      <c r="E716" s="562"/>
    </row>
    <row r="717" spans="1:5" s="534" customFormat="1" ht="11.45" customHeight="1" x14ac:dyDescent="0.2">
      <c r="A717" s="561"/>
      <c r="B717" s="561"/>
      <c r="C717" s="561"/>
      <c r="D717" s="562"/>
      <c r="E717" s="562"/>
    </row>
    <row r="718" spans="1:5" s="534" customFormat="1" ht="11.45" customHeight="1" x14ac:dyDescent="0.2">
      <c r="A718" s="561"/>
      <c r="B718" s="561"/>
      <c r="C718" s="561"/>
      <c r="D718" s="562"/>
      <c r="E718" s="562"/>
    </row>
    <row r="719" spans="1:5" s="534" customFormat="1" ht="11.45" customHeight="1" x14ac:dyDescent="0.2">
      <c r="A719" s="561"/>
      <c r="B719" s="561"/>
      <c r="C719" s="561"/>
      <c r="D719" s="562"/>
      <c r="E719" s="562"/>
    </row>
    <row r="720" spans="1:5" s="534" customFormat="1" ht="11.45" customHeight="1" x14ac:dyDescent="0.2">
      <c r="A720" s="561"/>
      <c r="B720" s="561"/>
      <c r="C720" s="561"/>
      <c r="D720" s="562"/>
      <c r="E720" s="562"/>
    </row>
    <row r="721" spans="1:5" s="534" customFormat="1" ht="11.45" customHeight="1" x14ac:dyDescent="0.2">
      <c r="A721" s="561"/>
      <c r="B721" s="561"/>
      <c r="C721" s="561"/>
      <c r="D721" s="562"/>
      <c r="E721" s="562"/>
    </row>
    <row r="722" spans="1:5" s="534" customFormat="1" ht="11.45" customHeight="1" x14ac:dyDescent="0.2">
      <c r="A722" s="561"/>
      <c r="B722" s="561"/>
      <c r="C722" s="561"/>
      <c r="D722" s="562"/>
      <c r="E722" s="562"/>
    </row>
    <row r="723" spans="1:5" s="534" customFormat="1" ht="11.45" customHeight="1" x14ac:dyDescent="0.2">
      <c r="A723" s="561"/>
      <c r="B723" s="561"/>
      <c r="C723" s="561"/>
      <c r="D723" s="562"/>
      <c r="E723" s="562"/>
    </row>
    <row r="724" spans="1:5" s="534" customFormat="1" ht="11.45" customHeight="1" x14ac:dyDescent="0.2">
      <c r="A724" s="561"/>
      <c r="B724" s="561"/>
      <c r="C724" s="561"/>
      <c r="D724" s="562"/>
      <c r="E724" s="562"/>
    </row>
    <row r="725" spans="1:5" s="534" customFormat="1" ht="11.45" customHeight="1" x14ac:dyDescent="0.2">
      <c r="A725" s="561"/>
      <c r="B725" s="561"/>
      <c r="C725" s="561"/>
      <c r="D725" s="562"/>
      <c r="E725" s="562"/>
    </row>
    <row r="726" spans="1:5" s="534" customFormat="1" ht="11.45" customHeight="1" x14ac:dyDescent="0.2">
      <c r="A726" s="561"/>
      <c r="B726" s="561"/>
      <c r="C726" s="561"/>
      <c r="D726" s="562"/>
      <c r="E726" s="562"/>
    </row>
    <row r="727" spans="1:5" s="534" customFormat="1" ht="11.45" customHeight="1" x14ac:dyDescent="0.2">
      <c r="A727" s="561"/>
      <c r="B727" s="561"/>
      <c r="C727" s="561"/>
      <c r="D727" s="562"/>
      <c r="E727" s="562"/>
    </row>
    <row r="728" spans="1:5" s="534" customFormat="1" ht="11.45" customHeight="1" x14ac:dyDescent="0.2">
      <c r="A728" s="561"/>
      <c r="B728" s="561"/>
      <c r="C728" s="561"/>
      <c r="D728" s="562"/>
      <c r="E728" s="562"/>
    </row>
    <row r="729" spans="1:5" s="534" customFormat="1" ht="11.45" customHeight="1" x14ac:dyDescent="0.2">
      <c r="A729" s="561"/>
      <c r="B729" s="561"/>
      <c r="C729" s="561"/>
      <c r="D729" s="562"/>
      <c r="E729" s="562"/>
    </row>
    <row r="730" spans="1:5" s="534" customFormat="1" ht="11.45" customHeight="1" x14ac:dyDescent="0.2">
      <c r="A730" s="561"/>
      <c r="B730" s="561"/>
      <c r="C730" s="561"/>
      <c r="D730" s="562"/>
      <c r="E730" s="562"/>
    </row>
    <row r="731" spans="1:5" s="534" customFormat="1" ht="11.45" customHeight="1" x14ac:dyDescent="0.2">
      <c r="A731" s="561"/>
      <c r="B731" s="561"/>
      <c r="C731" s="561"/>
      <c r="D731" s="562"/>
      <c r="E731" s="562"/>
    </row>
    <row r="732" spans="1:5" s="534" customFormat="1" ht="11.45" customHeight="1" x14ac:dyDescent="0.2">
      <c r="A732" s="561"/>
      <c r="B732" s="561"/>
      <c r="C732" s="561"/>
      <c r="D732" s="562"/>
      <c r="E732" s="562"/>
    </row>
    <row r="733" spans="1:5" s="534" customFormat="1" ht="11.45" customHeight="1" x14ac:dyDescent="0.2">
      <c r="A733" s="561"/>
      <c r="B733" s="561"/>
      <c r="C733" s="561"/>
      <c r="D733" s="562"/>
      <c r="E733" s="562"/>
    </row>
    <row r="734" spans="1:5" s="534" customFormat="1" ht="11.45" customHeight="1" x14ac:dyDescent="0.2">
      <c r="A734" s="561"/>
      <c r="B734" s="561"/>
      <c r="C734" s="561"/>
      <c r="D734" s="562"/>
      <c r="E734" s="562"/>
    </row>
    <row r="735" spans="1:5" s="534" customFormat="1" ht="11.45" customHeight="1" x14ac:dyDescent="0.2">
      <c r="A735" s="561"/>
      <c r="B735" s="561"/>
      <c r="C735" s="561"/>
      <c r="D735" s="562"/>
      <c r="E735" s="562"/>
    </row>
    <row r="736" spans="1:5" s="534" customFormat="1" ht="11.45" customHeight="1" x14ac:dyDescent="0.2">
      <c r="A736" s="561"/>
      <c r="B736" s="561"/>
      <c r="C736" s="561"/>
      <c r="D736" s="562"/>
      <c r="E736" s="562"/>
    </row>
    <row r="737" spans="1:5" s="534" customFormat="1" ht="11.45" customHeight="1" x14ac:dyDescent="0.2">
      <c r="A737" s="561"/>
      <c r="B737" s="561"/>
      <c r="C737" s="561"/>
      <c r="D737" s="562"/>
      <c r="E737" s="562"/>
    </row>
    <row r="738" spans="1:5" s="534" customFormat="1" ht="11.45" customHeight="1" x14ac:dyDescent="0.2">
      <c r="A738" s="561"/>
      <c r="B738" s="561"/>
      <c r="C738" s="561"/>
      <c r="D738" s="562"/>
      <c r="E738" s="562"/>
    </row>
    <row r="739" spans="1:5" s="534" customFormat="1" ht="11.45" customHeight="1" x14ac:dyDescent="0.2">
      <c r="A739" s="561"/>
      <c r="B739" s="561"/>
      <c r="C739" s="561"/>
      <c r="D739" s="562"/>
      <c r="E739" s="562"/>
    </row>
    <row r="740" spans="1:5" s="534" customFormat="1" ht="11.45" customHeight="1" x14ac:dyDescent="0.2">
      <c r="A740" s="561"/>
      <c r="B740" s="561"/>
      <c r="C740" s="561"/>
      <c r="D740" s="562"/>
      <c r="E740" s="562"/>
    </row>
    <row r="741" spans="1:5" s="534" customFormat="1" ht="11.45" customHeight="1" x14ac:dyDescent="0.2">
      <c r="A741" s="561"/>
      <c r="B741" s="561"/>
      <c r="C741" s="561"/>
      <c r="D741" s="562"/>
      <c r="E741" s="562"/>
    </row>
    <row r="742" spans="1:5" s="534" customFormat="1" ht="11.45" customHeight="1" x14ac:dyDescent="0.2">
      <c r="A742" s="561"/>
      <c r="B742" s="561"/>
      <c r="C742" s="561"/>
      <c r="D742" s="562"/>
      <c r="E742" s="562"/>
    </row>
    <row r="743" spans="1:5" s="534" customFormat="1" ht="11.45" customHeight="1" x14ac:dyDescent="0.2">
      <c r="A743" s="561"/>
      <c r="B743" s="561"/>
      <c r="C743" s="561"/>
      <c r="D743" s="562"/>
      <c r="E743" s="562"/>
    </row>
    <row r="744" spans="1:5" s="534" customFormat="1" ht="11.45" customHeight="1" x14ac:dyDescent="0.2">
      <c r="A744" s="561"/>
      <c r="B744" s="561"/>
      <c r="C744" s="561"/>
      <c r="D744" s="562"/>
      <c r="E744" s="562"/>
    </row>
    <row r="745" spans="1:5" s="534" customFormat="1" ht="11.45" customHeight="1" x14ac:dyDescent="0.2">
      <c r="A745" s="561"/>
      <c r="B745" s="561"/>
      <c r="C745" s="561"/>
      <c r="D745" s="562"/>
      <c r="E745" s="562"/>
    </row>
    <row r="746" spans="1:5" s="534" customFormat="1" ht="11.45" customHeight="1" x14ac:dyDescent="0.2">
      <c r="A746" s="561"/>
      <c r="B746" s="561"/>
      <c r="C746" s="561"/>
      <c r="D746" s="562"/>
      <c r="E746" s="562"/>
    </row>
    <row r="747" spans="1:5" s="534" customFormat="1" ht="11.45" customHeight="1" x14ac:dyDescent="0.2">
      <c r="A747" s="561"/>
      <c r="B747" s="561"/>
      <c r="C747" s="561"/>
      <c r="D747" s="562"/>
      <c r="E747" s="562"/>
    </row>
    <row r="748" spans="1:5" s="534" customFormat="1" ht="11.45" customHeight="1" x14ac:dyDescent="0.2">
      <c r="A748" s="561"/>
      <c r="B748" s="561"/>
      <c r="C748" s="561"/>
      <c r="D748" s="562"/>
      <c r="E748" s="562"/>
    </row>
    <row r="749" spans="1:5" s="534" customFormat="1" ht="11.45" customHeight="1" x14ac:dyDescent="0.2">
      <c r="A749" s="561"/>
      <c r="B749" s="561"/>
      <c r="C749" s="561"/>
      <c r="D749" s="562"/>
      <c r="E749" s="562"/>
    </row>
    <row r="750" spans="1:5" s="534" customFormat="1" ht="11.45" customHeight="1" x14ac:dyDescent="0.2">
      <c r="A750" s="561"/>
      <c r="B750" s="561"/>
      <c r="C750" s="561"/>
      <c r="D750" s="562"/>
      <c r="E750" s="562"/>
    </row>
    <row r="751" spans="1:5" s="534" customFormat="1" ht="11.45" customHeight="1" x14ac:dyDescent="0.2">
      <c r="A751" s="561"/>
      <c r="B751" s="561"/>
      <c r="C751" s="561"/>
      <c r="D751" s="562"/>
      <c r="E751" s="562"/>
    </row>
    <row r="752" spans="1:5" s="534" customFormat="1" ht="11.45" customHeight="1" x14ac:dyDescent="0.2">
      <c r="A752" s="561"/>
      <c r="B752" s="561"/>
      <c r="C752" s="561"/>
      <c r="D752" s="562"/>
      <c r="E752" s="562"/>
    </row>
    <row r="753" spans="1:5" s="534" customFormat="1" ht="11.45" customHeight="1" x14ac:dyDescent="0.2">
      <c r="A753" s="561"/>
      <c r="B753" s="561"/>
      <c r="C753" s="561"/>
      <c r="D753" s="562"/>
      <c r="E753" s="562"/>
    </row>
    <row r="754" spans="1:5" s="534" customFormat="1" ht="11.45" customHeight="1" x14ac:dyDescent="0.2">
      <c r="A754" s="561"/>
      <c r="B754" s="561"/>
      <c r="C754" s="561"/>
      <c r="D754" s="562"/>
      <c r="E754" s="562"/>
    </row>
    <row r="755" spans="1:5" s="534" customFormat="1" ht="11.45" customHeight="1" x14ac:dyDescent="0.2">
      <c r="A755" s="561"/>
      <c r="B755" s="561"/>
      <c r="C755" s="561"/>
      <c r="D755" s="562"/>
      <c r="E755" s="562"/>
    </row>
    <row r="756" spans="1:5" s="534" customFormat="1" ht="11.45" customHeight="1" x14ac:dyDescent="0.2">
      <c r="A756" s="561"/>
      <c r="B756" s="561"/>
      <c r="C756" s="561"/>
      <c r="D756" s="562"/>
      <c r="E756" s="562"/>
    </row>
    <row r="757" spans="1:5" s="534" customFormat="1" ht="11.45" customHeight="1" x14ac:dyDescent="0.2">
      <c r="A757" s="561"/>
      <c r="B757" s="561"/>
      <c r="C757" s="561"/>
      <c r="D757" s="562"/>
      <c r="E757" s="562"/>
    </row>
    <row r="758" spans="1:5" s="534" customFormat="1" ht="11.45" customHeight="1" x14ac:dyDescent="0.2">
      <c r="A758" s="561"/>
      <c r="B758" s="561"/>
      <c r="C758" s="561"/>
      <c r="D758" s="562"/>
      <c r="E758" s="562"/>
    </row>
    <row r="759" spans="1:5" s="534" customFormat="1" ht="11.45" customHeight="1" x14ac:dyDescent="0.2">
      <c r="A759" s="561"/>
      <c r="B759" s="561"/>
      <c r="C759" s="561"/>
      <c r="D759" s="562"/>
      <c r="E759" s="562"/>
    </row>
    <row r="760" spans="1:5" s="534" customFormat="1" ht="11.45" customHeight="1" x14ac:dyDescent="0.2">
      <c r="A760" s="561"/>
      <c r="B760" s="561"/>
      <c r="C760" s="561"/>
      <c r="D760" s="562"/>
      <c r="E760" s="562"/>
    </row>
    <row r="761" spans="1:5" s="534" customFormat="1" ht="11.45" customHeight="1" x14ac:dyDescent="0.2">
      <c r="A761" s="561"/>
      <c r="B761" s="561"/>
      <c r="C761" s="561"/>
      <c r="D761" s="562"/>
      <c r="E761" s="562"/>
    </row>
    <row r="762" spans="1:5" s="534" customFormat="1" ht="11.45" customHeight="1" x14ac:dyDescent="0.2">
      <c r="A762" s="561"/>
      <c r="B762" s="561"/>
      <c r="C762" s="561"/>
      <c r="D762" s="562"/>
      <c r="E762" s="562"/>
    </row>
    <row r="763" spans="1:5" s="534" customFormat="1" ht="11.45" customHeight="1" x14ac:dyDescent="0.2">
      <c r="A763" s="561"/>
      <c r="B763" s="561"/>
      <c r="C763" s="561"/>
      <c r="D763" s="562"/>
      <c r="E763" s="562"/>
    </row>
    <row r="764" spans="1:5" s="534" customFormat="1" ht="11.45" customHeight="1" x14ac:dyDescent="0.2">
      <c r="A764" s="561"/>
      <c r="B764" s="561"/>
      <c r="C764" s="561"/>
      <c r="D764" s="562"/>
      <c r="E764" s="562"/>
    </row>
    <row r="765" spans="1:5" s="534" customFormat="1" ht="11.45" customHeight="1" x14ac:dyDescent="0.2">
      <c r="A765" s="561"/>
      <c r="B765" s="561"/>
      <c r="C765" s="561"/>
      <c r="D765" s="562"/>
      <c r="E765" s="562"/>
    </row>
    <row r="766" spans="1:5" s="534" customFormat="1" ht="11.45" customHeight="1" x14ac:dyDescent="0.2">
      <c r="A766" s="561"/>
      <c r="B766" s="561"/>
      <c r="C766" s="561"/>
      <c r="D766" s="562"/>
      <c r="E766" s="562"/>
    </row>
    <row r="767" spans="1:5" s="534" customFormat="1" ht="11.45" customHeight="1" x14ac:dyDescent="0.2">
      <c r="A767" s="561"/>
      <c r="B767" s="561"/>
      <c r="C767" s="561"/>
      <c r="D767" s="562"/>
      <c r="E767" s="562"/>
    </row>
    <row r="768" spans="1:5" s="534" customFormat="1" ht="11.45" customHeight="1" x14ac:dyDescent="0.2">
      <c r="A768" s="561"/>
      <c r="B768" s="561"/>
      <c r="C768" s="561"/>
      <c r="D768" s="562"/>
      <c r="E768" s="562"/>
    </row>
    <row r="769" spans="1:5" s="534" customFormat="1" ht="11.45" customHeight="1" x14ac:dyDescent="0.2">
      <c r="A769" s="561"/>
      <c r="B769" s="561"/>
      <c r="C769" s="561"/>
      <c r="D769" s="562"/>
      <c r="E769" s="562"/>
    </row>
    <row r="770" spans="1:5" s="534" customFormat="1" ht="11.45" customHeight="1" x14ac:dyDescent="0.2">
      <c r="A770" s="561"/>
      <c r="B770" s="561"/>
      <c r="C770" s="561"/>
      <c r="D770" s="562"/>
      <c r="E770" s="562"/>
    </row>
    <row r="771" spans="1:5" s="534" customFormat="1" ht="11.45" customHeight="1" x14ac:dyDescent="0.2">
      <c r="A771" s="561"/>
      <c r="B771" s="561"/>
      <c r="C771" s="561"/>
      <c r="D771" s="562"/>
      <c r="E771" s="562"/>
    </row>
    <row r="772" spans="1:5" s="534" customFormat="1" ht="11.45" customHeight="1" x14ac:dyDescent="0.2">
      <c r="A772" s="561"/>
      <c r="B772" s="561"/>
      <c r="C772" s="561"/>
      <c r="D772" s="562"/>
      <c r="E772" s="562"/>
    </row>
    <row r="773" spans="1:5" s="534" customFormat="1" ht="11.45" customHeight="1" x14ac:dyDescent="0.2">
      <c r="A773" s="561"/>
      <c r="B773" s="561"/>
      <c r="C773" s="561"/>
      <c r="D773" s="562"/>
      <c r="E773" s="562"/>
    </row>
    <row r="774" spans="1:5" s="534" customFormat="1" ht="11.45" customHeight="1" x14ac:dyDescent="0.2">
      <c r="A774" s="561"/>
      <c r="B774" s="561"/>
      <c r="C774" s="561"/>
      <c r="D774" s="562"/>
      <c r="E774" s="562"/>
    </row>
    <row r="775" spans="1:5" s="534" customFormat="1" ht="11.45" customHeight="1" x14ac:dyDescent="0.2">
      <c r="A775" s="561"/>
      <c r="B775" s="561"/>
      <c r="C775" s="561"/>
      <c r="D775" s="562"/>
      <c r="E775" s="562"/>
    </row>
    <row r="776" spans="1:5" s="534" customFormat="1" ht="11.45" customHeight="1" x14ac:dyDescent="0.2">
      <c r="A776" s="561"/>
      <c r="B776" s="561"/>
      <c r="C776" s="561"/>
      <c r="D776" s="562"/>
      <c r="E776" s="562"/>
    </row>
    <row r="777" spans="1:5" s="534" customFormat="1" ht="11.45" customHeight="1" x14ac:dyDescent="0.2">
      <c r="A777" s="561"/>
      <c r="B777" s="561"/>
      <c r="C777" s="561"/>
      <c r="D777" s="562"/>
      <c r="E777" s="562"/>
    </row>
    <row r="778" spans="1:5" s="534" customFormat="1" ht="11.45" customHeight="1" x14ac:dyDescent="0.2">
      <c r="A778" s="561"/>
      <c r="B778" s="561"/>
      <c r="C778" s="561"/>
      <c r="D778" s="562"/>
      <c r="E778" s="562"/>
    </row>
    <row r="779" spans="1:5" s="534" customFormat="1" ht="11.45" customHeight="1" x14ac:dyDescent="0.2">
      <c r="A779" s="561"/>
      <c r="B779" s="561"/>
      <c r="C779" s="561"/>
      <c r="D779" s="562"/>
      <c r="E779" s="562"/>
    </row>
    <row r="780" spans="1:5" s="534" customFormat="1" ht="11.45" customHeight="1" x14ac:dyDescent="0.2">
      <c r="A780" s="561"/>
      <c r="B780" s="561"/>
      <c r="C780" s="561"/>
      <c r="D780" s="562"/>
      <c r="E780" s="562"/>
    </row>
    <row r="781" spans="1:5" s="534" customFormat="1" ht="11.45" customHeight="1" x14ac:dyDescent="0.2">
      <c r="A781" s="561"/>
      <c r="B781" s="561"/>
      <c r="C781" s="561"/>
      <c r="D781" s="562"/>
      <c r="E781" s="562"/>
    </row>
    <row r="782" spans="1:5" s="534" customFormat="1" ht="11.45" customHeight="1" x14ac:dyDescent="0.2">
      <c r="A782" s="561"/>
      <c r="B782" s="561"/>
      <c r="C782" s="561"/>
      <c r="D782" s="562"/>
      <c r="E782" s="562"/>
    </row>
    <row r="783" spans="1:5" s="534" customFormat="1" ht="11.45" customHeight="1" x14ac:dyDescent="0.2">
      <c r="A783" s="561"/>
      <c r="B783" s="561"/>
      <c r="C783" s="561"/>
      <c r="D783" s="562"/>
      <c r="E783" s="562"/>
    </row>
    <row r="784" spans="1:5" s="534" customFormat="1" ht="11.45" customHeight="1" x14ac:dyDescent="0.2">
      <c r="A784" s="561"/>
      <c r="B784" s="561"/>
      <c r="C784" s="561"/>
      <c r="D784" s="562"/>
      <c r="E784" s="562"/>
    </row>
    <row r="785" spans="1:5" s="534" customFormat="1" ht="11.45" customHeight="1" x14ac:dyDescent="0.2">
      <c r="A785" s="561"/>
      <c r="B785" s="561"/>
      <c r="C785" s="561"/>
      <c r="D785" s="562"/>
      <c r="E785" s="562"/>
    </row>
    <row r="786" spans="1:5" s="534" customFormat="1" ht="11.45" customHeight="1" x14ac:dyDescent="0.2">
      <c r="A786" s="561"/>
      <c r="B786" s="561"/>
      <c r="C786" s="561"/>
      <c r="D786" s="562"/>
      <c r="E786" s="562"/>
    </row>
    <row r="787" spans="1:5" s="534" customFormat="1" ht="11.45" customHeight="1" x14ac:dyDescent="0.2">
      <c r="A787" s="561"/>
      <c r="B787" s="561"/>
      <c r="C787" s="561"/>
      <c r="D787" s="562"/>
      <c r="E787" s="562"/>
    </row>
    <row r="788" spans="1:5" s="534" customFormat="1" ht="11.45" customHeight="1" x14ac:dyDescent="0.2">
      <c r="A788" s="561"/>
      <c r="B788" s="561"/>
      <c r="C788" s="561"/>
      <c r="D788" s="562"/>
      <c r="E788" s="562"/>
    </row>
    <row r="789" spans="1:5" s="534" customFormat="1" ht="11.45" customHeight="1" x14ac:dyDescent="0.2">
      <c r="A789" s="561"/>
      <c r="B789" s="561"/>
      <c r="C789" s="561"/>
      <c r="D789" s="562"/>
      <c r="E789" s="562"/>
    </row>
    <row r="790" spans="1:5" s="534" customFormat="1" ht="11.45" customHeight="1" x14ac:dyDescent="0.2">
      <c r="A790" s="561"/>
      <c r="B790" s="561"/>
      <c r="C790" s="561"/>
      <c r="D790" s="562"/>
      <c r="E790" s="562"/>
    </row>
    <row r="791" spans="1:5" s="534" customFormat="1" ht="11.45" customHeight="1" x14ac:dyDescent="0.2">
      <c r="A791" s="561"/>
      <c r="B791" s="561"/>
      <c r="C791" s="561"/>
      <c r="D791" s="562"/>
      <c r="E791" s="562"/>
    </row>
    <row r="792" spans="1:5" s="534" customFormat="1" ht="11.45" customHeight="1" x14ac:dyDescent="0.2">
      <c r="A792" s="561"/>
      <c r="B792" s="561"/>
      <c r="C792" s="561"/>
      <c r="D792" s="562"/>
      <c r="E792" s="562"/>
    </row>
    <row r="793" spans="1:5" s="534" customFormat="1" ht="11.45" customHeight="1" x14ac:dyDescent="0.2">
      <c r="A793" s="561"/>
      <c r="B793" s="561"/>
      <c r="C793" s="561"/>
      <c r="D793" s="562"/>
      <c r="E793" s="562"/>
    </row>
    <row r="794" spans="1:5" s="534" customFormat="1" ht="11.45" customHeight="1" x14ac:dyDescent="0.2">
      <c r="A794" s="561"/>
      <c r="B794" s="561"/>
      <c r="C794" s="561"/>
      <c r="D794" s="562"/>
      <c r="E794" s="562"/>
    </row>
    <row r="795" spans="1:5" s="534" customFormat="1" ht="11.45" customHeight="1" x14ac:dyDescent="0.2">
      <c r="A795" s="561"/>
      <c r="B795" s="561"/>
      <c r="C795" s="561"/>
      <c r="D795" s="562"/>
      <c r="E795" s="562"/>
    </row>
    <row r="796" spans="1:5" s="534" customFormat="1" ht="11.45" customHeight="1" x14ac:dyDescent="0.2">
      <c r="A796" s="561"/>
      <c r="B796" s="561"/>
      <c r="C796" s="561"/>
      <c r="D796" s="562"/>
      <c r="E796" s="562"/>
    </row>
    <row r="797" spans="1:5" s="534" customFormat="1" ht="11.45" customHeight="1" x14ac:dyDescent="0.2">
      <c r="A797" s="561"/>
      <c r="B797" s="561"/>
      <c r="C797" s="561"/>
      <c r="D797" s="562"/>
      <c r="E797" s="562"/>
    </row>
    <row r="798" spans="1:5" s="534" customFormat="1" ht="11.45" customHeight="1" x14ac:dyDescent="0.2">
      <c r="A798" s="561"/>
      <c r="B798" s="561"/>
      <c r="C798" s="561"/>
      <c r="D798" s="562"/>
      <c r="E798" s="562"/>
    </row>
    <row r="799" spans="1:5" s="534" customFormat="1" ht="11.45" customHeight="1" x14ac:dyDescent="0.2">
      <c r="A799" s="561"/>
      <c r="B799" s="561"/>
      <c r="C799" s="561"/>
      <c r="D799" s="562"/>
      <c r="E799" s="562"/>
    </row>
    <row r="800" spans="1:5" s="534" customFormat="1" ht="11.45" customHeight="1" x14ac:dyDescent="0.2">
      <c r="A800" s="561"/>
      <c r="B800" s="561"/>
      <c r="C800" s="561"/>
      <c r="D800" s="562"/>
      <c r="E800" s="562"/>
    </row>
    <row r="801" spans="1:5" s="534" customFormat="1" ht="11.45" customHeight="1" x14ac:dyDescent="0.2">
      <c r="A801" s="561"/>
      <c r="B801" s="561"/>
      <c r="C801" s="561"/>
      <c r="D801" s="562"/>
      <c r="E801" s="562"/>
    </row>
    <row r="802" spans="1:5" s="534" customFormat="1" ht="11.45" customHeight="1" x14ac:dyDescent="0.2">
      <c r="A802" s="561"/>
      <c r="B802" s="561"/>
      <c r="C802" s="561"/>
      <c r="D802" s="562"/>
      <c r="E802" s="562"/>
    </row>
    <row r="803" spans="1:5" s="534" customFormat="1" ht="11.45" customHeight="1" x14ac:dyDescent="0.2">
      <c r="A803" s="561"/>
      <c r="B803" s="561"/>
      <c r="C803" s="561"/>
      <c r="D803" s="562"/>
      <c r="E803" s="562"/>
    </row>
    <row r="804" spans="1:5" s="534" customFormat="1" ht="11.45" customHeight="1" x14ac:dyDescent="0.2">
      <c r="A804" s="561"/>
      <c r="B804" s="561"/>
      <c r="C804" s="561"/>
      <c r="D804" s="562"/>
      <c r="E804" s="562"/>
    </row>
    <row r="805" spans="1:5" s="534" customFormat="1" ht="11.45" customHeight="1" x14ac:dyDescent="0.2">
      <c r="A805" s="561"/>
      <c r="B805" s="561"/>
      <c r="C805" s="561"/>
      <c r="D805" s="562"/>
      <c r="E805" s="562"/>
    </row>
    <row r="806" spans="1:5" s="534" customFormat="1" ht="11.45" customHeight="1" x14ac:dyDescent="0.2">
      <c r="A806" s="561"/>
      <c r="B806" s="561"/>
      <c r="C806" s="561"/>
      <c r="D806" s="562"/>
      <c r="E806" s="562"/>
    </row>
    <row r="807" spans="1:5" s="534" customFormat="1" ht="11.45" customHeight="1" x14ac:dyDescent="0.2">
      <c r="A807" s="561"/>
      <c r="B807" s="561"/>
      <c r="C807" s="561"/>
      <c r="D807" s="562"/>
      <c r="E807" s="562"/>
    </row>
    <row r="808" spans="1:5" s="534" customFormat="1" ht="11.45" customHeight="1" x14ac:dyDescent="0.2">
      <c r="A808" s="561"/>
      <c r="B808" s="561"/>
      <c r="C808" s="561"/>
      <c r="D808" s="562"/>
      <c r="E808" s="562"/>
    </row>
    <row r="809" spans="1:5" s="534" customFormat="1" ht="11.45" customHeight="1" x14ac:dyDescent="0.2">
      <c r="A809" s="561"/>
      <c r="B809" s="561"/>
      <c r="C809" s="561"/>
      <c r="D809" s="562"/>
      <c r="E809" s="562"/>
    </row>
    <row r="810" spans="1:5" s="534" customFormat="1" ht="11.45" customHeight="1" x14ac:dyDescent="0.2">
      <c r="A810" s="561"/>
      <c r="B810" s="561"/>
      <c r="C810" s="561"/>
      <c r="D810" s="562"/>
      <c r="E810" s="562"/>
    </row>
    <row r="811" spans="1:5" s="534" customFormat="1" ht="11.45" customHeight="1" x14ac:dyDescent="0.2">
      <c r="A811" s="561"/>
      <c r="B811" s="561"/>
      <c r="C811" s="561"/>
      <c r="D811" s="562"/>
      <c r="E811" s="562"/>
    </row>
    <row r="812" spans="1:5" s="534" customFormat="1" ht="11.45" customHeight="1" x14ac:dyDescent="0.2">
      <c r="A812" s="561"/>
      <c r="B812" s="561"/>
      <c r="C812" s="561"/>
      <c r="D812" s="562"/>
      <c r="E812" s="562"/>
    </row>
    <row r="813" spans="1:5" s="534" customFormat="1" ht="11.45" customHeight="1" x14ac:dyDescent="0.2">
      <c r="A813" s="561"/>
      <c r="B813" s="561"/>
      <c r="C813" s="561"/>
      <c r="D813" s="562"/>
      <c r="E813" s="562"/>
    </row>
    <row r="814" spans="1:5" s="534" customFormat="1" ht="11.45" customHeight="1" x14ac:dyDescent="0.2">
      <c r="A814" s="561"/>
      <c r="B814" s="561"/>
      <c r="C814" s="561"/>
      <c r="D814" s="562"/>
      <c r="E814" s="562"/>
    </row>
    <row r="815" spans="1:5" s="534" customFormat="1" ht="11.45" customHeight="1" x14ac:dyDescent="0.2">
      <c r="A815" s="561"/>
      <c r="B815" s="561"/>
      <c r="C815" s="561"/>
      <c r="D815" s="562"/>
      <c r="E815" s="562"/>
    </row>
    <row r="816" spans="1:5" s="534" customFormat="1" ht="11.45" customHeight="1" x14ac:dyDescent="0.2">
      <c r="A816" s="561"/>
      <c r="B816" s="561"/>
      <c r="C816" s="561"/>
      <c r="D816" s="562"/>
      <c r="E816" s="562"/>
    </row>
    <row r="817" spans="1:5" s="534" customFormat="1" ht="11.45" customHeight="1" x14ac:dyDescent="0.2">
      <c r="A817" s="561"/>
      <c r="B817" s="561"/>
      <c r="C817" s="561"/>
      <c r="D817" s="562"/>
      <c r="E817" s="562"/>
    </row>
    <row r="818" spans="1:5" s="534" customFormat="1" ht="11.45" customHeight="1" x14ac:dyDescent="0.2">
      <c r="A818" s="561"/>
      <c r="B818" s="561"/>
      <c r="C818" s="561"/>
      <c r="D818" s="562"/>
      <c r="E818" s="562"/>
    </row>
    <row r="819" spans="1:5" s="534" customFormat="1" ht="11.45" customHeight="1" x14ac:dyDescent="0.2">
      <c r="A819" s="561"/>
      <c r="B819" s="561"/>
      <c r="C819" s="561"/>
      <c r="D819" s="562"/>
      <c r="E819" s="562"/>
    </row>
    <row r="820" spans="1:5" s="534" customFormat="1" ht="11.45" customHeight="1" x14ac:dyDescent="0.2">
      <c r="A820" s="561"/>
      <c r="B820" s="561"/>
      <c r="C820" s="561"/>
      <c r="D820" s="562"/>
      <c r="E820" s="562"/>
    </row>
    <row r="821" spans="1:5" s="534" customFormat="1" ht="11.45" customHeight="1" x14ac:dyDescent="0.2">
      <c r="A821" s="561"/>
      <c r="B821" s="561"/>
      <c r="C821" s="561"/>
      <c r="D821" s="562"/>
      <c r="E821" s="562"/>
    </row>
    <row r="822" spans="1:5" s="534" customFormat="1" ht="11.45" customHeight="1" x14ac:dyDescent="0.2">
      <c r="A822" s="561"/>
      <c r="B822" s="561"/>
      <c r="C822" s="561"/>
      <c r="D822" s="562"/>
      <c r="E822" s="562"/>
    </row>
    <row r="823" spans="1:5" s="534" customFormat="1" ht="11.45" customHeight="1" x14ac:dyDescent="0.2">
      <c r="A823" s="561"/>
      <c r="B823" s="561"/>
      <c r="C823" s="561"/>
      <c r="D823" s="562"/>
      <c r="E823" s="562"/>
    </row>
    <row r="824" spans="1:5" s="534" customFormat="1" ht="11.45" customHeight="1" x14ac:dyDescent="0.2">
      <c r="A824" s="561"/>
      <c r="B824" s="561"/>
      <c r="C824" s="561"/>
      <c r="D824" s="562"/>
      <c r="E824" s="562"/>
    </row>
    <row r="825" spans="1:5" s="534" customFormat="1" ht="11.45" customHeight="1" x14ac:dyDescent="0.2">
      <c r="A825" s="561"/>
      <c r="B825" s="561"/>
      <c r="C825" s="561"/>
      <c r="D825" s="562"/>
      <c r="E825" s="562"/>
    </row>
    <row r="826" spans="1:5" s="534" customFormat="1" ht="11.45" customHeight="1" x14ac:dyDescent="0.2">
      <c r="A826" s="561"/>
      <c r="B826" s="561"/>
      <c r="C826" s="561"/>
      <c r="D826" s="562"/>
      <c r="E826" s="562"/>
    </row>
    <row r="827" spans="1:5" s="534" customFormat="1" ht="11.45" customHeight="1" x14ac:dyDescent="0.2">
      <c r="A827" s="561"/>
      <c r="B827" s="561"/>
      <c r="C827" s="561"/>
      <c r="D827" s="562"/>
      <c r="E827" s="562"/>
    </row>
    <row r="828" spans="1:5" s="534" customFormat="1" ht="11.45" customHeight="1" x14ac:dyDescent="0.2">
      <c r="A828" s="561"/>
      <c r="B828" s="561"/>
      <c r="C828" s="561"/>
      <c r="D828" s="562"/>
      <c r="E828" s="562"/>
    </row>
    <row r="829" spans="1:5" s="534" customFormat="1" ht="11.45" customHeight="1" x14ac:dyDescent="0.2">
      <c r="A829" s="561"/>
      <c r="B829" s="561"/>
      <c r="C829" s="561"/>
      <c r="D829" s="562"/>
      <c r="E829" s="562"/>
    </row>
    <row r="830" spans="1:5" s="534" customFormat="1" ht="11.45" customHeight="1" x14ac:dyDescent="0.2">
      <c r="A830" s="561"/>
      <c r="B830" s="561"/>
      <c r="C830" s="561"/>
      <c r="D830" s="562"/>
      <c r="E830" s="562"/>
    </row>
    <row r="831" spans="1:5" s="534" customFormat="1" ht="11.45" customHeight="1" x14ac:dyDescent="0.2">
      <c r="A831" s="561"/>
      <c r="B831" s="561"/>
      <c r="C831" s="561"/>
      <c r="D831" s="562"/>
      <c r="E831" s="562"/>
    </row>
    <row r="832" spans="1:5" s="534" customFormat="1" ht="11.45" customHeight="1" x14ac:dyDescent="0.2">
      <c r="A832" s="561"/>
      <c r="B832" s="561"/>
      <c r="C832" s="561"/>
      <c r="D832" s="562"/>
      <c r="E832" s="562"/>
    </row>
    <row r="833" spans="1:5" s="534" customFormat="1" ht="11.45" customHeight="1" x14ac:dyDescent="0.2">
      <c r="A833" s="561"/>
      <c r="B833" s="561"/>
      <c r="C833" s="561"/>
      <c r="D833" s="562"/>
      <c r="E833" s="562"/>
    </row>
    <row r="834" spans="1:5" s="534" customFormat="1" ht="11.45" customHeight="1" x14ac:dyDescent="0.2">
      <c r="A834" s="561"/>
      <c r="B834" s="561"/>
      <c r="C834" s="561"/>
      <c r="D834" s="562"/>
      <c r="E834" s="562"/>
    </row>
    <row r="835" spans="1:5" s="534" customFormat="1" ht="11.45" customHeight="1" x14ac:dyDescent="0.2">
      <c r="A835" s="561"/>
      <c r="B835" s="561"/>
      <c r="C835" s="561"/>
      <c r="D835" s="562"/>
      <c r="E835" s="562"/>
    </row>
    <row r="836" spans="1:5" s="534" customFormat="1" ht="11.45" customHeight="1" x14ac:dyDescent="0.2">
      <c r="A836" s="561"/>
      <c r="B836" s="561"/>
      <c r="C836" s="561"/>
      <c r="D836" s="562"/>
      <c r="E836" s="562"/>
    </row>
    <row r="837" spans="1:5" s="534" customFormat="1" ht="11.45" customHeight="1" x14ac:dyDescent="0.2">
      <c r="A837" s="561"/>
      <c r="B837" s="561"/>
      <c r="C837" s="561"/>
      <c r="D837" s="562"/>
      <c r="E837" s="562"/>
    </row>
    <row r="838" spans="1:5" s="534" customFormat="1" ht="11.45" customHeight="1" x14ac:dyDescent="0.2">
      <c r="A838" s="561"/>
      <c r="B838" s="561"/>
      <c r="C838" s="561"/>
      <c r="D838" s="562"/>
      <c r="E838" s="562"/>
    </row>
    <row r="839" spans="1:5" s="534" customFormat="1" ht="11.45" customHeight="1" x14ac:dyDescent="0.2">
      <c r="A839" s="561"/>
      <c r="B839" s="561"/>
      <c r="C839" s="561"/>
      <c r="D839" s="562"/>
      <c r="E839" s="562"/>
    </row>
    <row r="840" spans="1:5" s="534" customFormat="1" ht="11.45" customHeight="1" x14ac:dyDescent="0.2">
      <c r="A840" s="561"/>
      <c r="B840" s="561"/>
      <c r="C840" s="561"/>
      <c r="D840" s="562"/>
      <c r="E840" s="562"/>
    </row>
    <row r="841" spans="1:5" s="534" customFormat="1" ht="11.45" customHeight="1" x14ac:dyDescent="0.2">
      <c r="A841" s="561"/>
      <c r="B841" s="561"/>
      <c r="C841" s="561"/>
      <c r="D841" s="562"/>
      <c r="E841" s="562"/>
    </row>
    <row r="842" spans="1:5" s="534" customFormat="1" ht="11.45" customHeight="1" x14ac:dyDescent="0.2">
      <c r="A842" s="561"/>
      <c r="B842" s="561"/>
      <c r="C842" s="561"/>
      <c r="D842" s="562"/>
      <c r="E842" s="562"/>
    </row>
    <row r="843" spans="1:5" s="534" customFormat="1" ht="11.45" customHeight="1" x14ac:dyDescent="0.2">
      <c r="A843" s="561"/>
      <c r="B843" s="561"/>
      <c r="C843" s="561"/>
      <c r="D843" s="562"/>
      <c r="E843" s="562"/>
    </row>
    <row r="844" spans="1:5" s="534" customFormat="1" ht="11.45" customHeight="1" x14ac:dyDescent="0.2">
      <c r="A844" s="561"/>
      <c r="B844" s="561"/>
      <c r="C844" s="561"/>
      <c r="D844" s="562"/>
      <c r="E844" s="562"/>
    </row>
    <row r="845" spans="1:5" s="534" customFormat="1" ht="11.45" customHeight="1" x14ac:dyDescent="0.2">
      <c r="A845" s="561"/>
      <c r="B845" s="561"/>
      <c r="C845" s="561"/>
      <c r="D845" s="562"/>
      <c r="E845" s="562"/>
    </row>
    <row r="846" spans="1:5" s="534" customFormat="1" ht="11.45" customHeight="1" x14ac:dyDescent="0.2">
      <c r="A846" s="561"/>
      <c r="B846" s="561"/>
      <c r="C846" s="561"/>
      <c r="D846" s="562"/>
      <c r="E846" s="562"/>
    </row>
    <row r="847" spans="1:5" s="534" customFormat="1" ht="11.45" customHeight="1" x14ac:dyDescent="0.2">
      <c r="A847" s="561"/>
      <c r="B847" s="561"/>
      <c r="C847" s="561"/>
      <c r="D847" s="562"/>
      <c r="E847" s="562"/>
    </row>
    <row r="848" spans="1:5" s="534" customFormat="1" ht="11.45" customHeight="1" x14ac:dyDescent="0.2">
      <c r="A848" s="561"/>
      <c r="B848" s="561"/>
      <c r="C848" s="561"/>
      <c r="D848" s="562"/>
      <c r="E848" s="562"/>
    </row>
    <row r="849" spans="1:5" s="534" customFormat="1" ht="11.45" customHeight="1" x14ac:dyDescent="0.2">
      <c r="A849" s="561"/>
      <c r="B849" s="561"/>
      <c r="C849" s="561"/>
      <c r="D849" s="562"/>
      <c r="E849" s="562"/>
    </row>
    <row r="850" spans="1:5" s="534" customFormat="1" ht="11.45" customHeight="1" x14ac:dyDescent="0.2">
      <c r="A850" s="561"/>
      <c r="B850" s="561"/>
      <c r="C850" s="561"/>
      <c r="D850" s="562"/>
      <c r="E850" s="562"/>
    </row>
    <row r="851" spans="1:5" s="534" customFormat="1" ht="11.45" customHeight="1" x14ac:dyDescent="0.2">
      <c r="A851" s="561"/>
      <c r="B851" s="561"/>
      <c r="C851" s="561"/>
      <c r="D851" s="562"/>
      <c r="E851" s="562"/>
    </row>
    <row r="852" spans="1:5" s="534" customFormat="1" ht="11.45" customHeight="1" x14ac:dyDescent="0.2">
      <c r="A852" s="561"/>
      <c r="B852" s="561"/>
      <c r="C852" s="561"/>
      <c r="D852" s="562"/>
      <c r="E852" s="562"/>
    </row>
    <row r="853" spans="1:5" s="534" customFormat="1" ht="11.45" customHeight="1" x14ac:dyDescent="0.2">
      <c r="A853" s="561"/>
      <c r="B853" s="561"/>
      <c r="C853" s="561"/>
      <c r="D853" s="562"/>
      <c r="E853" s="562"/>
    </row>
    <row r="854" spans="1:5" s="534" customFormat="1" ht="11.45" customHeight="1" x14ac:dyDescent="0.2">
      <c r="A854" s="561"/>
      <c r="B854" s="561"/>
      <c r="C854" s="561"/>
      <c r="D854" s="562"/>
      <c r="E854" s="562"/>
    </row>
    <row r="855" spans="1:5" s="534" customFormat="1" ht="11.45" customHeight="1" x14ac:dyDescent="0.2">
      <c r="A855" s="561"/>
      <c r="B855" s="561"/>
      <c r="C855" s="561"/>
      <c r="D855" s="562"/>
      <c r="E855" s="562"/>
    </row>
    <row r="856" spans="1:5" s="534" customFormat="1" ht="11.45" customHeight="1" x14ac:dyDescent="0.2">
      <c r="A856" s="561"/>
      <c r="B856" s="561"/>
      <c r="C856" s="561"/>
      <c r="D856" s="562"/>
      <c r="E856" s="562"/>
    </row>
    <row r="857" spans="1:5" s="534" customFormat="1" ht="11.45" customHeight="1" x14ac:dyDescent="0.2">
      <c r="A857" s="561"/>
      <c r="B857" s="561"/>
      <c r="C857" s="561"/>
      <c r="D857" s="562"/>
      <c r="E857" s="562"/>
    </row>
    <row r="858" spans="1:5" s="534" customFormat="1" ht="11.45" customHeight="1" x14ac:dyDescent="0.2">
      <c r="A858" s="561"/>
      <c r="B858" s="561"/>
      <c r="C858" s="561"/>
      <c r="D858" s="562"/>
      <c r="E858" s="562"/>
    </row>
    <row r="859" spans="1:5" s="534" customFormat="1" ht="11.45" customHeight="1" x14ac:dyDescent="0.2">
      <c r="A859" s="561"/>
      <c r="B859" s="561"/>
      <c r="C859" s="561"/>
      <c r="D859" s="562"/>
      <c r="E859" s="562"/>
    </row>
    <row r="860" spans="1:5" s="534" customFormat="1" ht="11.45" customHeight="1" x14ac:dyDescent="0.2">
      <c r="A860" s="561"/>
      <c r="B860" s="561"/>
      <c r="C860" s="561"/>
      <c r="D860" s="562"/>
      <c r="E860" s="562"/>
    </row>
    <row r="861" spans="1:5" s="534" customFormat="1" ht="11.45" customHeight="1" x14ac:dyDescent="0.2">
      <c r="A861" s="561"/>
      <c r="B861" s="561"/>
      <c r="C861" s="561"/>
      <c r="D861" s="562"/>
      <c r="E861" s="562"/>
    </row>
    <row r="862" spans="1:5" s="534" customFormat="1" ht="11.45" customHeight="1" x14ac:dyDescent="0.2">
      <c r="A862" s="561"/>
      <c r="B862" s="561"/>
      <c r="C862" s="561"/>
      <c r="D862" s="562"/>
      <c r="E862" s="562"/>
    </row>
    <row r="863" spans="1:5" s="534" customFormat="1" ht="11.45" customHeight="1" x14ac:dyDescent="0.2">
      <c r="A863" s="561"/>
      <c r="B863" s="561"/>
      <c r="C863" s="561"/>
      <c r="D863" s="562"/>
      <c r="E863" s="562"/>
    </row>
    <row r="864" spans="1:5" s="534" customFormat="1" ht="11.45" customHeight="1" x14ac:dyDescent="0.2">
      <c r="A864" s="561"/>
      <c r="B864" s="561"/>
      <c r="C864" s="561"/>
      <c r="D864" s="562"/>
      <c r="E864" s="562"/>
    </row>
    <row r="865" spans="1:5" s="534" customFormat="1" ht="11.45" customHeight="1" x14ac:dyDescent="0.2">
      <c r="A865" s="561"/>
      <c r="B865" s="561"/>
      <c r="C865" s="561"/>
      <c r="D865" s="562"/>
      <c r="E865" s="562"/>
    </row>
    <row r="866" spans="1:5" s="534" customFormat="1" ht="11.45" customHeight="1" x14ac:dyDescent="0.2">
      <c r="A866" s="561"/>
      <c r="B866" s="561"/>
      <c r="C866" s="561"/>
      <c r="D866" s="562"/>
      <c r="E866" s="562"/>
    </row>
    <row r="867" spans="1:5" s="534" customFormat="1" ht="11.45" customHeight="1" x14ac:dyDescent="0.2">
      <c r="A867" s="561"/>
      <c r="B867" s="561"/>
      <c r="C867" s="561"/>
      <c r="D867" s="562"/>
      <c r="E867" s="562"/>
    </row>
    <row r="868" spans="1:5" s="534" customFormat="1" ht="11.45" customHeight="1" x14ac:dyDescent="0.2">
      <c r="A868" s="561"/>
      <c r="B868" s="561"/>
      <c r="C868" s="561"/>
      <c r="D868" s="562"/>
      <c r="E868" s="562"/>
    </row>
    <row r="869" spans="1:5" s="534" customFormat="1" ht="11.45" customHeight="1" x14ac:dyDescent="0.2">
      <c r="A869" s="561"/>
      <c r="B869" s="561"/>
      <c r="C869" s="561"/>
      <c r="D869" s="562"/>
      <c r="E869" s="562"/>
    </row>
    <row r="870" spans="1:5" s="534" customFormat="1" ht="11.45" customHeight="1" x14ac:dyDescent="0.2">
      <c r="A870" s="561"/>
      <c r="B870" s="561"/>
      <c r="C870" s="561"/>
      <c r="D870" s="562"/>
      <c r="E870" s="562"/>
    </row>
    <row r="871" spans="1:5" s="534" customFormat="1" ht="11.45" customHeight="1" x14ac:dyDescent="0.2">
      <c r="A871" s="561"/>
      <c r="B871" s="561"/>
      <c r="C871" s="561"/>
      <c r="D871" s="562"/>
      <c r="E871" s="562"/>
    </row>
    <row r="872" spans="1:5" s="534" customFormat="1" ht="11.45" customHeight="1" x14ac:dyDescent="0.2">
      <c r="A872" s="561"/>
      <c r="B872" s="561"/>
      <c r="C872" s="561"/>
      <c r="D872" s="562"/>
      <c r="E872" s="562"/>
    </row>
    <row r="873" spans="1:5" s="534" customFormat="1" ht="11.45" customHeight="1" x14ac:dyDescent="0.2">
      <c r="A873" s="561"/>
      <c r="B873" s="561"/>
      <c r="C873" s="561"/>
      <c r="D873" s="562"/>
      <c r="E873" s="562"/>
    </row>
    <row r="874" spans="1:5" s="534" customFormat="1" ht="11.45" customHeight="1" x14ac:dyDescent="0.2">
      <c r="A874" s="561"/>
      <c r="B874" s="561"/>
      <c r="C874" s="561"/>
      <c r="D874" s="562"/>
      <c r="E874" s="562"/>
    </row>
    <row r="875" spans="1:5" s="534" customFormat="1" ht="11.45" customHeight="1" x14ac:dyDescent="0.2">
      <c r="A875" s="561"/>
      <c r="B875" s="561"/>
      <c r="C875" s="561"/>
      <c r="D875" s="562"/>
      <c r="E875" s="562"/>
    </row>
    <row r="876" spans="1:5" s="534" customFormat="1" ht="11.45" customHeight="1" x14ac:dyDescent="0.2">
      <c r="A876" s="561"/>
      <c r="B876" s="561"/>
      <c r="C876" s="561"/>
      <c r="D876" s="562"/>
      <c r="E876" s="562"/>
    </row>
    <row r="877" spans="1:5" s="534" customFormat="1" ht="11.45" customHeight="1" x14ac:dyDescent="0.2">
      <c r="A877" s="561"/>
      <c r="B877" s="561"/>
      <c r="C877" s="561"/>
      <c r="D877" s="562"/>
      <c r="E877" s="562"/>
    </row>
    <row r="878" spans="1:5" s="534" customFormat="1" ht="11.45" customHeight="1" x14ac:dyDescent="0.2">
      <c r="A878" s="561"/>
      <c r="B878" s="561"/>
      <c r="C878" s="561"/>
      <c r="D878" s="562"/>
      <c r="E878" s="562"/>
    </row>
    <row r="879" spans="1:5" s="534" customFormat="1" ht="11.45" customHeight="1" x14ac:dyDescent="0.2">
      <c r="A879" s="561"/>
      <c r="B879" s="561"/>
      <c r="C879" s="561"/>
      <c r="D879" s="562"/>
      <c r="E879" s="562"/>
    </row>
    <row r="880" spans="1:5" s="534" customFormat="1" ht="11.45" customHeight="1" x14ac:dyDescent="0.2">
      <c r="A880" s="561"/>
      <c r="B880" s="561"/>
      <c r="C880" s="561"/>
      <c r="D880" s="562"/>
      <c r="E880" s="562"/>
    </row>
    <row r="881" spans="1:5" s="534" customFormat="1" ht="11.45" customHeight="1" x14ac:dyDescent="0.2">
      <c r="A881" s="561"/>
      <c r="B881" s="561"/>
      <c r="C881" s="561"/>
      <c r="D881" s="562"/>
      <c r="E881" s="562"/>
    </row>
    <row r="882" spans="1:5" s="534" customFormat="1" ht="11.45" customHeight="1" x14ac:dyDescent="0.2">
      <c r="A882" s="561"/>
      <c r="B882" s="561"/>
      <c r="C882" s="561"/>
      <c r="D882" s="562"/>
      <c r="E882" s="562"/>
    </row>
    <row r="883" spans="1:5" s="534" customFormat="1" ht="11.45" customHeight="1" x14ac:dyDescent="0.2">
      <c r="A883" s="561"/>
      <c r="B883" s="561"/>
      <c r="C883" s="561"/>
      <c r="D883" s="562"/>
      <c r="E883" s="562"/>
    </row>
    <row r="884" spans="1:5" s="534" customFormat="1" ht="11.45" customHeight="1" x14ac:dyDescent="0.2">
      <c r="A884" s="561"/>
      <c r="B884" s="561"/>
      <c r="C884" s="561"/>
      <c r="D884" s="562"/>
      <c r="E884" s="562"/>
    </row>
    <row r="885" spans="1:5" s="534" customFormat="1" ht="11.45" customHeight="1" x14ac:dyDescent="0.2">
      <c r="A885" s="561"/>
      <c r="B885" s="561"/>
      <c r="C885" s="561"/>
      <c r="D885" s="562"/>
      <c r="E885" s="562"/>
    </row>
    <row r="886" spans="1:5" s="534" customFormat="1" ht="11.45" customHeight="1" x14ac:dyDescent="0.2">
      <c r="A886" s="561"/>
      <c r="B886" s="561"/>
      <c r="C886" s="561"/>
      <c r="D886" s="562"/>
      <c r="E886" s="562"/>
    </row>
    <row r="887" spans="1:5" s="534" customFormat="1" ht="11.45" customHeight="1" x14ac:dyDescent="0.2">
      <c r="A887" s="561"/>
      <c r="B887" s="561"/>
      <c r="C887" s="561"/>
      <c r="D887" s="562"/>
      <c r="E887" s="562"/>
    </row>
    <row r="888" spans="1:5" s="534" customFormat="1" ht="11.45" customHeight="1" x14ac:dyDescent="0.2">
      <c r="A888" s="561"/>
      <c r="B888" s="561"/>
      <c r="C888" s="561"/>
      <c r="D888" s="562"/>
      <c r="E888" s="562"/>
    </row>
    <row r="889" spans="1:5" s="534" customFormat="1" ht="11.45" customHeight="1" x14ac:dyDescent="0.2">
      <c r="A889" s="561"/>
      <c r="B889" s="561"/>
      <c r="C889" s="561"/>
      <c r="D889" s="562"/>
      <c r="E889" s="562"/>
    </row>
    <row r="890" spans="1:5" s="534" customFormat="1" ht="11.45" customHeight="1" x14ac:dyDescent="0.2">
      <c r="A890" s="561"/>
      <c r="B890" s="561"/>
      <c r="C890" s="561"/>
      <c r="D890" s="562"/>
      <c r="E890" s="562"/>
    </row>
    <row r="891" spans="1:5" s="534" customFormat="1" ht="11.45" customHeight="1" x14ac:dyDescent="0.2">
      <c r="A891" s="561"/>
      <c r="B891" s="561"/>
      <c r="C891" s="561"/>
      <c r="D891" s="562"/>
      <c r="E891" s="562"/>
    </row>
    <row r="892" spans="1:5" s="534" customFormat="1" ht="11.45" customHeight="1" x14ac:dyDescent="0.2">
      <c r="A892" s="561"/>
      <c r="B892" s="561"/>
      <c r="C892" s="561"/>
      <c r="D892" s="562"/>
      <c r="E892" s="562"/>
    </row>
    <row r="893" spans="1:5" s="534" customFormat="1" ht="11.45" customHeight="1" x14ac:dyDescent="0.2">
      <c r="A893" s="561"/>
      <c r="B893" s="561"/>
      <c r="C893" s="561"/>
      <c r="D893" s="562"/>
      <c r="E893" s="562"/>
    </row>
    <row r="894" spans="1:5" s="534" customFormat="1" ht="11.45" customHeight="1" x14ac:dyDescent="0.2">
      <c r="A894" s="561"/>
      <c r="B894" s="561"/>
      <c r="C894" s="561"/>
      <c r="D894" s="562"/>
      <c r="E894" s="562"/>
    </row>
    <row r="895" spans="1:5" s="534" customFormat="1" ht="11.45" customHeight="1" x14ac:dyDescent="0.2">
      <c r="A895" s="561"/>
      <c r="B895" s="561"/>
      <c r="C895" s="561"/>
      <c r="D895" s="562"/>
      <c r="E895" s="562"/>
    </row>
    <row r="896" spans="1:5" s="534" customFormat="1" ht="11.45" customHeight="1" x14ac:dyDescent="0.2">
      <c r="A896" s="561"/>
      <c r="B896" s="561"/>
      <c r="C896" s="561"/>
      <c r="D896" s="562"/>
      <c r="E896" s="562"/>
    </row>
    <row r="897" spans="1:5" s="534" customFormat="1" ht="11.45" customHeight="1" x14ac:dyDescent="0.2">
      <c r="A897" s="561"/>
      <c r="B897" s="561"/>
      <c r="C897" s="561"/>
      <c r="D897" s="562"/>
      <c r="E897" s="562"/>
    </row>
    <row r="898" spans="1:5" s="534" customFormat="1" ht="11.45" customHeight="1" x14ac:dyDescent="0.2">
      <c r="A898" s="561"/>
      <c r="B898" s="561"/>
      <c r="C898" s="561"/>
      <c r="D898" s="562"/>
      <c r="E898" s="562"/>
    </row>
    <row r="899" spans="1:5" s="534" customFormat="1" ht="11.45" customHeight="1" x14ac:dyDescent="0.2">
      <c r="A899" s="561"/>
      <c r="B899" s="561"/>
      <c r="C899" s="561"/>
      <c r="D899" s="562"/>
      <c r="E899" s="562"/>
    </row>
    <row r="900" spans="1:5" s="534" customFormat="1" ht="11.45" customHeight="1" x14ac:dyDescent="0.2">
      <c r="A900" s="561"/>
      <c r="B900" s="561"/>
      <c r="C900" s="561"/>
      <c r="D900" s="562"/>
      <c r="E900" s="562"/>
    </row>
    <row r="901" spans="1:5" s="534" customFormat="1" ht="11.45" customHeight="1" x14ac:dyDescent="0.2">
      <c r="A901" s="561"/>
      <c r="B901" s="561"/>
      <c r="C901" s="561"/>
      <c r="D901" s="562"/>
      <c r="E901" s="562"/>
    </row>
    <row r="902" spans="1:5" s="534" customFormat="1" ht="11.45" customHeight="1" x14ac:dyDescent="0.2">
      <c r="A902" s="561"/>
      <c r="B902" s="561"/>
      <c r="C902" s="561"/>
      <c r="D902" s="562"/>
      <c r="E902" s="562"/>
    </row>
    <row r="903" spans="1:5" s="534" customFormat="1" ht="11.45" customHeight="1" x14ac:dyDescent="0.2">
      <c r="A903" s="561"/>
      <c r="B903" s="561"/>
      <c r="C903" s="561"/>
      <c r="D903" s="562"/>
      <c r="E903" s="562"/>
    </row>
    <row r="904" spans="1:5" s="534" customFormat="1" ht="11.45" customHeight="1" x14ac:dyDescent="0.2">
      <c r="A904" s="561"/>
      <c r="B904" s="561"/>
      <c r="C904" s="561"/>
      <c r="D904" s="562"/>
      <c r="E904" s="562"/>
    </row>
    <row r="905" spans="1:5" s="534" customFormat="1" ht="11.45" customHeight="1" x14ac:dyDescent="0.2">
      <c r="A905" s="561"/>
      <c r="B905" s="561"/>
      <c r="C905" s="561"/>
      <c r="D905" s="562"/>
      <c r="E905" s="562"/>
    </row>
    <row r="906" spans="1:5" s="534" customFormat="1" ht="11.45" customHeight="1" x14ac:dyDescent="0.2">
      <c r="A906" s="561"/>
      <c r="B906" s="561"/>
      <c r="C906" s="561"/>
      <c r="D906" s="562"/>
      <c r="E906" s="562"/>
    </row>
    <row r="907" spans="1:5" s="534" customFormat="1" ht="11.45" customHeight="1" x14ac:dyDescent="0.2">
      <c r="A907" s="561"/>
      <c r="B907" s="561"/>
      <c r="C907" s="561"/>
      <c r="D907" s="562"/>
      <c r="E907" s="562"/>
    </row>
    <row r="908" spans="1:5" s="534" customFormat="1" ht="11.45" customHeight="1" x14ac:dyDescent="0.2">
      <c r="A908" s="561"/>
      <c r="B908" s="561"/>
      <c r="C908" s="561"/>
      <c r="D908" s="562"/>
      <c r="E908" s="562"/>
    </row>
    <row r="909" spans="1:5" s="534" customFormat="1" ht="11.45" customHeight="1" x14ac:dyDescent="0.2">
      <c r="A909" s="561"/>
      <c r="B909" s="561"/>
      <c r="C909" s="561"/>
      <c r="D909" s="562"/>
      <c r="E909" s="562"/>
    </row>
    <row r="910" spans="1:5" s="534" customFormat="1" ht="11.45" customHeight="1" x14ac:dyDescent="0.2">
      <c r="A910" s="561"/>
      <c r="B910" s="561"/>
      <c r="C910" s="561"/>
      <c r="D910" s="562"/>
      <c r="E910" s="562"/>
    </row>
    <row r="911" spans="1:5" s="534" customFormat="1" ht="11.45" customHeight="1" x14ac:dyDescent="0.2">
      <c r="A911" s="561"/>
      <c r="B911" s="561"/>
      <c r="C911" s="561"/>
      <c r="D911" s="562"/>
      <c r="E911" s="562"/>
    </row>
    <row r="912" spans="1:5" s="534" customFormat="1" ht="11.45" customHeight="1" x14ac:dyDescent="0.2">
      <c r="A912" s="561"/>
      <c r="B912" s="561"/>
      <c r="C912" s="561"/>
      <c r="D912" s="562"/>
      <c r="E912" s="562"/>
    </row>
    <row r="913" spans="1:5" s="534" customFormat="1" ht="11.45" customHeight="1" x14ac:dyDescent="0.2">
      <c r="A913" s="561"/>
      <c r="B913" s="561"/>
      <c r="C913" s="561"/>
      <c r="D913" s="562"/>
      <c r="E913" s="562"/>
    </row>
    <row r="914" spans="1:5" s="534" customFormat="1" ht="11.45" customHeight="1" x14ac:dyDescent="0.2">
      <c r="A914" s="561"/>
      <c r="B914" s="561"/>
      <c r="C914" s="561"/>
      <c r="D914" s="562"/>
      <c r="E914" s="562"/>
    </row>
    <row r="915" spans="1:5" s="534" customFormat="1" ht="11.45" customHeight="1" x14ac:dyDescent="0.2">
      <c r="A915" s="561"/>
      <c r="B915" s="561"/>
      <c r="C915" s="561"/>
      <c r="D915" s="562"/>
      <c r="E915" s="562"/>
    </row>
    <row r="916" spans="1:5" s="534" customFormat="1" ht="11.45" customHeight="1" x14ac:dyDescent="0.2">
      <c r="A916" s="561"/>
      <c r="B916" s="561"/>
      <c r="C916" s="561"/>
      <c r="D916" s="562"/>
      <c r="E916" s="562"/>
    </row>
    <row r="917" spans="1:5" s="534" customFormat="1" ht="11.45" customHeight="1" x14ac:dyDescent="0.2">
      <c r="A917" s="561"/>
      <c r="B917" s="561"/>
      <c r="C917" s="561"/>
      <c r="D917" s="562"/>
      <c r="E917" s="562"/>
    </row>
    <row r="918" spans="1:5" s="534" customFormat="1" ht="11.45" customHeight="1" x14ac:dyDescent="0.2">
      <c r="A918" s="561"/>
      <c r="B918" s="561"/>
      <c r="C918" s="561"/>
      <c r="D918" s="562"/>
      <c r="E918" s="562"/>
    </row>
    <row r="919" spans="1:5" s="534" customFormat="1" ht="11.45" customHeight="1" x14ac:dyDescent="0.2">
      <c r="A919" s="561"/>
      <c r="B919" s="561"/>
      <c r="C919" s="561"/>
      <c r="D919" s="562"/>
      <c r="E919" s="562"/>
    </row>
    <row r="920" spans="1:5" s="534" customFormat="1" ht="11.45" customHeight="1" x14ac:dyDescent="0.2">
      <c r="A920" s="561"/>
      <c r="B920" s="561"/>
      <c r="C920" s="561"/>
      <c r="D920" s="562"/>
      <c r="E920" s="562"/>
    </row>
    <row r="921" spans="1:5" s="534" customFormat="1" ht="11.45" customHeight="1" x14ac:dyDescent="0.2">
      <c r="A921" s="561"/>
      <c r="B921" s="561"/>
      <c r="C921" s="561"/>
      <c r="D921" s="562"/>
      <c r="E921" s="562"/>
    </row>
    <row r="922" spans="1:5" s="534" customFormat="1" ht="11.45" customHeight="1" x14ac:dyDescent="0.2">
      <c r="A922" s="561"/>
      <c r="B922" s="561"/>
      <c r="C922" s="561"/>
      <c r="D922" s="562"/>
      <c r="E922" s="562"/>
    </row>
    <row r="923" spans="1:5" s="534" customFormat="1" ht="11.45" customHeight="1" x14ac:dyDescent="0.2">
      <c r="A923" s="561"/>
      <c r="B923" s="561"/>
      <c r="C923" s="561"/>
      <c r="D923" s="562"/>
      <c r="E923" s="562"/>
    </row>
    <row r="924" spans="1:5" s="534" customFormat="1" ht="11.45" customHeight="1" x14ac:dyDescent="0.2">
      <c r="A924" s="561"/>
      <c r="B924" s="561"/>
      <c r="C924" s="561"/>
      <c r="D924" s="562"/>
      <c r="E924" s="562"/>
    </row>
    <row r="925" spans="1:5" s="534" customFormat="1" ht="11.45" customHeight="1" x14ac:dyDescent="0.2">
      <c r="A925" s="561"/>
      <c r="B925" s="561"/>
      <c r="C925" s="561"/>
      <c r="D925" s="562"/>
      <c r="E925" s="562"/>
    </row>
    <row r="926" spans="1:5" s="534" customFormat="1" ht="11.45" customHeight="1" x14ac:dyDescent="0.2">
      <c r="A926" s="561"/>
      <c r="B926" s="561"/>
      <c r="C926" s="561"/>
      <c r="D926" s="562"/>
      <c r="E926" s="562"/>
    </row>
    <row r="927" spans="1:5" s="534" customFormat="1" ht="11.45" customHeight="1" x14ac:dyDescent="0.2">
      <c r="A927" s="561"/>
      <c r="B927" s="561"/>
      <c r="C927" s="561"/>
      <c r="D927" s="562"/>
      <c r="E927" s="562"/>
    </row>
    <row r="928" spans="1:5" s="534" customFormat="1" ht="11.45" customHeight="1" x14ac:dyDescent="0.2">
      <c r="A928" s="561"/>
      <c r="B928" s="561"/>
      <c r="C928" s="561"/>
      <c r="D928" s="562"/>
      <c r="E928" s="562"/>
    </row>
    <row r="929" spans="1:5" s="534" customFormat="1" ht="11.45" customHeight="1" x14ac:dyDescent="0.2">
      <c r="A929" s="561"/>
      <c r="B929" s="561"/>
      <c r="C929" s="561"/>
      <c r="D929" s="562"/>
      <c r="E929" s="562"/>
    </row>
    <row r="930" spans="1:5" s="534" customFormat="1" ht="11.45" customHeight="1" x14ac:dyDescent="0.2">
      <c r="A930" s="561"/>
      <c r="B930" s="561"/>
      <c r="C930" s="561"/>
      <c r="D930" s="562"/>
      <c r="E930" s="562"/>
    </row>
    <row r="931" spans="1:5" s="534" customFormat="1" ht="11.45" customHeight="1" x14ac:dyDescent="0.2">
      <c r="A931" s="561"/>
      <c r="B931" s="561"/>
      <c r="C931" s="561"/>
      <c r="D931" s="562"/>
      <c r="E931" s="562"/>
    </row>
    <row r="932" spans="1:5" s="534" customFormat="1" ht="11.45" customHeight="1" x14ac:dyDescent="0.2">
      <c r="A932" s="561"/>
      <c r="B932" s="561"/>
      <c r="C932" s="561"/>
      <c r="D932" s="562"/>
      <c r="E932" s="562"/>
    </row>
    <row r="933" spans="1:5" s="534" customFormat="1" ht="11.45" customHeight="1" x14ac:dyDescent="0.2">
      <c r="A933" s="561"/>
      <c r="B933" s="561"/>
      <c r="C933" s="561"/>
      <c r="D933" s="562"/>
      <c r="E933" s="562"/>
    </row>
    <row r="934" spans="1:5" s="534" customFormat="1" ht="11.45" customHeight="1" x14ac:dyDescent="0.2">
      <c r="A934" s="561"/>
      <c r="B934" s="561"/>
      <c r="C934" s="561"/>
      <c r="D934" s="562"/>
      <c r="E934" s="562"/>
    </row>
    <row r="935" spans="1:5" s="534" customFormat="1" ht="11.45" customHeight="1" x14ac:dyDescent="0.2">
      <c r="A935" s="561"/>
      <c r="B935" s="561"/>
      <c r="C935" s="561"/>
      <c r="D935" s="562"/>
      <c r="E935" s="562"/>
    </row>
    <row r="936" spans="1:5" s="534" customFormat="1" ht="11.45" customHeight="1" x14ac:dyDescent="0.2">
      <c r="A936" s="561"/>
      <c r="B936" s="561"/>
      <c r="C936" s="561"/>
      <c r="D936" s="562"/>
      <c r="E936" s="562"/>
    </row>
    <row r="937" spans="1:5" s="534" customFormat="1" ht="11.45" customHeight="1" x14ac:dyDescent="0.2">
      <c r="A937" s="561"/>
      <c r="B937" s="561"/>
      <c r="C937" s="561"/>
      <c r="D937" s="562"/>
      <c r="E937" s="562"/>
    </row>
    <row r="938" spans="1:5" s="534" customFormat="1" ht="11.45" customHeight="1" x14ac:dyDescent="0.2">
      <c r="A938" s="561"/>
      <c r="B938" s="561"/>
      <c r="C938" s="561"/>
      <c r="D938" s="562"/>
      <c r="E938" s="562"/>
    </row>
    <row r="939" spans="1:5" s="534" customFormat="1" ht="11.45" customHeight="1" x14ac:dyDescent="0.2">
      <c r="A939" s="561"/>
      <c r="B939" s="561"/>
      <c r="C939" s="561"/>
      <c r="D939" s="562"/>
      <c r="E939" s="562"/>
    </row>
    <row r="940" spans="1:5" s="534" customFormat="1" ht="11.45" customHeight="1" x14ac:dyDescent="0.2">
      <c r="A940" s="561"/>
      <c r="B940" s="561"/>
      <c r="C940" s="561"/>
      <c r="D940" s="562"/>
      <c r="E940" s="562"/>
    </row>
    <row r="941" spans="1:5" s="534" customFormat="1" ht="11.45" customHeight="1" x14ac:dyDescent="0.2">
      <c r="A941" s="561"/>
      <c r="B941" s="561"/>
      <c r="C941" s="561"/>
      <c r="D941" s="562"/>
      <c r="E941" s="562"/>
    </row>
    <row r="942" spans="1:5" s="534" customFormat="1" ht="11.45" customHeight="1" x14ac:dyDescent="0.2">
      <c r="A942" s="561"/>
      <c r="B942" s="561"/>
      <c r="C942" s="561"/>
      <c r="D942" s="562"/>
      <c r="E942" s="562"/>
    </row>
    <row r="943" spans="1:5" s="534" customFormat="1" ht="11.45" customHeight="1" x14ac:dyDescent="0.2">
      <c r="A943" s="561"/>
      <c r="B943" s="561"/>
      <c r="C943" s="561"/>
      <c r="D943" s="562"/>
      <c r="E943" s="562"/>
    </row>
    <row r="944" spans="1:5" s="534" customFormat="1" ht="11.45" customHeight="1" x14ac:dyDescent="0.2">
      <c r="A944" s="561"/>
      <c r="B944" s="561"/>
      <c r="C944" s="561"/>
      <c r="D944" s="562"/>
      <c r="E944" s="562"/>
    </row>
    <row r="945" spans="1:5" s="534" customFormat="1" ht="11.45" customHeight="1" x14ac:dyDescent="0.2">
      <c r="A945" s="561"/>
      <c r="B945" s="561"/>
      <c r="C945" s="561"/>
      <c r="D945" s="562"/>
      <c r="E945" s="562"/>
    </row>
    <row r="946" spans="1:5" s="534" customFormat="1" ht="11.45" customHeight="1" x14ac:dyDescent="0.2">
      <c r="A946" s="561"/>
      <c r="B946" s="561"/>
      <c r="C946" s="561"/>
      <c r="D946" s="562"/>
      <c r="E946" s="562"/>
    </row>
    <row r="947" spans="1:5" s="534" customFormat="1" ht="11.45" customHeight="1" x14ac:dyDescent="0.2">
      <c r="A947" s="561"/>
      <c r="B947" s="561"/>
      <c r="C947" s="561"/>
      <c r="D947" s="562"/>
      <c r="E947" s="562"/>
    </row>
    <row r="948" spans="1:5" s="534" customFormat="1" ht="11.45" customHeight="1" x14ac:dyDescent="0.2">
      <c r="A948" s="561"/>
      <c r="B948" s="561"/>
      <c r="C948" s="561"/>
      <c r="D948" s="562"/>
      <c r="E948" s="562"/>
    </row>
    <row r="949" spans="1:5" s="534" customFormat="1" ht="11.45" customHeight="1" x14ac:dyDescent="0.2">
      <c r="A949" s="561"/>
      <c r="B949" s="561"/>
      <c r="C949" s="561"/>
      <c r="D949" s="562"/>
      <c r="E949" s="562"/>
    </row>
    <row r="950" spans="1:5" s="534" customFormat="1" ht="11.45" customHeight="1" x14ac:dyDescent="0.2">
      <c r="A950" s="561"/>
      <c r="B950" s="561"/>
      <c r="C950" s="561"/>
      <c r="D950" s="562"/>
      <c r="E950" s="562"/>
    </row>
    <row r="951" spans="1:5" s="534" customFormat="1" ht="11.45" customHeight="1" x14ac:dyDescent="0.2">
      <c r="A951" s="561"/>
      <c r="B951" s="561"/>
      <c r="C951" s="561"/>
      <c r="D951" s="562"/>
      <c r="E951" s="562"/>
    </row>
    <row r="952" spans="1:5" s="534" customFormat="1" ht="11.45" customHeight="1" x14ac:dyDescent="0.2">
      <c r="A952" s="561"/>
      <c r="B952" s="561"/>
      <c r="C952" s="561"/>
      <c r="D952" s="562"/>
      <c r="E952" s="562"/>
    </row>
    <row r="953" spans="1:5" s="534" customFormat="1" ht="11.45" customHeight="1" x14ac:dyDescent="0.2">
      <c r="A953" s="561"/>
      <c r="B953" s="561"/>
      <c r="C953" s="561"/>
      <c r="D953" s="562"/>
      <c r="E953" s="562"/>
    </row>
    <row r="954" spans="1:5" s="534" customFormat="1" ht="11.45" customHeight="1" x14ac:dyDescent="0.2">
      <c r="A954" s="561"/>
      <c r="B954" s="561"/>
      <c r="C954" s="561"/>
      <c r="D954" s="562"/>
      <c r="E954" s="562"/>
    </row>
    <row r="955" spans="1:5" s="534" customFormat="1" ht="11.45" customHeight="1" x14ac:dyDescent="0.2">
      <c r="A955" s="561"/>
      <c r="B955" s="561"/>
      <c r="C955" s="561"/>
      <c r="D955" s="562"/>
      <c r="E955" s="562"/>
    </row>
    <row r="956" spans="1:5" s="534" customFormat="1" ht="11.45" customHeight="1" x14ac:dyDescent="0.2">
      <c r="A956" s="561"/>
      <c r="B956" s="561"/>
      <c r="C956" s="561"/>
      <c r="D956" s="562"/>
      <c r="E956" s="562"/>
    </row>
    <row r="957" spans="1:5" s="534" customFormat="1" ht="11.45" customHeight="1" x14ac:dyDescent="0.2">
      <c r="A957" s="561"/>
      <c r="B957" s="561"/>
      <c r="C957" s="561"/>
      <c r="D957" s="562"/>
      <c r="E957" s="562"/>
    </row>
    <row r="958" spans="1:5" s="534" customFormat="1" ht="11.45" customHeight="1" x14ac:dyDescent="0.2">
      <c r="A958" s="561"/>
      <c r="B958" s="561"/>
      <c r="C958" s="561"/>
      <c r="D958" s="562"/>
      <c r="E958" s="562"/>
    </row>
    <row r="959" spans="1:5" s="534" customFormat="1" ht="11.45" customHeight="1" x14ac:dyDescent="0.2">
      <c r="A959" s="561"/>
      <c r="B959" s="561"/>
      <c r="C959" s="561"/>
      <c r="D959" s="562"/>
      <c r="E959" s="562"/>
    </row>
    <row r="960" spans="1:5" s="534" customFormat="1" ht="11.45" customHeight="1" x14ac:dyDescent="0.2">
      <c r="A960" s="561"/>
      <c r="B960" s="561"/>
      <c r="C960" s="561"/>
      <c r="D960" s="562"/>
      <c r="E960" s="562"/>
    </row>
    <row r="961" spans="1:5" s="534" customFormat="1" ht="11.45" customHeight="1" x14ac:dyDescent="0.2">
      <c r="A961" s="561"/>
      <c r="B961" s="561"/>
      <c r="C961" s="561"/>
      <c r="D961" s="562"/>
      <c r="E961" s="562"/>
    </row>
    <row r="962" spans="1:5" s="534" customFormat="1" ht="11.45" customHeight="1" x14ac:dyDescent="0.2">
      <c r="A962" s="561"/>
      <c r="B962" s="561"/>
      <c r="C962" s="561"/>
      <c r="D962" s="562"/>
      <c r="E962" s="562"/>
    </row>
    <row r="963" spans="1:5" s="534" customFormat="1" ht="11.45" customHeight="1" x14ac:dyDescent="0.2">
      <c r="A963" s="561"/>
      <c r="B963" s="561"/>
      <c r="C963" s="561"/>
      <c r="D963" s="562"/>
      <c r="E963" s="562"/>
    </row>
    <row r="964" spans="1:5" s="534" customFormat="1" ht="11.45" customHeight="1" x14ac:dyDescent="0.2">
      <c r="A964" s="561"/>
      <c r="B964" s="561"/>
      <c r="C964" s="561"/>
      <c r="D964" s="562"/>
      <c r="E964" s="562"/>
    </row>
    <row r="965" spans="1:5" s="534" customFormat="1" ht="11.45" customHeight="1" x14ac:dyDescent="0.2">
      <c r="A965" s="561"/>
      <c r="B965" s="561"/>
      <c r="C965" s="561"/>
      <c r="D965" s="562"/>
      <c r="E965" s="562"/>
    </row>
    <row r="966" spans="1:5" s="534" customFormat="1" ht="11.45" customHeight="1" x14ac:dyDescent="0.2">
      <c r="A966" s="561"/>
      <c r="B966" s="561"/>
      <c r="C966" s="561"/>
      <c r="D966" s="562"/>
      <c r="E966" s="562"/>
    </row>
    <row r="967" spans="1:5" s="534" customFormat="1" ht="11.45" customHeight="1" x14ac:dyDescent="0.2">
      <c r="A967" s="561"/>
      <c r="B967" s="561"/>
      <c r="C967" s="561"/>
      <c r="D967" s="562"/>
      <c r="E967" s="562"/>
    </row>
    <row r="968" spans="1:5" s="534" customFormat="1" ht="11.45" customHeight="1" x14ac:dyDescent="0.2">
      <c r="A968" s="561"/>
      <c r="B968" s="561"/>
      <c r="C968" s="561"/>
      <c r="D968" s="562"/>
      <c r="E968" s="562"/>
    </row>
    <row r="969" spans="1:5" s="534" customFormat="1" ht="11.45" customHeight="1" x14ac:dyDescent="0.2">
      <c r="A969" s="561"/>
      <c r="B969" s="561"/>
      <c r="C969" s="561"/>
      <c r="D969" s="562"/>
      <c r="E969" s="562"/>
    </row>
    <row r="970" spans="1:5" s="534" customFormat="1" ht="11.45" customHeight="1" x14ac:dyDescent="0.2">
      <c r="A970" s="561"/>
      <c r="B970" s="561"/>
      <c r="C970" s="561"/>
      <c r="D970" s="562"/>
      <c r="E970" s="562"/>
    </row>
    <row r="971" spans="1:5" s="534" customFormat="1" ht="11.45" customHeight="1" x14ac:dyDescent="0.2">
      <c r="A971" s="561"/>
      <c r="B971" s="561"/>
      <c r="C971" s="561"/>
      <c r="D971" s="562"/>
      <c r="E971" s="562"/>
    </row>
    <row r="972" spans="1:5" s="534" customFormat="1" ht="11.45" customHeight="1" x14ac:dyDescent="0.2">
      <c r="A972" s="561"/>
      <c r="B972" s="561"/>
      <c r="C972" s="561"/>
      <c r="D972" s="562"/>
      <c r="E972" s="562"/>
    </row>
    <row r="973" spans="1:5" s="534" customFormat="1" ht="11.45" customHeight="1" x14ac:dyDescent="0.2">
      <c r="A973" s="561"/>
      <c r="B973" s="561"/>
      <c r="C973" s="561"/>
      <c r="D973" s="562"/>
      <c r="E973" s="562"/>
    </row>
    <row r="974" spans="1:5" s="534" customFormat="1" ht="11.45" customHeight="1" x14ac:dyDescent="0.2">
      <c r="A974" s="561"/>
      <c r="B974" s="561"/>
      <c r="C974" s="561"/>
      <c r="D974" s="562"/>
      <c r="E974" s="562"/>
    </row>
    <row r="975" spans="1:5" s="534" customFormat="1" ht="11.45" customHeight="1" x14ac:dyDescent="0.2">
      <c r="A975" s="561"/>
      <c r="B975" s="561"/>
      <c r="C975" s="561"/>
      <c r="D975" s="562"/>
      <c r="E975" s="562"/>
    </row>
    <row r="976" spans="1:5" s="534" customFormat="1" ht="11.45" customHeight="1" x14ac:dyDescent="0.2">
      <c r="A976" s="561"/>
      <c r="B976" s="561"/>
      <c r="C976" s="561"/>
      <c r="D976" s="562"/>
      <c r="E976" s="562"/>
    </row>
    <row r="977" spans="1:5" s="534" customFormat="1" ht="11.45" customHeight="1" x14ac:dyDescent="0.2">
      <c r="A977" s="561"/>
      <c r="B977" s="561"/>
      <c r="C977" s="561"/>
      <c r="D977" s="562"/>
      <c r="E977" s="562"/>
    </row>
    <row r="978" spans="1:5" s="534" customFormat="1" ht="11.45" customHeight="1" x14ac:dyDescent="0.2">
      <c r="A978" s="561"/>
      <c r="B978" s="561"/>
      <c r="C978" s="561"/>
      <c r="D978" s="562"/>
      <c r="E978" s="562"/>
    </row>
    <row r="979" spans="1:5" s="534" customFormat="1" ht="11.45" customHeight="1" x14ac:dyDescent="0.2">
      <c r="A979" s="561"/>
      <c r="B979" s="561"/>
      <c r="C979" s="561"/>
      <c r="D979" s="562"/>
      <c r="E979" s="562"/>
    </row>
    <row r="980" spans="1:5" s="534" customFormat="1" ht="11.45" customHeight="1" x14ac:dyDescent="0.2">
      <c r="A980" s="561"/>
      <c r="B980" s="561"/>
      <c r="C980" s="561"/>
      <c r="D980" s="562"/>
      <c r="E980" s="562"/>
    </row>
    <row r="981" spans="1:5" s="534" customFormat="1" ht="11.45" customHeight="1" x14ac:dyDescent="0.2">
      <c r="A981" s="561"/>
      <c r="B981" s="561"/>
      <c r="C981" s="561"/>
      <c r="D981" s="562"/>
      <c r="E981" s="562"/>
    </row>
    <row r="982" spans="1:5" s="534" customFormat="1" ht="11.45" customHeight="1" x14ac:dyDescent="0.2">
      <c r="A982" s="561"/>
      <c r="B982" s="561"/>
      <c r="C982" s="561"/>
      <c r="D982" s="562"/>
      <c r="E982" s="562"/>
    </row>
    <row r="983" spans="1:5" s="534" customFormat="1" ht="11.45" customHeight="1" x14ac:dyDescent="0.2">
      <c r="A983" s="561"/>
      <c r="B983" s="561"/>
      <c r="C983" s="561"/>
      <c r="D983" s="562"/>
      <c r="E983" s="562"/>
    </row>
    <row r="984" spans="1:5" s="534" customFormat="1" ht="11.45" customHeight="1" x14ac:dyDescent="0.2">
      <c r="A984" s="561"/>
      <c r="B984" s="561"/>
      <c r="C984" s="561"/>
      <c r="D984" s="562"/>
      <c r="E984" s="562"/>
    </row>
    <row r="985" spans="1:5" s="534" customFormat="1" ht="11.45" customHeight="1" x14ac:dyDescent="0.2">
      <c r="A985" s="561"/>
      <c r="B985" s="561"/>
      <c r="C985" s="561"/>
      <c r="D985" s="562"/>
      <c r="E985" s="562"/>
    </row>
    <row r="986" spans="1:5" s="534" customFormat="1" ht="11.45" customHeight="1" x14ac:dyDescent="0.2">
      <c r="A986" s="561"/>
      <c r="B986" s="561"/>
      <c r="C986" s="561"/>
      <c r="D986" s="562"/>
      <c r="E986" s="562"/>
    </row>
    <row r="987" spans="1:5" s="534" customFormat="1" ht="11.45" customHeight="1" x14ac:dyDescent="0.2">
      <c r="A987" s="561"/>
      <c r="B987" s="561"/>
      <c r="C987" s="561"/>
      <c r="D987" s="562"/>
      <c r="E987" s="562"/>
    </row>
    <row r="988" spans="1:5" s="534" customFormat="1" ht="11.45" customHeight="1" x14ac:dyDescent="0.2">
      <c r="A988" s="561"/>
      <c r="B988" s="561"/>
      <c r="C988" s="561"/>
      <c r="D988" s="562"/>
      <c r="E988" s="562"/>
    </row>
    <row r="989" spans="1:5" s="534" customFormat="1" ht="11.45" customHeight="1" x14ac:dyDescent="0.2">
      <c r="A989" s="561"/>
      <c r="B989" s="561"/>
      <c r="C989" s="561"/>
      <c r="D989" s="562"/>
      <c r="E989" s="562"/>
    </row>
    <row r="990" spans="1:5" s="534" customFormat="1" ht="11.45" customHeight="1" x14ac:dyDescent="0.2">
      <c r="A990" s="561"/>
      <c r="B990" s="561"/>
      <c r="C990" s="561"/>
      <c r="D990" s="562"/>
      <c r="E990" s="562"/>
    </row>
    <row r="991" spans="1:5" s="534" customFormat="1" ht="11.45" customHeight="1" x14ac:dyDescent="0.2">
      <c r="A991" s="561"/>
      <c r="B991" s="561"/>
      <c r="C991" s="561"/>
      <c r="D991" s="562"/>
      <c r="E991" s="562"/>
    </row>
    <row r="992" spans="1:5" s="534" customFormat="1" ht="11.45" customHeight="1" x14ac:dyDescent="0.2">
      <c r="A992" s="561"/>
      <c r="B992" s="561"/>
      <c r="C992" s="561"/>
      <c r="D992" s="562"/>
      <c r="E992" s="562"/>
    </row>
    <row r="993" spans="1:5" s="534" customFormat="1" ht="11.45" customHeight="1" x14ac:dyDescent="0.2">
      <c r="A993" s="561"/>
      <c r="B993" s="561"/>
      <c r="C993" s="561"/>
      <c r="D993" s="562"/>
      <c r="E993" s="562"/>
    </row>
    <row r="994" spans="1:5" s="534" customFormat="1" ht="11.45" customHeight="1" x14ac:dyDescent="0.2">
      <c r="A994" s="561"/>
      <c r="B994" s="561"/>
      <c r="C994" s="561"/>
      <c r="D994" s="562"/>
      <c r="E994" s="562"/>
    </row>
    <row r="995" spans="1:5" s="534" customFormat="1" ht="11.45" customHeight="1" x14ac:dyDescent="0.2">
      <c r="A995" s="561"/>
      <c r="B995" s="561"/>
      <c r="C995" s="561"/>
      <c r="D995" s="562"/>
      <c r="E995" s="562"/>
    </row>
    <row r="996" spans="1:5" s="534" customFormat="1" ht="11.45" customHeight="1" x14ac:dyDescent="0.2">
      <c r="A996" s="561"/>
      <c r="B996" s="561"/>
      <c r="C996" s="561"/>
      <c r="D996" s="562"/>
      <c r="E996" s="562"/>
    </row>
    <row r="997" spans="1:5" s="534" customFormat="1" ht="11.45" customHeight="1" x14ac:dyDescent="0.2">
      <c r="A997" s="561"/>
      <c r="B997" s="561"/>
      <c r="C997" s="561"/>
      <c r="D997" s="562"/>
      <c r="E997" s="562"/>
    </row>
    <row r="998" spans="1:5" s="534" customFormat="1" ht="11.45" customHeight="1" x14ac:dyDescent="0.2">
      <c r="A998" s="561"/>
      <c r="B998" s="561"/>
      <c r="C998" s="561"/>
      <c r="D998" s="562"/>
      <c r="E998" s="562"/>
    </row>
    <row r="999" spans="1:5" s="534" customFormat="1" ht="11.45" customHeight="1" x14ac:dyDescent="0.2">
      <c r="A999" s="561"/>
      <c r="B999" s="561"/>
      <c r="C999" s="561"/>
      <c r="D999" s="562"/>
      <c r="E999" s="562"/>
    </row>
    <row r="1000" spans="1:5" s="534" customFormat="1" ht="11.45" customHeight="1" x14ac:dyDescent="0.2">
      <c r="A1000" s="561"/>
      <c r="B1000" s="561"/>
      <c r="C1000" s="561"/>
      <c r="D1000" s="562"/>
      <c r="E1000" s="562"/>
    </row>
    <row r="1001" spans="1:5" s="534" customFormat="1" ht="11.45" customHeight="1" x14ac:dyDescent="0.2">
      <c r="A1001" s="561"/>
      <c r="B1001" s="561"/>
      <c r="C1001" s="561"/>
      <c r="D1001" s="562"/>
      <c r="E1001" s="562"/>
    </row>
    <row r="1002" spans="1:5" s="534" customFormat="1" ht="11.45" customHeight="1" x14ac:dyDescent="0.2">
      <c r="A1002" s="561"/>
      <c r="B1002" s="561"/>
      <c r="C1002" s="561"/>
      <c r="D1002" s="562"/>
      <c r="E1002" s="562"/>
    </row>
    <row r="1003" spans="1:5" s="534" customFormat="1" ht="11.45" customHeight="1" x14ac:dyDescent="0.2">
      <c r="A1003" s="561"/>
      <c r="B1003" s="561"/>
      <c r="C1003" s="561"/>
      <c r="D1003" s="562"/>
      <c r="E1003" s="562"/>
    </row>
    <row r="1004" spans="1:5" s="534" customFormat="1" ht="11.45" customHeight="1" x14ac:dyDescent="0.2">
      <c r="A1004" s="561"/>
      <c r="B1004" s="561"/>
      <c r="C1004" s="561"/>
      <c r="D1004" s="562"/>
      <c r="E1004" s="562"/>
    </row>
    <row r="1005" spans="1:5" s="534" customFormat="1" ht="11.45" customHeight="1" x14ac:dyDescent="0.2">
      <c r="A1005" s="561"/>
      <c r="B1005" s="561"/>
      <c r="C1005" s="561"/>
      <c r="D1005" s="562"/>
      <c r="E1005" s="562"/>
    </row>
    <row r="1006" spans="1:5" s="534" customFormat="1" ht="11.45" customHeight="1" x14ac:dyDescent="0.2">
      <c r="A1006" s="561"/>
      <c r="B1006" s="561"/>
      <c r="C1006" s="561"/>
      <c r="D1006" s="562"/>
      <c r="E1006" s="562"/>
    </row>
    <row r="1007" spans="1:5" s="534" customFormat="1" ht="11.45" customHeight="1" x14ac:dyDescent="0.2">
      <c r="A1007" s="561"/>
      <c r="B1007" s="561"/>
      <c r="C1007" s="561"/>
      <c r="D1007" s="562"/>
      <c r="E1007" s="562"/>
    </row>
    <row r="1008" spans="1:5" s="534" customFormat="1" ht="11.45" customHeight="1" x14ac:dyDescent="0.2">
      <c r="A1008" s="561"/>
      <c r="B1008" s="561"/>
      <c r="C1008" s="561"/>
      <c r="D1008" s="562"/>
      <c r="E1008" s="562"/>
    </row>
    <row r="1009" spans="1:5" s="534" customFormat="1" ht="11.45" customHeight="1" x14ac:dyDescent="0.2">
      <c r="A1009" s="561"/>
      <c r="B1009" s="561"/>
      <c r="C1009" s="561"/>
      <c r="D1009" s="562"/>
      <c r="E1009" s="562"/>
    </row>
    <row r="1010" spans="1:5" s="534" customFormat="1" ht="11.45" customHeight="1" x14ac:dyDescent="0.2">
      <c r="A1010" s="561"/>
      <c r="B1010" s="561"/>
      <c r="C1010" s="561"/>
      <c r="D1010" s="562"/>
      <c r="E1010" s="562"/>
    </row>
    <row r="1011" spans="1:5" s="534" customFormat="1" ht="11.45" customHeight="1" x14ac:dyDescent="0.2">
      <c r="A1011" s="561"/>
      <c r="B1011" s="561"/>
      <c r="C1011" s="561"/>
      <c r="D1011" s="562"/>
      <c r="E1011" s="562"/>
    </row>
    <row r="1012" spans="1:5" s="534" customFormat="1" ht="11.45" customHeight="1" x14ac:dyDescent="0.2">
      <c r="A1012" s="561"/>
      <c r="B1012" s="561"/>
      <c r="C1012" s="561"/>
      <c r="D1012" s="562"/>
      <c r="E1012" s="562"/>
    </row>
    <row r="1013" spans="1:5" s="534" customFormat="1" ht="11.45" customHeight="1" x14ac:dyDescent="0.2">
      <c r="A1013" s="561"/>
      <c r="B1013" s="561"/>
      <c r="C1013" s="561"/>
      <c r="D1013" s="562"/>
      <c r="E1013" s="562"/>
    </row>
    <row r="1014" spans="1:5" s="534" customFormat="1" ht="11.45" customHeight="1" x14ac:dyDescent="0.2">
      <c r="A1014" s="561"/>
      <c r="B1014" s="561"/>
      <c r="C1014" s="561"/>
      <c r="D1014" s="562"/>
      <c r="E1014" s="562"/>
    </row>
    <row r="1015" spans="1:5" s="534" customFormat="1" ht="11.45" customHeight="1" x14ac:dyDescent="0.2">
      <c r="A1015" s="561"/>
      <c r="B1015" s="561"/>
      <c r="C1015" s="561"/>
      <c r="D1015" s="562"/>
      <c r="E1015" s="562"/>
    </row>
    <row r="1016" spans="1:5" s="534" customFormat="1" ht="11.45" customHeight="1" x14ac:dyDescent="0.2">
      <c r="A1016" s="561"/>
      <c r="B1016" s="561"/>
      <c r="C1016" s="561"/>
      <c r="D1016" s="562"/>
      <c r="E1016" s="562"/>
    </row>
    <row r="1017" spans="1:5" s="534" customFormat="1" ht="11.45" customHeight="1" x14ac:dyDescent="0.2">
      <c r="A1017" s="561"/>
      <c r="B1017" s="561"/>
      <c r="C1017" s="561"/>
      <c r="D1017" s="562"/>
      <c r="E1017" s="562"/>
    </row>
    <row r="1018" spans="1:5" s="534" customFormat="1" ht="11.45" customHeight="1" x14ac:dyDescent="0.2">
      <c r="A1018" s="561"/>
      <c r="B1018" s="561"/>
      <c r="C1018" s="561"/>
      <c r="D1018" s="562"/>
      <c r="E1018" s="562"/>
    </row>
    <row r="1019" spans="1:5" s="534" customFormat="1" ht="11.45" customHeight="1" x14ac:dyDescent="0.2">
      <c r="A1019" s="561"/>
      <c r="B1019" s="561"/>
      <c r="C1019" s="561"/>
      <c r="D1019" s="562"/>
      <c r="E1019" s="562"/>
    </row>
    <row r="1020" spans="1:5" s="534" customFormat="1" ht="11.45" customHeight="1" x14ac:dyDescent="0.2">
      <c r="A1020" s="561"/>
      <c r="B1020" s="561"/>
      <c r="C1020" s="561"/>
      <c r="D1020" s="562"/>
      <c r="E1020" s="562"/>
    </row>
    <row r="1021" spans="1:5" s="534" customFormat="1" ht="11.45" customHeight="1" x14ac:dyDescent="0.2">
      <c r="A1021" s="561"/>
      <c r="B1021" s="561"/>
      <c r="C1021" s="561"/>
      <c r="D1021" s="562"/>
      <c r="E1021" s="562"/>
    </row>
    <row r="1022" spans="1:5" s="534" customFormat="1" ht="11.45" customHeight="1" x14ac:dyDescent="0.2">
      <c r="A1022" s="561"/>
      <c r="B1022" s="561"/>
      <c r="C1022" s="561"/>
      <c r="D1022" s="562"/>
      <c r="E1022" s="562"/>
    </row>
    <row r="1023" spans="1:5" s="534" customFormat="1" ht="11.45" customHeight="1" x14ac:dyDescent="0.2">
      <c r="A1023" s="561"/>
      <c r="B1023" s="561"/>
      <c r="C1023" s="561"/>
      <c r="D1023" s="562"/>
      <c r="E1023" s="562"/>
    </row>
    <row r="1024" spans="1:5" s="534" customFormat="1" ht="11.45" customHeight="1" x14ac:dyDescent="0.2">
      <c r="A1024" s="561"/>
      <c r="B1024" s="561"/>
      <c r="C1024" s="561"/>
      <c r="D1024" s="562"/>
      <c r="E1024" s="562"/>
    </row>
    <row r="1025" spans="1:5" s="534" customFormat="1" ht="11.45" customHeight="1" x14ac:dyDescent="0.2">
      <c r="A1025" s="561"/>
      <c r="B1025" s="561"/>
      <c r="C1025" s="561"/>
      <c r="D1025" s="562"/>
      <c r="E1025" s="562"/>
    </row>
    <row r="1026" spans="1:5" s="534" customFormat="1" ht="11.45" customHeight="1" x14ac:dyDescent="0.2">
      <c r="A1026" s="561"/>
      <c r="B1026" s="561"/>
      <c r="C1026" s="561"/>
      <c r="D1026" s="562"/>
      <c r="E1026" s="562"/>
    </row>
    <row r="1027" spans="1:5" s="534" customFormat="1" ht="11.45" customHeight="1" x14ac:dyDescent="0.2">
      <c r="A1027" s="561"/>
      <c r="B1027" s="561"/>
      <c r="C1027" s="561"/>
      <c r="D1027" s="562"/>
      <c r="E1027" s="562"/>
    </row>
    <row r="1028" spans="1:5" s="534" customFormat="1" ht="11.45" customHeight="1" x14ac:dyDescent="0.2">
      <c r="A1028" s="561"/>
      <c r="B1028" s="561"/>
      <c r="C1028" s="561"/>
      <c r="D1028" s="562"/>
      <c r="E1028" s="562"/>
    </row>
    <row r="1029" spans="1:5" s="534" customFormat="1" ht="11.45" customHeight="1" x14ac:dyDescent="0.2">
      <c r="A1029" s="561"/>
      <c r="B1029" s="561"/>
      <c r="C1029" s="561"/>
      <c r="D1029" s="562"/>
      <c r="E1029" s="562"/>
    </row>
    <row r="1030" spans="1:5" s="534" customFormat="1" ht="11.45" customHeight="1" x14ac:dyDescent="0.2">
      <c r="A1030" s="561"/>
      <c r="B1030" s="561"/>
      <c r="C1030" s="561"/>
      <c r="D1030" s="562"/>
      <c r="E1030" s="562"/>
    </row>
    <row r="1031" spans="1:5" s="534" customFormat="1" ht="11.45" customHeight="1" x14ac:dyDescent="0.2">
      <c r="A1031" s="561"/>
      <c r="B1031" s="561"/>
      <c r="C1031" s="561"/>
      <c r="D1031" s="562"/>
      <c r="E1031" s="562"/>
    </row>
    <row r="1032" spans="1:5" s="534" customFormat="1" ht="11.45" customHeight="1" x14ac:dyDescent="0.2">
      <c r="A1032" s="561"/>
      <c r="B1032" s="561"/>
      <c r="C1032" s="561"/>
      <c r="D1032" s="562"/>
      <c r="E1032" s="562"/>
    </row>
    <row r="1033" spans="1:5" s="534" customFormat="1" ht="11.45" customHeight="1" x14ac:dyDescent="0.2">
      <c r="A1033" s="561"/>
      <c r="B1033" s="561"/>
      <c r="C1033" s="561"/>
      <c r="D1033" s="562"/>
      <c r="E1033" s="562"/>
    </row>
    <row r="1034" spans="1:5" s="534" customFormat="1" ht="11.45" customHeight="1" x14ac:dyDescent="0.2">
      <c r="A1034" s="561"/>
      <c r="B1034" s="561"/>
      <c r="C1034" s="561"/>
      <c r="D1034" s="562"/>
      <c r="E1034" s="562"/>
    </row>
    <row r="1035" spans="1:5" s="534" customFormat="1" ht="11.45" customHeight="1" x14ac:dyDescent="0.2">
      <c r="A1035" s="561"/>
      <c r="B1035" s="561"/>
      <c r="C1035" s="561"/>
      <c r="D1035" s="562"/>
      <c r="E1035" s="562"/>
    </row>
    <row r="1036" spans="1:5" s="534" customFormat="1" ht="11.45" customHeight="1" x14ac:dyDescent="0.2">
      <c r="A1036" s="561"/>
      <c r="B1036" s="561"/>
      <c r="C1036" s="561"/>
      <c r="D1036" s="562"/>
      <c r="E1036" s="562"/>
    </row>
    <row r="1037" spans="1:5" s="534" customFormat="1" ht="11.45" customHeight="1" x14ac:dyDescent="0.2">
      <c r="A1037" s="561"/>
      <c r="B1037" s="561"/>
      <c r="C1037" s="561"/>
      <c r="D1037" s="562"/>
      <c r="E1037" s="562"/>
    </row>
    <row r="1038" spans="1:5" s="534" customFormat="1" ht="11.45" customHeight="1" x14ac:dyDescent="0.2">
      <c r="A1038" s="561"/>
      <c r="B1038" s="561"/>
      <c r="C1038" s="561"/>
      <c r="D1038" s="562"/>
      <c r="E1038" s="562"/>
    </row>
    <row r="1039" spans="1:5" s="534" customFormat="1" ht="11.45" customHeight="1" x14ac:dyDescent="0.2">
      <c r="A1039" s="561"/>
      <c r="B1039" s="561"/>
      <c r="C1039" s="561"/>
      <c r="D1039" s="562"/>
      <c r="E1039" s="562"/>
    </row>
    <row r="1040" spans="1:5" s="534" customFormat="1" ht="11.45" customHeight="1" x14ac:dyDescent="0.2">
      <c r="A1040" s="561"/>
      <c r="B1040" s="561"/>
      <c r="C1040" s="561"/>
      <c r="D1040" s="562"/>
      <c r="E1040" s="562"/>
    </row>
    <row r="1041" spans="1:5" s="534" customFormat="1" ht="11.45" customHeight="1" x14ac:dyDescent="0.2">
      <c r="A1041" s="561"/>
      <c r="B1041" s="561"/>
      <c r="C1041" s="561"/>
      <c r="D1041" s="562"/>
      <c r="E1041" s="562"/>
    </row>
    <row r="1042" spans="1:5" s="534" customFormat="1" ht="11.45" customHeight="1" x14ac:dyDescent="0.2">
      <c r="A1042" s="561"/>
      <c r="B1042" s="561"/>
      <c r="C1042" s="561"/>
      <c r="D1042" s="562"/>
      <c r="E1042" s="562"/>
    </row>
    <row r="1043" spans="1:5" s="534" customFormat="1" ht="11.45" customHeight="1" x14ac:dyDescent="0.2">
      <c r="A1043" s="561"/>
      <c r="B1043" s="561"/>
      <c r="C1043" s="561"/>
      <c r="D1043" s="562"/>
      <c r="E1043" s="562"/>
    </row>
    <row r="1044" spans="1:5" s="534" customFormat="1" ht="11.45" customHeight="1" x14ac:dyDescent="0.2">
      <c r="A1044" s="561"/>
      <c r="B1044" s="561"/>
      <c r="C1044" s="561"/>
      <c r="D1044" s="562"/>
      <c r="E1044" s="562"/>
    </row>
    <row r="1045" spans="1:5" s="534" customFormat="1" ht="11.45" customHeight="1" x14ac:dyDescent="0.2">
      <c r="A1045" s="561"/>
      <c r="B1045" s="561"/>
      <c r="C1045" s="561"/>
      <c r="D1045" s="562"/>
      <c r="E1045" s="562"/>
    </row>
    <row r="1046" spans="1:5" s="534" customFormat="1" ht="11.45" customHeight="1" x14ac:dyDescent="0.2">
      <c r="A1046" s="561"/>
      <c r="B1046" s="561"/>
      <c r="C1046" s="561"/>
      <c r="D1046" s="562"/>
      <c r="E1046" s="562"/>
    </row>
    <row r="1047" spans="1:5" s="534" customFormat="1" ht="11.45" customHeight="1" x14ac:dyDescent="0.2">
      <c r="A1047" s="561"/>
      <c r="B1047" s="561"/>
      <c r="C1047" s="561"/>
      <c r="D1047" s="562"/>
      <c r="E1047" s="562"/>
    </row>
    <row r="1048" spans="1:5" s="534" customFormat="1" ht="11.45" customHeight="1" x14ac:dyDescent="0.2">
      <c r="A1048" s="561"/>
      <c r="B1048" s="561"/>
      <c r="C1048" s="561"/>
      <c r="D1048" s="562"/>
      <c r="E1048" s="562"/>
    </row>
    <row r="1049" spans="1:5" s="534" customFormat="1" ht="11.45" customHeight="1" x14ac:dyDescent="0.2">
      <c r="A1049" s="561"/>
      <c r="B1049" s="561"/>
      <c r="C1049" s="561"/>
      <c r="D1049" s="562"/>
      <c r="E1049" s="562"/>
    </row>
    <row r="1050" spans="1:5" s="534" customFormat="1" ht="11.45" customHeight="1" x14ac:dyDescent="0.2">
      <c r="A1050" s="561"/>
      <c r="B1050" s="561"/>
      <c r="C1050" s="561"/>
      <c r="D1050" s="562"/>
      <c r="E1050" s="562"/>
    </row>
    <row r="1051" spans="1:5" s="534" customFormat="1" ht="11.45" customHeight="1" x14ac:dyDescent="0.2">
      <c r="A1051" s="561"/>
      <c r="B1051" s="561"/>
      <c r="C1051" s="561"/>
      <c r="D1051" s="562"/>
      <c r="E1051" s="562"/>
    </row>
    <row r="1052" spans="1:5" s="534" customFormat="1" ht="11.45" customHeight="1" x14ac:dyDescent="0.2">
      <c r="A1052" s="561"/>
      <c r="B1052" s="561"/>
      <c r="C1052" s="561"/>
      <c r="D1052" s="562"/>
      <c r="E1052" s="562"/>
    </row>
    <row r="1053" spans="1:5" s="534" customFormat="1" ht="11.45" customHeight="1" x14ac:dyDescent="0.2">
      <c r="A1053" s="561"/>
      <c r="B1053" s="561"/>
      <c r="C1053" s="561"/>
      <c r="D1053" s="562"/>
      <c r="E1053" s="562"/>
    </row>
    <row r="1054" spans="1:5" s="534" customFormat="1" ht="11.45" customHeight="1" x14ac:dyDescent="0.2">
      <c r="A1054" s="561"/>
      <c r="B1054" s="561"/>
      <c r="C1054" s="561"/>
      <c r="D1054" s="562"/>
      <c r="E1054" s="562"/>
    </row>
    <row r="1055" spans="1:5" s="534" customFormat="1" ht="11.45" customHeight="1" x14ac:dyDescent="0.2">
      <c r="A1055" s="561"/>
      <c r="B1055" s="561"/>
      <c r="C1055" s="561"/>
      <c r="D1055" s="562"/>
      <c r="E1055" s="562"/>
    </row>
    <row r="1056" spans="1:5" s="534" customFormat="1" ht="11.45" customHeight="1" x14ac:dyDescent="0.2">
      <c r="A1056" s="561"/>
      <c r="B1056" s="561"/>
      <c r="C1056" s="561"/>
      <c r="D1056" s="562"/>
      <c r="E1056" s="562"/>
    </row>
    <row r="1057" spans="1:5" s="534" customFormat="1" ht="11.45" customHeight="1" x14ac:dyDescent="0.2">
      <c r="A1057" s="561"/>
      <c r="B1057" s="561"/>
      <c r="C1057" s="561"/>
      <c r="D1057" s="562"/>
      <c r="E1057" s="562"/>
    </row>
    <row r="1058" spans="1:5" s="534" customFormat="1" ht="11.45" customHeight="1" x14ac:dyDescent="0.2">
      <c r="A1058" s="561"/>
      <c r="B1058" s="561"/>
      <c r="C1058" s="561"/>
      <c r="D1058" s="562"/>
      <c r="E1058" s="562"/>
    </row>
    <row r="1059" spans="1:5" s="534" customFormat="1" ht="11.45" customHeight="1" x14ac:dyDescent="0.2">
      <c r="A1059" s="561"/>
      <c r="B1059" s="561"/>
      <c r="C1059" s="561"/>
      <c r="D1059" s="562"/>
      <c r="E1059" s="562"/>
    </row>
    <row r="1060" spans="1:5" s="534" customFormat="1" ht="11.45" customHeight="1" x14ac:dyDescent="0.2">
      <c r="A1060" s="561"/>
      <c r="B1060" s="561"/>
      <c r="C1060" s="561"/>
      <c r="D1060" s="562"/>
      <c r="E1060" s="562"/>
    </row>
    <row r="1061" spans="1:5" s="534" customFormat="1" ht="11.45" customHeight="1" x14ac:dyDescent="0.2">
      <c r="A1061" s="561"/>
      <c r="B1061" s="561"/>
      <c r="C1061" s="561"/>
      <c r="D1061" s="562"/>
      <c r="E1061" s="562"/>
    </row>
    <row r="1062" spans="1:5" s="534" customFormat="1" ht="11.45" customHeight="1" x14ac:dyDescent="0.2">
      <c r="A1062" s="561"/>
      <c r="B1062" s="561"/>
      <c r="C1062" s="561"/>
      <c r="D1062" s="562"/>
      <c r="E1062" s="562"/>
    </row>
    <row r="1063" spans="1:5" s="534" customFormat="1" ht="11.45" customHeight="1" x14ac:dyDescent="0.2">
      <c r="A1063" s="561"/>
      <c r="B1063" s="561"/>
      <c r="C1063" s="561"/>
      <c r="D1063" s="562"/>
      <c r="E1063" s="562"/>
    </row>
    <row r="1064" spans="1:5" s="534" customFormat="1" ht="11.45" customHeight="1" x14ac:dyDescent="0.2">
      <c r="A1064" s="561"/>
      <c r="B1064" s="561"/>
      <c r="C1064" s="561"/>
      <c r="D1064" s="562"/>
      <c r="E1064" s="562"/>
    </row>
    <row r="1065" spans="1:5" s="534" customFormat="1" ht="11.45" customHeight="1" x14ac:dyDescent="0.2">
      <c r="A1065" s="561"/>
      <c r="B1065" s="561"/>
      <c r="C1065" s="561"/>
      <c r="D1065" s="562"/>
      <c r="E1065" s="562"/>
    </row>
    <row r="1066" spans="1:5" s="534" customFormat="1" ht="11.45" customHeight="1" x14ac:dyDescent="0.2">
      <c r="A1066" s="561"/>
      <c r="B1066" s="561"/>
      <c r="C1066" s="561"/>
      <c r="D1066" s="562"/>
      <c r="E1066" s="562"/>
    </row>
    <row r="1067" spans="1:5" s="534" customFormat="1" ht="11.45" customHeight="1" x14ac:dyDescent="0.2">
      <c r="A1067" s="561"/>
      <c r="B1067" s="561"/>
      <c r="C1067" s="561"/>
      <c r="D1067" s="562"/>
      <c r="E1067" s="562"/>
    </row>
    <row r="1068" spans="1:5" s="534" customFormat="1" ht="11.45" customHeight="1" x14ac:dyDescent="0.2">
      <c r="A1068" s="561"/>
      <c r="B1068" s="561"/>
      <c r="C1068" s="561"/>
      <c r="D1068" s="562"/>
      <c r="E1068" s="562"/>
    </row>
    <row r="1069" spans="1:5" s="534" customFormat="1" ht="11.45" customHeight="1" x14ac:dyDescent="0.2">
      <c r="A1069" s="561"/>
      <c r="B1069" s="561"/>
      <c r="C1069" s="561"/>
      <c r="D1069" s="562"/>
      <c r="E1069" s="562"/>
    </row>
    <row r="1070" spans="1:5" s="534" customFormat="1" ht="11.45" customHeight="1" x14ac:dyDescent="0.2">
      <c r="A1070" s="561"/>
      <c r="B1070" s="561"/>
      <c r="C1070" s="561"/>
      <c r="D1070" s="562"/>
      <c r="E1070" s="562"/>
    </row>
    <row r="1071" spans="1:5" s="534" customFormat="1" ht="11.45" customHeight="1" x14ac:dyDescent="0.2">
      <c r="A1071" s="561"/>
      <c r="B1071" s="561"/>
      <c r="C1071" s="561"/>
      <c r="D1071" s="562"/>
      <c r="E1071" s="562"/>
    </row>
    <row r="1072" spans="1:5" s="534" customFormat="1" ht="11.45" customHeight="1" x14ac:dyDescent="0.2">
      <c r="A1072" s="561"/>
      <c r="B1072" s="561"/>
      <c r="C1072" s="561"/>
      <c r="D1072" s="562"/>
      <c r="E1072" s="562"/>
    </row>
    <row r="1073" spans="1:5" s="534" customFormat="1" ht="11.45" customHeight="1" x14ac:dyDescent="0.2">
      <c r="A1073" s="561"/>
      <c r="B1073" s="561"/>
      <c r="C1073" s="561"/>
      <c r="D1073" s="562"/>
      <c r="E1073" s="562"/>
    </row>
    <row r="1074" spans="1:5" s="534" customFormat="1" ht="11.45" customHeight="1" x14ac:dyDescent="0.2">
      <c r="A1074" s="561"/>
      <c r="B1074" s="561"/>
      <c r="C1074" s="561"/>
      <c r="D1074" s="562"/>
      <c r="E1074" s="562"/>
    </row>
    <row r="1075" spans="1:5" s="534" customFormat="1" ht="11.45" customHeight="1" x14ac:dyDescent="0.2">
      <c r="A1075" s="561"/>
      <c r="B1075" s="561"/>
      <c r="C1075" s="561"/>
      <c r="D1075" s="562"/>
      <c r="E1075" s="562"/>
    </row>
    <row r="1076" spans="1:5" s="534" customFormat="1" ht="11.45" customHeight="1" x14ac:dyDescent="0.2">
      <c r="A1076" s="561"/>
      <c r="B1076" s="561"/>
      <c r="C1076" s="561"/>
      <c r="D1076" s="562"/>
      <c r="E1076" s="562"/>
    </row>
    <row r="1077" spans="1:5" s="534" customFormat="1" ht="11.45" customHeight="1" x14ac:dyDescent="0.2">
      <c r="A1077" s="561"/>
      <c r="B1077" s="561"/>
      <c r="C1077" s="561"/>
      <c r="D1077" s="562"/>
      <c r="E1077" s="562"/>
    </row>
    <row r="1078" spans="1:5" s="534" customFormat="1" ht="11.45" customHeight="1" x14ac:dyDescent="0.2">
      <c r="A1078" s="561"/>
      <c r="B1078" s="561"/>
      <c r="C1078" s="561"/>
      <c r="D1078" s="562"/>
      <c r="E1078" s="562"/>
    </row>
    <row r="1079" spans="1:5" s="534" customFormat="1" ht="11.45" customHeight="1" x14ac:dyDescent="0.2">
      <c r="A1079" s="561"/>
      <c r="B1079" s="561"/>
      <c r="C1079" s="561"/>
      <c r="D1079" s="562"/>
      <c r="E1079" s="562"/>
    </row>
    <row r="1080" spans="1:5" s="534" customFormat="1" ht="11.45" customHeight="1" x14ac:dyDescent="0.2">
      <c r="A1080" s="561"/>
      <c r="B1080" s="561"/>
      <c r="C1080" s="561"/>
      <c r="D1080" s="562"/>
      <c r="E1080" s="562"/>
    </row>
    <row r="1081" spans="1:5" s="534" customFormat="1" ht="11.45" customHeight="1" x14ac:dyDescent="0.2">
      <c r="A1081" s="561"/>
      <c r="B1081" s="561"/>
      <c r="C1081" s="561"/>
      <c r="D1081" s="562"/>
      <c r="E1081" s="562"/>
    </row>
    <row r="1082" spans="1:5" s="534" customFormat="1" ht="11.45" customHeight="1" x14ac:dyDescent="0.2">
      <c r="A1082" s="561"/>
      <c r="B1082" s="561"/>
      <c r="C1082" s="561"/>
      <c r="D1082" s="562"/>
      <c r="E1082" s="562"/>
    </row>
    <row r="1083" spans="1:5" s="534" customFormat="1" ht="11.45" customHeight="1" x14ac:dyDescent="0.2">
      <c r="A1083" s="561"/>
      <c r="B1083" s="561"/>
      <c r="C1083" s="561"/>
      <c r="D1083" s="562"/>
      <c r="E1083" s="562"/>
    </row>
    <row r="1084" spans="1:5" s="534" customFormat="1" ht="11.45" customHeight="1" x14ac:dyDescent="0.2">
      <c r="A1084" s="561"/>
      <c r="B1084" s="561"/>
      <c r="C1084" s="561"/>
      <c r="D1084" s="562"/>
      <c r="E1084" s="562"/>
    </row>
    <row r="1085" spans="1:5" s="534" customFormat="1" ht="11.45" customHeight="1" x14ac:dyDescent="0.2">
      <c r="A1085" s="561"/>
      <c r="B1085" s="561"/>
      <c r="C1085" s="561"/>
      <c r="D1085" s="562"/>
      <c r="E1085" s="562"/>
    </row>
    <row r="1086" spans="1:5" s="534" customFormat="1" ht="11.45" customHeight="1" x14ac:dyDescent="0.2">
      <c r="A1086" s="561"/>
      <c r="B1086" s="561"/>
      <c r="C1086" s="561"/>
      <c r="D1086" s="562"/>
      <c r="E1086" s="562"/>
    </row>
    <row r="1087" spans="1:5" s="534" customFormat="1" ht="11.45" customHeight="1" x14ac:dyDescent="0.2">
      <c r="A1087" s="561"/>
      <c r="B1087" s="561"/>
      <c r="C1087" s="561"/>
      <c r="D1087" s="562"/>
      <c r="E1087" s="562"/>
    </row>
    <row r="1088" spans="1:5" s="534" customFormat="1" ht="11.45" customHeight="1" x14ac:dyDescent="0.2">
      <c r="A1088" s="561"/>
      <c r="B1088" s="561"/>
      <c r="C1088" s="561"/>
      <c r="D1088" s="562"/>
      <c r="E1088" s="562"/>
    </row>
    <row r="1089" spans="1:5" s="534" customFormat="1" ht="11.45" customHeight="1" x14ac:dyDescent="0.2">
      <c r="A1089" s="561"/>
      <c r="B1089" s="561"/>
      <c r="C1089" s="561"/>
      <c r="D1089" s="562"/>
      <c r="E1089" s="562"/>
    </row>
    <row r="1090" spans="1:5" s="534" customFormat="1" ht="11.45" customHeight="1" x14ac:dyDescent="0.2">
      <c r="A1090" s="561"/>
      <c r="B1090" s="561"/>
      <c r="C1090" s="561"/>
      <c r="D1090" s="562"/>
      <c r="E1090" s="562"/>
    </row>
    <row r="1091" spans="1:5" s="534" customFormat="1" ht="11.45" customHeight="1" x14ac:dyDescent="0.2">
      <c r="A1091" s="561"/>
      <c r="B1091" s="561"/>
      <c r="C1091" s="561"/>
      <c r="D1091" s="562"/>
      <c r="E1091" s="562"/>
    </row>
    <row r="1092" spans="1:5" s="534" customFormat="1" ht="11.45" customHeight="1" x14ac:dyDescent="0.2">
      <c r="A1092" s="561"/>
      <c r="B1092" s="561"/>
      <c r="C1092" s="561"/>
      <c r="D1092" s="562"/>
      <c r="E1092" s="562"/>
    </row>
    <row r="1093" spans="1:5" s="534" customFormat="1" ht="11.45" customHeight="1" x14ac:dyDescent="0.2">
      <c r="A1093" s="561"/>
      <c r="B1093" s="561"/>
      <c r="C1093" s="561"/>
      <c r="D1093" s="562"/>
      <c r="E1093" s="562"/>
    </row>
    <row r="1094" spans="1:5" s="534" customFormat="1" ht="11.45" customHeight="1" x14ac:dyDescent="0.2">
      <c r="A1094" s="561"/>
      <c r="B1094" s="561"/>
      <c r="C1094" s="561"/>
      <c r="D1094" s="562"/>
      <c r="E1094" s="562"/>
    </row>
    <row r="1095" spans="1:5" s="534" customFormat="1" ht="11.45" customHeight="1" x14ac:dyDescent="0.2">
      <c r="A1095" s="561"/>
      <c r="B1095" s="561"/>
      <c r="C1095" s="561"/>
      <c r="D1095" s="562"/>
      <c r="E1095" s="562"/>
    </row>
    <row r="1096" spans="1:5" s="534" customFormat="1" ht="11.45" customHeight="1" x14ac:dyDescent="0.2">
      <c r="A1096" s="561"/>
      <c r="B1096" s="561"/>
      <c r="C1096" s="561"/>
      <c r="D1096" s="562"/>
      <c r="E1096" s="562"/>
    </row>
    <row r="1097" spans="1:5" s="534" customFormat="1" ht="11.45" customHeight="1" x14ac:dyDescent="0.2">
      <c r="A1097" s="561"/>
      <c r="B1097" s="561"/>
      <c r="C1097" s="561"/>
      <c r="D1097" s="562"/>
      <c r="E1097" s="562"/>
    </row>
    <row r="1098" spans="1:5" s="534" customFormat="1" ht="11.45" customHeight="1" x14ac:dyDescent="0.2">
      <c r="A1098" s="561"/>
      <c r="B1098" s="561"/>
      <c r="C1098" s="561"/>
      <c r="D1098" s="562"/>
      <c r="E1098" s="562"/>
    </row>
    <row r="1099" spans="1:5" s="534" customFormat="1" ht="11.45" customHeight="1" x14ac:dyDescent="0.2">
      <c r="A1099" s="561"/>
      <c r="B1099" s="561"/>
      <c r="C1099" s="561"/>
      <c r="D1099" s="562"/>
      <c r="E1099" s="562"/>
    </row>
    <row r="1100" spans="1:5" s="534" customFormat="1" ht="11.45" customHeight="1" x14ac:dyDescent="0.2">
      <c r="A1100" s="561"/>
      <c r="B1100" s="561"/>
      <c r="C1100" s="561"/>
      <c r="D1100" s="562"/>
      <c r="E1100" s="562"/>
    </row>
    <row r="1101" spans="1:5" s="534" customFormat="1" ht="11.45" customHeight="1" x14ac:dyDescent="0.2">
      <c r="A1101" s="561"/>
      <c r="B1101" s="561"/>
      <c r="C1101" s="561"/>
      <c r="D1101" s="562"/>
      <c r="E1101" s="562"/>
    </row>
    <row r="1102" spans="1:5" s="534" customFormat="1" ht="11.45" customHeight="1" x14ac:dyDescent="0.2">
      <c r="A1102" s="561"/>
      <c r="B1102" s="561"/>
      <c r="C1102" s="561"/>
      <c r="D1102" s="562"/>
      <c r="E1102" s="562"/>
    </row>
    <row r="1103" spans="1:5" s="534" customFormat="1" ht="11.45" customHeight="1" x14ac:dyDescent="0.2">
      <c r="A1103" s="561"/>
      <c r="B1103" s="561"/>
      <c r="C1103" s="561"/>
      <c r="D1103" s="562"/>
      <c r="E1103" s="562"/>
    </row>
    <row r="1104" spans="1:5" s="534" customFormat="1" ht="11.45" customHeight="1" x14ac:dyDescent="0.2">
      <c r="A1104" s="561"/>
      <c r="B1104" s="561"/>
      <c r="C1104" s="561"/>
      <c r="D1104" s="562"/>
      <c r="E1104" s="562"/>
    </row>
    <row r="1105" spans="1:5" s="534" customFormat="1" ht="11.45" customHeight="1" x14ac:dyDescent="0.2">
      <c r="A1105" s="561"/>
      <c r="B1105" s="561"/>
      <c r="C1105" s="561"/>
      <c r="D1105" s="562"/>
      <c r="E1105" s="562"/>
    </row>
    <row r="1106" spans="1:5" s="534" customFormat="1" ht="11.45" customHeight="1" x14ac:dyDescent="0.2">
      <c r="A1106" s="561"/>
      <c r="B1106" s="561"/>
      <c r="C1106" s="561"/>
      <c r="D1106" s="562"/>
      <c r="E1106" s="562"/>
    </row>
    <row r="1107" spans="1:5" s="534" customFormat="1" ht="11.45" customHeight="1" x14ac:dyDescent="0.2">
      <c r="A1107" s="561"/>
      <c r="B1107" s="561"/>
      <c r="C1107" s="561"/>
      <c r="D1107" s="562"/>
      <c r="E1107" s="562"/>
    </row>
    <row r="1108" spans="1:5" s="534" customFormat="1" ht="11.45" customHeight="1" x14ac:dyDescent="0.2">
      <c r="A1108" s="561"/>
      <c r="B1108" s="561"/>
      <c r="C1108" s="561"/>
      <c r="D1108" s="562"/>
      <c r="E1108" s="562"/>
    </row>
    <row r="1109" spans="1:5" s="534" customFormat="1" ht="11.45" customHeight="1" x14ac:dyDescent="0.2">
      <c r="A1109" s="561"/>
      <c r="B1109" s="561"/>
      <c r="C1109" s="561"/>
      <c r="D1109" s="562"/>
      <c r="E1109" s="562"/>
    </row>
    <row r="1110" spans="1:5" s="534" customFormat="1" ht="11.45" customHeight="1" x14ac:dyDescent="0.2">
      <c r="A1110" s="561"/>
      <c r="B1110" s="561"/>
      <c r="C1110" s="561"/>
      <c r="D1110" s="562"/>
      <c r="E1110" s="562"/>
    </row>
    <row r="1111" spans="1:5" s="534" customFormat="1" ht="11.45" customHeight="1" x14ac:dyDescent="0.2">
      <c r="A1111" s="561"/>
      <c r="B1111" s="561"/>
      <c r="C1111" s="561"/>
      <c r="D1111" s="562"/>
      <c r="E1111" s="562"/>
    </row>
    <row r="1112" spans="1:5" s="534" customFormat="1" ht="11.45" customHeight="1" x14ac:dyDescent="0.2">
      <c r="A1112" s="561"/>
      <c r="B1112" s="561"/>
      <c r="C1112" s="561"/>
      <c r="D1112" s="562"/>
      <c r="E1112" s="562"/>
    </row>
    <row r="1113" spans="1:5" s="534" customFormat="1" ht="11.45" customHeight="1" x14ac:dyDescent="0.2">
      <c r="A1113" s="561"/>
      <c r="B1113" s="561"/>
      <c r="C1113" s="561"/>
      <c r="D1113" s="562"/>
      <c r="E1113" s="562"/>
    </row>
    <row r="1114" spans="1:5" s="534" customFormat="1" ht="11.45" customHeight="1" x14ac:dyDescent="0.2">
      <c r="A1114" s="561"/>
      <c r="B1114" s="561"/>
      <c r="C1114" s="561"/>
      <c r="D1114" s="562"/>
      <c r="E1114" s="562"/>
    </row>
    <row r="1115" spans="1:5" s="534" customFormat="1" ht="11.45" customHeight="1" x14ac:dyDescent="0.2">
      <c r="A1115" s="561"/>
      <c r="B1115" s="561"/>
      <c r="C1115" s="561"/>
      <c r="D1115" s="562"/>
      <c r="E1115" s="562"/>
    </row>
    <row r="1116" spans="1:5" s="534" customFormat="1" ht="11.45" customHeight="1" x14ac:dyDescent="0.2">
      <c r="A1116" s="561"/>
      <c r="B1116" s="561"/>
      <c r="C1116" s="561"/>
      <c r="D1116" s="562"/>
      <c r="E1116" s="562"/>
    </row>
    <row r="1117" spans="1:5" s="534" customFormat="1" ht="11.45" customHeight="1" x14ac:dyDescent="0.2">
      <c r="A1117" s="561"/>
      <c r="B1117" s="561"/>
      <c r="C1117" s="561"/>
      <c r="D1117" s="562"/>
      <c r="E1117" s="562"/>
    </row>
    <row r="1118" spans="1:5" s="534" customFormat="1" ht="11.45" customHeight="1" x14ac:dyDescent="0.2">
      <c r="A1118" s="561"/>
      <c r="B1118" s="561"/>
      <c r="C1118" s="561"/>
      <c r="D1118" s="562"/>
      <c r="E1118" s="562"/>
    </row>
    <row r="1119" spans="1:5" s="534" customFormat="1" ht="11.45" customHeight="1" x14ac:dyDescent="0.2">
      <c r="A1119" s="561"/>
      <c r="B1119" s="561"/>
      <c r="C1119" s="561"/>
      <c r="D1119" s="562"/>
      <c r="E1119" s="562"/>
    </row>
    <row r="1120" spans="1:5" s="534" customFormat="1" ht="11.45" customHeight="1" x14ac:dyDescent="0.2">
      <c r="A1120" s="561"/>
      <c r="B1120" s="561"/>
      <c r="C1120" s="561"/>
      <c r="D1120" s="562"/>
      <c r="E1120" s="562"/>
    </row>
    <row r="1121" spans="1:5" s="534" customFormat="1" ht="11.45" customHeight="1" x14ac:dyDescent="0.2">
      <c r="A1121" s="561"/>
      <c r="B1121" s="561"/>
      <c r="C1121" s="561"/>
      <c r="D1121" s="562"/>
      <c r="E1121" s="562"/>
    </row>
    <row r="1122" spans="1:5" s="534" customFormat="1" ht="11.45" customHeight="1" x14ac:dyDescent="0.2">
      <c r="A1122" s="561"/>
      <c r="B1122" s="561"/>
      <c r="C1122" s="561"/>
      <c r="D1122" s="562"/>
      <c r="E1122" s="562"/>
    </row>
    <row r="1123" spans="1:5" s="534" customFormat="1" ht="11.45" customHeight="1" x14ac:dyDescent="0.2">
      <c r="A1123" s="561"/>
      <c r="B1123" s="561"/>
      <c r="C1123" s="561"/>
      <c r="D1123" s="562"/>
      <c r="E1123" s="562"/>
    </row>
    <row r="1124" spans="1:5" s="534" customFormat="1" ht="11.45" customHeight="1" x14ac:dyDescent="0.2">
      <c r="A1124" s="561"/>
      <c r="B1124" s="561"/>
      <c r="C1124" s="561"/>
      <c r="D1124" s="562"/>
      <c r="E1124" s="562"/>
    </row>
    <row r="1125" spans="1:5" s="534" customFormat="1" ht="11.45" customHeight="1" x14ac:dyDescent="0.2">
      <c r="A1125" s="561"/>
      <c r="B1125" s="561"/>
      <c r="C1125" s="561"/>
      <c r="D1125" s="562"/>
      <c r="E1125" s="562"/>
    </row>
    <row r="1126" spans="1:5" s="534" customFormat="1" ht="11.45" customHeight="1" x14ac:dyDescent="0.2">
      <c r="A1126" s="561"/>
      <c r="B1126" s="561"/>
      <c r="C1126" s="561"/>
      <c r="D1126" s="562"/>
      <c r="E1126" s="562"/>
    </row>
    <row r="1127" spans="1:5" s="534" customFormat="1" ht="11.45" customHeight="1" x14ac:dyDescent="0.2">
      <c r="A1127" s="561"/>
      <c r="B1127" s="561"/>
      <c r="C1127" s="561"/>
      <c r="D1127" s="562"/>
      <c r="E1127" s="562"/>
    </row>
    <row r="1128" spans="1:5" s="534" customFormat="1" ht="11.45" customHeight="1" x14ac:dyDescent="0.2">
      <c r="A1128" s="561"/>
      <c r="B1128" s="561"/>
      <c r="C1128" s="561"/>
      <c r="D1128" s="562"/>
      <c r="E1128" s="562"/>
    </row>
    <row r="1129" spans="1:5" s="534" customFormat="1" ht="11.45" customHeight="1" x14ac:dyDescent="0.2">
      <c r="A1129" s="561"/>
      <c r="B1129" s="561"/>
      <c r="C1129" s="561"/>
      <c r="D1129" s="562"/>
      <c r="E1129" s="562"/>
    </row>
    <row r="1130" spans="1:5" s="534" customFormat="1" ht="11.45" customHeight="1" x14ac:dyDescent="0.2">
      <c r="A1130" s="561"/>
      <c r="B1130" s="561"/>
      <c r="C1130" s="561"/>
      <c r="D1130" s="562"/>
      <c r="E1130" s="562"/>
    </row>
    <row r="1131" spans="1:5" s="534" customFormat="1" ht="11.45" customHeight="1" x14ac:dyDescent="0.2">
      <c r="A1131" s="561"/>
      <c r="B1131" s="561"/>
      <c r="C1131" s="561"/>
      <c r="D1131" s="562"/>
      <c r="E1131" s="562"/>
    </row>
    <row r="1132" spans="1:5" s="534" customFormat="1" ht="11.45" customHeight="1" x14ac:dyDescent="0.2">
      <c r="A1132" s="561"/>
      <c r="B1132" s="561"/>
      <c r="C1132" s="561"/>
      <c r="D1132" s="562"/>
      <c r="E1132" s="562"/>
    </row>
    <row r="1133" spans="1:5" s="534" customFormat="1" ht="11.45" customHeight="1" x14ac:dyDescent="0.2">
      <c r="A1133" s="561"/>
      <c r="B1133" s="561"/>
      <c r="C1133" s="561"/>
      <c r="D1133" s="562"/>
      <c r="E1133" s="562"/>
    </row>
    <row r="1134" spans="1:5" s="534" customFormat="1" ht="11.45" customHeight="1" x14ac:dyDescent="0.2">
      <c r="A1134" s="561"/>
      <c r="B1134" s="561"/>
      <c r="C1134" s="561"/>
      <c r="D1134" s="562"/>
      <c r="E1134" s="562"/>
    </row>
    <row r="1135" spans="1:5" s="534" customFormat="1" ht="11.45" customHeight="1" x14ac:dyDescent="0.2">
      <c r="A1135" s="561"/>
      <c r="B1135" s="561"/>
      <c r="C1135" s="561"/>
      <c r="D1135" s="562"/>
      <c r="E1135" s="562"/>
    </row>
    <row r="1136" spans="1:5" s="534" customFormat="1" ht="11.45" customHeight="1" x14ac:dyDescent="0.2">
      <c r="A1136" s="561"/>
      <c r="B1136" s="561"/>
      <c r="C1136" s="561"/>
      <c r="D1136" s="562"/>
      <c r="E1136" s="562"/>
    </row>
    <row r="1137" spans="1:5" s="534" customFormat="1" ht="11.45" customHeight="1" x14ac:dyDescent="0.2">
      <c r="A1137" s="561"/>
      <c r="B1137" s="561"/>
      <c r="C1137" s="561"/>
      <c r="D1137" s="562"/>
      <c r="E1137" s="562"/>
    </row>
    <row r="1138" spans="1:5" s="534" customFormat="1" ht="11.45" customHeight="1" x14ac:dyDescent="0.2">
      <c r="A1138" s="561"/>
      <c r="B1138" s="561"/>
      <c r="C1138" s="561"/>
      <c r="D1138" s="562"/>
      <c r="E1138" s="562"/>
    </row>
    <row r="1139" spans="1:5" s="534" customFormat="1" ht="11.45" customHeight="1" x14ac:dyDescent="0.2">
      <c r="A1139" s="561"/>
      <c r="B1139" s="561"/>
      <c r="C1139" s="561"/>
      <c r="D1139" s="562"/>
      <c r="E1139" s="562"/>
    </row>
    <row r="1140" spans="1:5" s="534" customFormat="1" ht="11.45" customHeight="1" x14ac:dyDescent="0.2">
      <c r="A1140" s="561"/>
      <c r="B1140" s="561"/>
      <c r="C1140" s="561"/>
      <c r="D1140" s="562"/>
      <c r="E1140" s="562"/>
    </row>
    <row r="1141" spans="1:5" s="534" customFormat="1" ht="11.45" customHeight="1" x14ac:dyDescent="0.2">
      <c r="A1141" s="561"/>
      <c r="B1141" s="561"/>
      <c r="C1141" s="561"/>
      <c r="D1141" s="562"/>
      <c r="E1141" s="562"/>
    </row>
    <row r="1142" spans="1:5" s="534" customFormat="1" ht="11.45" customHeight="1" x14ac:dyDescent="0.2">
      <c r="A1142" s="561"/>
      <c r="B1142" s="561"/>
      <c r="C1142" s="561"/>
      <c r="D1142" s="562"/>
      <c r="E1142" s="562"/>
    </row>
    <row r="1143" spans="1:5" s="534" customFormat="1" ht="11.45" customHeight="1" x14ac:dyDescent="0.2">
      <c r="A1143" s="561"/>
      <c r="B1143" s="561"/>
      <c r="C1143" s="561"/>
      <c r="D1143" s="562"/>
      <c r="E1143" s="562"/>
    </row>
    <row r="1144" spans="1:5" s="534" customFormat="1" ht="11.45" customHeight="1" x14ac:dyDescent="0.2">
      <c r="A1144" s="561"/>
      <c r="B1144" s="561"/>
      <c r="C1144" s="561"/>
      <c r="D1144" s="562"/>
      <c r="E1144" s="562"/>
    </row>
    <row r="1145" spans="1:5" s="534" customFormat="1" ht="11.45" customHeight="1" x14ac:dyDescent="0.2">
      <c r="A1145" s="561"/>
      <c r="B1145" s="561"/>
      <c r="C1145" s="561"/>
      <c r="D1145" s="562"/>
      <c r="E1145" s="562"/>
    </row>
    <row r="1146" spans="1:5" s="534" customFormat="1" ht="11.45" customHeight="1" x14ac:dyDescent="0.2">
      <c r="A1146" s="561"/>
      <c r="B1146" s="561"/>
      <c r="C1146" s="561"/>
      <c r="D1146" s="562"/>
      <c r="E1146" s="562"/>
    </row>
    <row r="1147" spans="1:5" s="534" customFormat="1" ht="11.45" customHeight="1" x14ac:dyDescent="0.2">
      <c r="A1147" s="561"/>
      <c r="B1147" s="561"/>
      <c r="C1147" s="561"/>
      <c r="D1147" s="562"/>
      <c r="E1147" s="562"/>
    </row>
    <row r="1148" spans="1:5" s="534" customFormat="1" ht="11.45" customHeight="1" x14ac:dyDescent="0.2">
      <c r="A1148" s="561"/>
      <c r="B1148" s="561"/>
      <c r="C1148" s="561"/>
      <c r="D1148" s="562"/>
      <c r="E1148" s="562"/>
    </row>
    <row r="1149" spans="1:5" s="534" customFormat="1" ht="11.45" customHeight="1" x14ac:dyDescent="0.2">
      <c r="A1149" s="561"/>
      <c r="B1149" s="561"/>
      <c r="C1149" s="561"/>
      <c r="D1149" s="562"/>
      <c r="E1149" s="562"/>
    </row>
    <row r="1150" spans="1:5" s="534" customFormat="1" ht="11.45" customHeight="1" x14ac:dyDescent="0.2">
      <c r="A1150" s="561"/>
      <c r="B1150" s="561"/>
      <c r="C1150" s="561"/>
      <c r="D1150" s="562"/>
      <c r="E1150" s="562"/>
    </row>
    <row r="1151" spans="1:5" s="534" customFormat="1" ht="11.45" customHeight="1" x14ac:dyDescent="0.2">
      <c r="A1151" s="561"/>
      <c r="B1151" s="561"/>
      <c r="C1151" s="561"/>
      <c r="D1151" s="562"/>
      <c r="E1151" s="562"/>
    </row>
    <row r="1152" spans="1:5" s="534" customFormat="1" ht="11.45" customHeight="1" x14ac:dyDescent="0.2">
      <c r="A1152" s="561"/>
      <c r="B1152" s="561"/>
      <c r="C1152" s="561"/>
      <c r="D1152" s="562"/>
      <c r="E1152" s="562"/>
    </row>
    <row r="1153" spans="1:5" s="534" customFormat="1" ht="11.45" customHeight="1" x14ac:dyDescent="0.2">
      <c r="A1153" s="561"/>
      <c r="B1153" s="561"/>
      <c r="C1153" s="561"/>
      <c r="D1153" s="562"/>
      <c r="E1153" s="562"/>
    </row>
    <row r="1154" spans="1:5" s="534" customFormat="1" ht="11.45" customHeight="1" x14ac:dyDescent="0.2">
      <c r="A1154" s="561"/>
      <c r="B1154" s="561"/>
      <c r="C1154" s="561"/>
      <c r="D1154" s="562"/>
      <c r="E1154" s="562"/>
    </row>
    <row r="1155" spans="1:5" s="534" customFormat="1" ht="11.45" customHeight="1" x14ac:dyDescent="0.2">
      <c r="A1155" s="561"/>
      <c r="B1155" s="561"/>
      <c r="C1155" s="561"/>
      <c r="D1155" s="562"/>
      <c r="E1155" s="562"/>
    </row>
    <row r="1156" spans="1:5" s="534" customFormat="1" ht="11.45" customHeight="1" x14ac:dyDescent="0.2">
      <c r="A1156" s="561"/>
      <c r="B1156" s="561"/>
      <c r="C1156" s="561"/>
      <c r="D1156" s="562"/>
      <c r="E1156" s="562"/>
    </row>
    <row r="1157" spans="1:5" s="534" customFormat="1" ht="11.45" customHeight="1" x14ac:dyDescent="0.2">
      <c r="A1157" s="561"/>
      <c r="B1157" s="561"/>
      <c r="C1157" s="561"/>
      <c r="D1157" s="562"/>
      <c r="E1157" s="562"/>
    </row>
    <row r="1158" spans="1:5" s="534" customFormat="1" ht="11.45" customHeight="1" x14ac:dyDescent="0.2">
      <c r="A1158" s="561"/>
      <c r="B1158" s="561"/>
      <c r="C1158" s="561"/>
      <c r="D1158" s="562"/>
      <c r="E1158" s="562"/>
    </row>
    <row r="1159" spans="1:5" s="534" customFormat="1" ht="11.45" customHeight="1" x14ac:dyDescent="0.2">
      <c r="A1159" s="561"/>
      <c r="B1159" s="561"/>
      <c r="C1159" s="561"/>
      <c r="D1159" s="562"/>
      <c r="E1159" s="562"/>
    </row>
    <row r="1160" spans="1:5" s="534" customFormat="1" ht="11.45" customHeight="1" x14ac:dyDescent="0.2">
      <c r="A1160" s="561"/>
      <c r="B1160" s="561"/>
      <c r="C1160" s="561"/>
      <c r="D1160" s="562"/>
      <c r="E1160" s="562"/>
    </row>
    <row r="1161" spans="1:5" s="534" customFormat="1" ht="11.45" customHeight="1" x14ac:dyDescent="0.2">
      <c r="A1161" s="561"/>
      <c r="B1161" s="561"/>
      <c r="C1161" s="561"/>
      <c r="D1161" s="562"/>
      <c r="E1161" s="562"/>
    </row>
    <row r="1162" spans="1:5" s="534" customFormat="1" ht="11.45" customHeight="1" x14ac:dyDescent="0.2">
      <c r="A1162" s="561"/>
      <c r="B1162" s="561"/>
      <c r="C1162" s="561"/>
      <c r="D1162" s="562"/>
      <c r="E1162" s="562"/>
    </row>
    <row r="1163" spans="1:5" s="534" customFormat="1" ht="11.45" customHeight="1" x14ac:dyDescent="0.2">
      <c r="A1163" s="561"/>
      <c r="B1163" s="561"/>
      <c r="C1163" s="561"/>
      <c r="D1163" s="562"/>
      <c r="E1163" s="562"/>
    </row>
  </sheetData>
  <mergeCells count="2">
    <mergeCell ref="A1:E1"/>
    <mergeCell ref="A2:E2"/>
  </mergeCells>
  <hyperlinks>
    <hyperlink ref="A2:E2" location="СОДЕРЖАНИЕ!A1" display="ВЕРНУТЬСЯ В СОДЕРЖАНИЕ" xr:uid="{0774C91E-AD48-4786-8433-3BB7FA7AE82D}"/>
  </hyperlinks>
  <pageMargins left="0.39370078740157477" right="0.39370078740157477" top="0.39370078740157477" bottom="0.39370078740157477" header="0" footer="0"/>
  <pageSetup paperSize="9" fitToHeight="0" pageOrder="overThenDown" orientation="portrait"/>
  <drawing r:id="rId1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ADB1EC-8132-4176-A3E8-A433A24DBA8B}">
  <dimension ref="A1:F15"/>
  <sheetViews>
    <sheetView workbookViewId="0">
      <selection activeCell="A2" sqref="A2:F2"/>
    </sheetView>
  </sheetViews>
  <sheetFormatPr defaultColWidth="9.140625" defaultRowHeight="15" x14ac:dyDescent="0.25"/>
  <cols>
    <col min="1" max="1" width="19.7109375" style="428" customWidth="1"/>
    <col min="2" max="2" width="50.85546875" style="601" customWidth="1"/>
    <col min="3" max="3" width="15" style="602" customWidth="1"/>
    <col min="4" max="4" width="16" style="429" customWidth="1"/>
    <col min="5" max="5" width="20.140625" style="429" customWidth="1"/>
    <col min="6" max="6" width="21.42578125" style="429" customWidth="1"/>
    <col min="7" max="16384" width="9.140625" style="428"/>
  </cols>
  <sheetData>
    <row r="1" spans="1:6" ht="141" customHeight="1" thickBot="1" x14ac:dyDescent="0.3">
      <c r="A1" s="2966"/>
      <c r="B1" s="2967"/>
      <c r="C1" s="2967"/>
      <c r="D1" s="2967"/>
      <c r="E1" s="2967"/>
      <c r="F1" s="2968"/>
    </row>
    <row r="2" spans="1:6" ht="15.75" thickBot="1" x14ac:dyDescent="0.3">
      <c r="A2" s="1403" t="s">
        <v>427</v>
      </c>
      <c r="B2" s="1404"/>
      <c r="C2" s="1404"/>
      <c r="D2" s="1404"/>
      <c r="E2" s="1404"/>
      <c r="F2" s="1405"/>
    </row>
    <row r="3" spans="1:6" ht="20.25" customHeight="1" thickBot="1" x14ac:dyDescent="0.3">
      <c r="A3" s="2983" t="s">
        <v>831</v>
      </c>
      <c r="B3" s="2984"/>
      <c r="C3" s="2984"/>
      <c r="D3" s="2984"/>
      <c r="E3" s="2984"/>
      <c r="F3" s="2985"/>
    </row>
    <row r="4" spans="1:6" ht="22.5" customHeight="1" thickBot="1" x14ac:dyDescent="0.3">
      <c r="A4" s="2977" t="s">
        <v>2106</v>
      </c>
      <c r="B4" s="2978"/>
      <c r="C4" s="2978"/>
      <c r="D4" s="2978"/>
      <c r="E4" s="2978"/>
      <c r="F4" s="2979"/>
    </row>
    <row r="5" spans="1:6" ht="22.5" customHeight="1" thickBot="1" x14ac:dyDescent="0.3">
      <c r="A5" s="566" t="s">
        <v>1031</v>
      </c>
      <c r="B5" s="568" t="s">
        <v>33</v>
      </c>
      <c r="C5" s="567" t="s">
        <v>177</v>
      </c>
      <c r="D5" s="568" t="s">
        <v>101</v>
      </c>
      <c r="E5" s="569" t="s">
        <v>17</v>
      </c>
      <c r="F5" s="570" t="s">
        <v>1032</v>
      </c>
    </row>
    <row r="6" spans="1:6" ht="60" customHeight="1" x14ac:dyDescent="0.25">
      <c r="A6" s="980"/>
      <c r="B6" s="973" t="s">
        <v>2108</v>
      </c>
      <c r="C6" s="974" t="s">
        <v>111</v>
      </c>
      <c r="D6" s="975" t="s">
        <v>839</v>
      </c>
      <c r="E6" s="573">
        <v>898</v>
      </c>
      <c r="F6" s="574">
        <f>E6*1.5</f>
        <v>1347</v>
      </c>
    </row>
    <row r="7" spans="1:6" ht="60" customHeight="1" x14ac:dyDescent="0.25">
      <c r="A7" s="977"/>
      <c r="B7" s="972" t="s">
        <v>2108</v>
      </c>
      <c r="C7" s="588" t="s">
        <v>121</v>
      </c>
      <c r="D7" s="589" t="s">
        <v>839</v>
      </c>
      <c r="E7" s="578">
        <v>898</v>
      </c>
      <c r="F7" s="577">
        <f t="shared" ref="F7:F9" si="0">E7*1.5</f>
        <v>1347</v>
      </c>
    </row>
    <row r="8" spans="1:6" ht="60" customHeight="1" x14ac:dyDescent="0.25">
      <c r="A8" s="977"/>
      <c r="B8" s="972" t="s">
        <v>2108</v>
      </c>
      <c r="C8" s="588" t="s">
        <v>566</v>
      </c>
      <c r="D8" s="589" t="s">
        <v>839</v>
      </c>
      <c r="E8" s="578">
        <v>1089</v>
      </c>
      <c r="F8" s="577">
        <f t="shared" si="0"/>
        <v>1633.5</v>
      </c>
    </row>
    <row r="9" spans="1:6" ht="60" customHeight="1" thickBot="1" x14ac:dyDescent="0.3">
      <c r="A9" s="978"/>
      <c r="B9" s="979" t="s">
        <v>2108</v>
      </c>
      <c r="C9" s="593" t="s">
        <v>1051</v>
      </c>
      <c r="D9" s="594" t="s">
        <v>839</v>
      </c>
      <c r="E9" s="580">
        <v>980</v>
      </c>
      <c r="F9" s="581">
        <f t="shared" si="0"/>
        <v>1470</v>
      </c>
    </row>
    <row r="10" spans="1:6" ht="24.75" customHeight="1" thickBot="1" x14ac:dyDescent="0.3">
      <c r="A10" s="2980" t="s">
        <v>2107</v>
      </c>
      <c r="B10" s="2981"/>
      <c r="C10" s="2981"/>
      <c r="D10" s="2981"/>
      <c r="E10" s="2981"/>
      <c r="F10" s="2982"/>
    </row>
    <row r="11" spans="1:6" ht="24.75" customHeight="1" thickBot="1" x14ac:dyDescent="0.3">
      <c r="A11" s="565" t="s">
        <v>1031</v>
      </c>
      <c r="B11" s="566" t="s">
        <v>33</v>
      </c>
      <c r="C11" s="567" t="s">
        <v>177</v>
      </c>
      <c r="D11" s="568" t="s">
        <v>101</v>
      </c>
      <c r="E11" s="569" t="s">
        <v>17</v>
      </c>
      <c r="F11" s="570" t="s">
        <v>1032</v>
      </c>
    </row>
    <row r="12" spans="1:6" ht="60" customHeight="1" x14ac:dyDescent="0.25">
      <c r="A12" s="980"/>
      <c r="B12" s="976" t="s">
        <v>2109</v>
      </c>
      <c r="C12" s="974" t="s">
        <v>111</v>
      </c>
      <c r="D12" s="975" t="s">
        <v>839</v>
      </c>
      <c r="E12" s="573">
        <v>844</v>
      </c>
      <c r="F12" s="574">
        <f>E12*1.5</f>
        <v>1266</v>
      </c>
    </row>
    <row r="13" spans="1:6" ht="60" customHeight="1" x14ac:dyDescent="0.25">
      <c r="A13" s="977"/>
      <c r="B13" s="972" t="s">
        <v>2109</v>
      </c>
      <c r="C13" s="588" t="s">
        <v>121</v>
      </c>
      <c r="D13" s="589" t="s">
        <v>839</v>
      </c>
      <c r="E13" s="578">
        <v>844</v>
      </c>
      <c r="F13" s="577">
        <f t="shared" ref="F13:F15" si="1">E13*1.5</f>
        <v>1266</v>
      </c>
    </row>
    <row r="14" spans="1:6" ht="60" customHeight="1" x14ac:dyDescent="0.25">
      <c r="A14" s="977"/>
      <c r="B14" s="972" t="s">
        <v>2109</v>
      </c>
      <c r="C14" s="588" t="s">
        <v>566</v>
      </c>
      <c r="D14" s="589" t="s">
        <v>839</v>
      </c>
      <c r="E14" s="578">
        <v>1034</v>
      </c>
      <c r="F14" s="577">
        <f t="shared" si="1"/>
        <v>1551</v>
      </c>
    </row>
    <row r="15" spans="1:6" ht="60" customHeight="1" thickBot="1" x14ac:dyDescent="0.3">
      <c r="A15" s="978"/>
      <c r="B15" s="979" t="s">
        <v>2109</v>
      </c>
      <c r="C15" s="593" t="s">
        <v>1051</v>
      </c>
      <c r="D15" s="594" t="s">
        <v>839</v>
      </c>
      <c r="E15" s="580">
        <v>926</v>
      </c>
      <c r="F15" s="581">
        <f t="shared" si="1"/>
        <v>1389</v>
      </c>
    </row>
  </sheetData>
  <mergeCells count="5">
    <mergeCell ref="A4:F4"/>
    <mergeCell ref="A10:F10"/>
    <mergeCell ref="A1:F1"/>
    <mergeCell ref="A2:F2"/>
    <mergeCell ref="A3:F3"/>
  </mergeCells>
  <hyperlinks>
    <hyperlink ref="A2:F2" location="СОДЕРЖАНИЕ!A1" display="ВЕРНУТЬСЯ В СОДЕРЖАНИЕ" xr:uid="{9E8F7400-207E-4B85-BD9F-AD3D6971E08D}"/>
  </hyperlinks>
  <pageMargins left="0.70866141732283472" right="0.70866141732283472" top="0.74803149606299213" bottom="0.74803149606299213" header="0.31496062992125984" footer="0.31496062992125984"/>
  <pageSetup paperSize="9" scale="70" orientation="portrait"/>
  <drawing r:id="rId1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4280E2-3BC5-4BCB-BA2C-F6A74DB013B5}">
  <dimension ref="A1:F8"/>
  <sheetViews>
    <sheetView workbookViewId="0">
      <selection activeCell="A2" sqref="A2:F2"/>
    </sheetView>
  </sheetViews>
  <sheetFormatPr defaultColWidth="9.140625" defaultRowHeight="15" x14ac:dyDescent="0.25"/>
  <cols>
    <col min="1" max="1" width="32.28515625" style="428" customWidth="1"/>
    <col min="2" max="2" width="78.85546875" style="601" bestFit="1" customWidth="1"/>
    <col min="3" max="3" width="15" style="602" customWidth="1"/>
    <col min="4" max="4" width="16" style="429" customWidth="1"/>
    <col min="5" max="5" width="20.140625" style="429" customWidth="1"/>
    <col min="6" max="6" width="21.42578125" style="429" customWidth="1"/>
    <col min="7" max="16384" width="9.140625" style="428"/>
  </cols>
  <sheetData>
    <row r="1" spans="1:6" ht="89.25" customHeight="1" thickBot="1" x14ac:dyDescent="0.3">
      <c r="A1" s="2966"/>
      <c r="B1" s="2967"/>
      <c r="C1" s="2967"/>
      <c r="D1" s="2967"/>
      <c r="E1" s="2967"/>
      <c r="F1" s="2968"/>
    </row>
    <row r="2" spans="1:6" ht="15.75" thickBot="1" x14ac:dyDescent="0.3">
      <c r="A2" s="1403" t="s">
        <v>427</v>
      </c>
      <c r="B2" s="1404"/>
      <c r="C2" s="1404"/>
      <c r="D2" s="1404"/>
      <c r="E2" s="1404"/>
      <c r="F2" s="1405"/>
    </row>
    <row r="3" spans="1:6" ht="20.25" customHeight="1" thickBot="1" x14ac:dyDescent="0.3">
      <c r="A3" s="2983" t="s">
        <v>831</v>
      </c>
      <c r="B3" s="2984"/>
      <c r="C3" s="2984"/>
      <c r="D3" s="2984"/>
      <c r="E3" s="2984"/>
      <c r="F3" s="2985"/>
    </row>
    <row r="4" spans="1:6" ht="22.5" customHeight="1" thickBot="1" x14ac:dyDescent="0.3">
      <c r="A4" s="2977" t="s">
        <v>2130</v>
      </c>
      <c r="B4" s="2978"/>
      <c r="C4" s="2978"/>
      <c r="D4" s="2978"/>
      <c r="E4" s="2978"/>
      <c r="F4" s="2979"/>
    </row>
    <row r="5" spans="1:6" ht="22.5" customHeight="1" x14ac:dyDescent="0.25">
      <c r="A5" s="1022" t="s">
        <v>1031</v>
      </c>
      <c r="B5" s="1023" t="s">
        <v>33</v>
      </c>
      <c r="C5" s="1024" t="s">
        <v>177</v>
      </c>
      <c r="D5" s="1023" t="s">
        <v>101</v>
      </c>
      <c r="E5" s="1025" t="s">
        <v>17</v>
      </c>
      <c r="F5" s="1026" t="s">
        <v>1032</v>
      </c>
    </row>
    <row r="6" spans="1:6" ht="60" customHeight="1" x14ac:dyDescent="0.25">
      <c r="A6" s="2986"/>
      <c r="B6" s="1027" t="s">
        <v>2128</v>
      </c>
      <c r="C6" s="3042" t="s">
        <v>2144</v>
      </c>
      <c r="D6" s="1028" t="s">
        <v>105</v>
      </c>
      <c r="E6" s="1029">
        <v>44197.3</v>
      </c>
      <c r="F6" s="1030">
        <v>88394.6</v>
      </c>
    </row>
    <row r="7" spans="1:6" ht="60" customHeight="1" x14ac:dyDescent="0.25">
      <c r="A7" s="2986"/>
      <c r="B7" s="1027" t="s">
        <v>2129</v>
      </c>
      <c r="C7" s="3043"/>
      <c r="D7" s="1028" t="s">
        <v>105</v>
      </c>
      <c r="E7" s="1029">
        <v>52272.5</v>
      </c>
      <c r="F7" s="1030">
        <v>104545</v>
      </c>
    </row>
    <row r="8" spans="1:6" ht="60" customHeight="1" thickBot="1" x14ac:dyDescent="0.3">
      <c r="A8" s="2987"/>
      <c r="B8" s="1031" t="s">
        <v>2127</v>
      </c>
      <c r="C8" s="3041"/>
      <c r="D8" s="1032" t="s">
        <v>105</v>
      </c>
      <c r="E8" s="1033">
        <v>3460.8</v>
      </c>
      <c r="F8" s="1034">
        <v>6921.6</v>
      </c>
    </row>
  </sheetData>
  <mergeCells count="6">
    <mergeCell ref="A1:F1"/>
    <mergeCell ref="A2:F2"/>
    <mergeCell ref="A3:F3"/>
    <mergeCell ref="A4:F4"/>
    <mergeCell ref="A6:A8"/>
    <mergeCell ref="C6:C7"/>
  </mergeCells>
  <hyperlinks>
    <hyperlink ref="A2:F2" location="СОДЕРЖАНИЕ!A1" display="ВЕРНУТЬСЯ В СОДЕРЖАНИЕ" xr:uid="{51696E0D-F55B-4B2D-9D82-918E07E2FC81}"/>
  </hyperlinks>
  <pageMargins left="0.70866141732283472" right="0.70866141732283472" top="0.74803149606299213" bottom="0.74803149606299213" header="0.31496062992125984" footer="0.31496062992125984"/>
  <pageSetup paperSize="9" scale="70" orientation="portrait"/>
  <drawing r:id="rId1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127C04-5069-44FC-8622-BB3B70AE72C8}">
  <sheetPr>
    <pageSetUpPr fitToPage="1"/>
  </sheetPr>
  <dimension ref="A1:L27"/>
  <sheetViews>
    <sheetView topLeftCell="A12" zoomScale="130" zoomScaleNormal="130" workbookViewId="0">
      <selection sqref="A1:G2"/>
    </sheetView>
  </sheetViews>
  <sheetFormatPr defaultColWidth="9.140625" defaultRowHeight="15" x14ac:dyDescent="0.25"/>
  <cols>
    <col min="1" max="1" width="12.42578125" style="449" bestFit="1" customWidth="1"/>
    <col min="2" max="2" width="53.28515625" style="449" bestFit="1" customWidth="1"/>
    <col min="3" max="3" width="16" style="449" bestFit="1" customWidth="1"/>
    <col min="4" max="4" width="13.140625" style="449" bestFit="1" customWidth="1"/>
    <col min="5" max="5" width="9.140625" style="449" bestFit="1" customWidth="1"/>
    <col min="6" max="6" width="31.7109375" style="449" customWidth="1"/>
    <col min="7" max="7" width="29.85546875" style="449" customWidth="1"/>
    <col min="8" max="9" width="9.140625" style="428"/>
    <col min="10" max="10" width="9.140625" style="428" customWidth="1"/>
    <col min="11" max="16384" width="9.140625" style="428"/>
  </cols>
  <sheetData>
    <row r="1" spans="1:12" ht="28.5" customHeight="1" x14ac:dyDescent="0.25">
      <c r="A1" s="3017"/>
      <c r="B1" s="3018"/>
      <c r="C1" s="3018"/>
      <c r="D1" s="3018"/>
      <c r="E1" s="3018"/>
      <c r="F1" s="3018"/>
      <c r="G1" s="3019"/>
    </row>
    <row r="2" spans="1:12" ht="36" customHeight="1" x14ac:dyDescent="0.25">
      <c r="A2" s="3020"/>
      <c r="B2" s="3021"/>
      <c r="C2" s="3021"/>
      <c r="D2" s="3021"/>
      <c r="E2" s="3021"/>
      <c r="F2" s="3021"/>
      <c r="G2" s="3022"/>
    </row>
    <row r="3" spans="1:12" ht="15.75" thickBot="1" x14ac:dyDescent="0.3">
      <c r="A3" s="3034" t="s">
        <v>427</v>
      </c>
      <c r="B3" s="1536"/>
      <c r="C3" s="1536"/>
      <c r="D3" s="1536"/>
      <c r="E3" s="1536"/>
      <c r="F3" s="1536"/>
      <c r="G3" s="3035"/>
    </row>
    <row r="4" spans="1:12" ht="20.25" customHeight="1" thickBot="1" x14ac:dyDescent="0.3">
      <c r="A4" s="3023" t="s">
        <v>598</v>
      </c>
      <c r="B4" s="3024"/>
      <c r="C4" s="3024"/>
      <c r="D4" s="3024"/>
      <c r="E4" s="3024"/>
      <c r="F4" s="3025"/>
      <c r="G4" s="3026"/>
    </row>
    <row r="5" spans="1:12" ht="36.75" customHeight="1" x14ac:dyDescent="0.25">
      <c r="A5" s="3027" t="s">
        <v>599</v>
      </c>
      <c r="B5" s="3028"/>
      <c r="C5" s="3029" t="s">
        <v>600</v>
      </c>
      <c r="D5" s="3027" t="s">
        <v>601</v>
      </c>
      <c r="E5" s="3028"/>
      <c r="F5" s="3029" t="s">
        <v>602</v>
      </c>
      <c r="G5" s="3029" t="s">
        <v>603</v>
      </c>
    </row>
    <row r="6" spans="1:12" ht="15" customHeight="1" thickBot="1" x14ac:dyDescent="0.3">
      <c r="A6" s="450" t="s">
        <v>604</v>
      </c>
      <c r="B6" s="451" t="s">
        <v>605</v>
      </c>
      <c r="C6" s="3030"/>
      <c r="D6" s="3031"/>
      <c r="E6" s="3032"/>
      <c r="F6" s="3030"/>
      <c r="G6" s="3030"/>
    </row>
    <row r="7" spans="1:12" ht="15" customHeight="1" x14ac:dyDescent="0.25">
      <c r="A7" s="430" t="s">
        <v>606</v>
      </c>
      <c r="B7" s="431" t="s">
        <v>607</v>
      </c>
      <c r="C7" s="432" t="s">
        <v>608</v>
      </c>
      <c r="D7" s="3033" t="s">
        <v>609</v>
      </c>
      <c r="E7" s="3033"/>
      <c r="F7" s="433" t="s">
        <v>610</v>
      </c>
      <c r="G7" s="434" t="s">
        <v>611</v>
      </c>
    </row>
    <row r="8" spans="1:12" ht="38.25" x14ac:dyDescent="0.25">
      <c r="A8" s="435" t="s">
        <v>612</v>
      </c>
      <c r="B8" s="436" t="s">
        <v>613</v>
      </c>
      <c r="C8" s="437" t="s">
        <v>608</v>
      </c>
      <c r="D8" s="3001" t="s">
        <v>609</v>
      </c>
      <c r="E8" s="3001"/>
      <c r="F8" s="438" t="s">
        <v>614</v>
      </c>
      <c r="G8" s="434" t="s">
        <v>615</v>
      </c>
    </row>
    <row r="9" spans="1:12" ht="15" customHeight="1" x14ac:dyDescent="0.25">
      <c r="A9" s="435" t="s">
        <v>616</v>
      </c>
      <c r="B9" s="439" t="s">
        <v>617</v>
      </c>
      <c r="C9" s="437" t="s">
        <v>608</v>
      </c>
      <c r="D9" s="3001" t="s">
        <v>609</v>
      </c>
      <c r="E9" s="3001"/>
      <c r="F9" s="438" t="s">
        <v>618</v>
      </c>
      <c r="G9" s="434" t="s">
        <v>619</v>
      </c>
    </row>
    <row r="10" spans="1:12" ht="15" customHeight="1" x14ac:dyDescent="0.25">
      <c r="A10" s="435" t="s">
        <v>620</v>
      </c>
      <c r="B10" s="439" t="s">
        <v>621</v>
      </c>
      <c r="C10" s="437" t="s">
        <v>608</v>
      </c>
      <c r="D10" s="3001" t="s">
        <v>609</v>
      </c>
      <c r="E10" s="3001"/>
      <c r="F10" s="438" t="s">
        <v>622</v>
      </c>
      <c r="G10" s="434" t="s">
        <v>623</v>
      </c>
    </row>
    <row r="11" spans="1:12" ht="25.5" x14ac:dyDescent="0.25">
      <c r="A11" s="435" t="s">
        <v>624</v>
      </c>
      <c r="B11" s="439" t="s">
        <v>625</v>
      </c>
      <c r="C11" s="437" t="s">
        <v>608</v>
      </c>
      <c r="D11" s="3001" t="s">
        <v>609</v>
      </c>
      <c r="E11" s="3001"/>
      <c r="F11" s="440" t="s">
        <v>626</v>
      </c>
      <c r="G11" s="441" t="s">
        <v>627</v>
      </c>
      <c r="H11" s="3016"/>
      <c r="I11" s="3016"/>
      <c r="J11" s="3016"/>
      <c r="K11" s="3016"/>
    </row>
    <row r="12" spans="1:12" ht="38.25" x14ac:dyDescent="0.25">
      <c r="A12" s="443" t="s">
        <v>628</v>
      </c>
      <c r="B12" s="436" t="s">
        <v>629</v>
      </c>
      <c r="C12" s="437" t="s">
        <v>608</v>
      </c>
      <c r="D12" s="2996" t="s">
        <v>630</v>
      </c>
      <c r="E12" s="2996"/>
      <c r="F12" s="440" t="s">
        <v>631</v>
      </c>
      <c r="G12" s="445" t="s">
        <v>627</v>
      </c>
      <c r="H12" s="442"/>
      <c r="I12" s="442"/>
      <c r="J12" s="442"/>
      <c r="K12" s="442"/>
    </row>
    <row r="13" spans="1:12" ht="25.5" x14ac:dyDescent="0.25">
      <c r="A13" s="443" t="s">
        <v>632</v>
      </c>
      <c r="B13" s="436" t="s">
        <v>633</v>
      </c>
      <c r="C13" s="444" t="s">
        <v>634</v>
      </c>
      <c r="D13" s="3001" t="s">
        <v>609</v>
      </c>
      <c r="E13" s="3001"/>
      <c r="F13" s="446" t="s">
        <v>635</v>
      </c>
      <c r="G13" s="441" t="s">
        <v>627</v>
      </c>
      <c r="H13" s="442"/>
      <c r="I13" s="442"/>
      <c r="J13" s="442"/>
      <c r="K13" s="442"/>
    </row>
    <row r="14" spans="1:12" ht="15" customHeight="1" thickBot="1" x14ac:dyDescent="0.3">
      <c r="A14" s="3005" t="s">
        <v>636</v>
      </c>
      <c r="B14" s="3006"/>
      <c r="C14" s="3006"/>
      <c r="D14" s="3006"/>
      <c r="E14" s="3006"/>
      <c r="F14" s="3007"/>
      <c r="G14" s="3008"/>
      <c r="H14" s="442"/>
      <c r="I14" s="442"/>
      <c r="J14" s="442"/>
      <c r="K14" s="442"/>
    </row>
    <row r="15" spans="1:12" ht="15" customHeight="1" thickBot="1" x14ac:dyDescent="0.3">
      <c r="A15" s="3009" t="s">
        <v>637</v>
      </c>
      <c r="B15" s="3010"/>
      <c r="C15" s="3010"/>
      <c r="D15" s="3010"/>
      <c r="E15" s="3010"/>
      <c r="F15" s="3010"/>
      <c r="G15" s="3011"/>
      <c r="H15" s="442"/>
      <c r="I15" s="442"/>
      <c r="J15" s="442"/>
      <c r="K15" s="442"/>
    </row>
    <row r="16" spans="1:12" ht="15.75" customHeight="1" thickBot="1" x14ac:dyDescent="0.3">
      <c r="A16" s="3009" t="s">
        <v>599</v>
      </c>
      <c r="B16" s="3012"/>
      <c r="C16" s="3013"/>
      <c r="D16" s="3014" t="s">
        <v>638</v>
      </c>
      <c r="E16" s="3015"/>
      <c r="F16" s="3038" t="s">
        <v>639</v>
      </c>
      <c r="G16" s="3015"/>
      <c r="H16" s="447"/>
      <c r="I16" s="447"/>
      <c r="J16" s="447"/>
      <c r="K16" s="447"/>
      <c r="L16" s="447"/>
    </row>
    <row r="17" spans="1:9" ht="22.5" customHeight="1" x14ac:dyDescent="0.25">
      <c r="A17" s="3002" t="s">
        <v>640</v>
      </c>
      <c r="B17" s="3003"/>
      <c r="C17" s="3003"/>
      <c r="D17" s="3004" t="s">
        <v>641</v>
      </c>
      <c r="E17" s="3004"/>
      <c r="F17" s="3036" t="s">
        <v>642</v>
      </c>
      <c r="G17" s="3037"/>
      <c r="I17" s="503"/>
    </row>
    <row r="18" spans="1:9" x14ac:dyDescent="0.25">
      <c r="A18" s="2994" t="s">
        <v>643</v>
      </c>
      <c r="B18" s="2995"/>
      <c r="C18" s="2995"/>
      <c r="D18" s="2996" t="s">
        <v>641</v>
      </c>
      <c r="E18" s="2996"/>
      <c r="F18" s="2992" t="s">
        <v>644</v>
      </c>
      <c r="G18" s="2993"/>
    </row>
    <row r="19" spans="1:9" x14ac:dyDescent="0.25">
      <c r="A19" s="2994" t="s">
        <v>645</v>
      </c>
      <c r="B19" s="2995"/>
      <c r="C19" s="2995"/>
      <c r="D19" s="2996" t="s">
        <v>641</v>
      </c>
      <c r="E19" s="2996"/>
      <c r="F19" s="3039" t="s">
        <v>646</v>
      </c>
      <c r="G19" s="3040"/>
    </row>
    <row r="20" spans="1:9" x14ac:dyDescent="0.25">
      <c r="A20" s="2994" t="s">
        <v>647</v>
      </c>
      <c r="B20" s="2995"/>
      <c r="C20" s="2995"/>
      <c r="D20" s="2996" t="s">
        <v>641</v>
      </c>
      <c r="E20" s="2996"/>
      <c r="F20" s="2992" t="s">
        <v>648</v>
      </c>
      <c r="G20" s="2993"/>
    </row>
    <row r="21" spans="1:9" ht="39.75" customHeight="1" x14ac:dyDescent="0.25">
      <c r="A21" s="2994" t="s">
        <v>649</v>
      </c>
      <c r="B21" s="2995"/>
      <c r="C21" s="2995"/>
      <c r="D21" s="3001" t="s">
        <v>650</v>
      </c>
      <c r="E21" s="3001"/>
      <c r="F21" s="3039" t="s">
        <v>651</v>
      </c>
      <c r="G21" s="3040"/>
    </row>
    <row r="22" spans="1:9" ht="29.25" customHeight="1" x14ac:dyDescent="0.25">
      <c r="A22" s="2994" t="s">
        <v>652</v>
      </c>
      <c r="B22" s="2995"/>
      <c r="C22" s="2995"/>
      <c r="D22" s="3001" t="s">
        <v>650</v>
      </c>
      <c r="E22" s="3001"/>
      <c r="F22" s="2992" t="s">
        <v>653</v>
      </c>
      <c r="G22" s="2993"/>
    </row>
    <row r="23" spans="1:9" x14ac:dyDescent="0.25">
      <c r="A23" s="2994" t="s">
        <v>654</v>
      </c>
      <c r="B23" s="2995"/>
      <c r="C23" s="2995"/>
      <c r="D23" s="2996" t="s">
        <v>641</v>
      </c>
      <c r="E23" s="2996"/>
      <c r="F23" s="2992" t="s">
        <v>655</v>
      </c>
      <c r="G23" s="2993"/>
    </row>
    <row r="24" spans="1:9" x14ac:dyDescent="0.25">
      <c r="A24" s="2997" t="s">
        <v>656</v>
      </c>
      <c r="B24" s="2998"/>
      <c r="C24" s="2998"/>
      <c r="D24" s="2998"/>
      <c r="E24" s="2998"/>
      <c r="F24" s="2999"/>
      <c r="G24" s="3000"/>
    </row>
    <row r="25" spans="1:9" ht="15.75" thickBot="1" x14ac:dyDescent="0.3">
      <c r="A25" s="2988" t="s">
        <v>657</v>
      </c>
      <c r="B25" s="2989"/>
      <c r="C25" s="2989"/>
      <c r="D25" s="2989"/>
      <c r="E25" s="2989"/>
      <c r="F25" s="2990"/>
      <c r="G25" s="2991"/>
    </row>
    <row r="26" spans="1:9" x14ac:dyDescent="0.25">
      <c r="A26" s="448"/>
      <c r="B26" s="448"/>
      <c r="C26" s="448"/>
      <c r="D26" s="448"/>
      <c r="E26" s="448"/>
      <c r="F26" s="448"/>
      <c r="G26" s="448"/>
    </row>
    <row r="27" spans="1:9" x14ac:dyDescent="0.25">
      <c r="A27" s="448"/>
      <c r="B27" s="448"/>
      <c r="C27" s="448"/>
      <c r="D27" s="448"/>
      <c r="E27" s="448"/>
      <c r="F27" s="448"/>
      <c r="G27" s="448"/>
    </row>
  </sheetData>
  <mergeCells count="44">
    <mergeCell ref="F17:G17"/>
    <mergeCell ref="F16:G16"/>
    <mergeCell ref="F22:G22"/>
    <mergeCell ref="F21:G21"/>
    <mergeCell ref="F20:G20"/>
    <mergeCell ref="F19:G19"/>
    <mergeCell ref="F18:G18"/>
    <mergeCell ref="H11:K11"/>
    <mergeCell ref="A1:G2"/>
    <mergeCell ref="A4:G4"/>
    <mergeCell ref="A5:B5"/>
    <mergeCell ref="C5:C6"/>
    <mergeCell ref="D5:E6"/>
    <mergeCell ref="F5:F6"/>
    <mergeCell ref="G5:G6"/>
    <mergeCell ref="D7:E7"/>
    <mergeCell ref="D8:E8"/>
    <mergeCell ref="D9:E9"/>
    <mergeCell ref="D10:E10"/>
    <mergeCell ref="D11:E11"/>
    <mergeCell ref="A3:G3"/>
    <mergeCell ref="D12:E12"/>
    <mergeCell ref="D13:E13"/>
    <mergeCell ref="A14:G14"/>
    <mergeCell ref="A15:G15"/>
    <mergeCell ref="A16:C16"/>
    <mergeCell ref="D16:E16"/>
    <mergeCell ref="A17:C17"/>
    <mergeCell ref="D17:E17"/>
    <mergeCell ref="A18:C18"/>
    <mergeCell ref="D18:E18"/>
    <mergeCell ref="A19:C19"/>
    <mergeCell ref="D19:E19"/>
    <mergeCell ref="A20:C20"/>
    <mergeCell ref="D20:E20"/>
    <mergeCell ref="A21:C21"/>
    <mergeCell ref="D21:E21"/>
    <mergeCell ref="A22:C22"/>
    <mergeCell ref="D22:E22"/>
    <mergeCell ref="A25:G25"/>
    <mergeCell ref="F23:G23"/>
    <mergeCell ref="A23:C23"/>
    <mergeCell ref="D23:E23"/>
    <mergeCell ref="A24:G24"/>
  </mergeCells>
  <hyperlinks>
    <hyperlink ref="A3:G3" location="СОДЕРЖАНИЕ!A1" display="ВЕРНУТЬСЯ В СОДЕРЖАНИЕ" xr:uid="{26F38CDA-85B6-41CE-AED9-E1BD9A0FC00D}"/>
  </hyperlinks>
  <pageMargins left="0.23622047244094491" right="0.39370078740157483" top="0.74803149606299213" bottom="0.74803149606299213" header="0.31496062992125984" footer="0.31496062992125984"/>
  <pageSetup paperSize="9" scale="64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46</vt:i4>
      </vt:variant>
      <vt:variant>
        <vt:lpstr>Именованные диапазоны</vt:lpstr>
      </vt:variant>
      <vt:variant>
        <vt:i4>39</vt:i4>
      </vt:variant>
    </vt:vector>
  </HeadingPairs>
  <TitlesOfParts>
    <vt:vector size="85" baseType="lpstr">
      <vt:lpstr>СОДЕРЖАНИЕ</vt:lpstr>
      <vt:lpstr>Witon (СКЛАД)</vt:lpstr>
      <vt:lpstr>Witon</vt:lpstr>
      <vt:lpstr>Invisible GAMMA 42мм (СКЛАД)</vt:lpstr>
      <vt:lpstr>Invisible GAMMA 59мм</vt:lpstr>
      <vt:lpstr>Invisible GAMMA Зеркало 42мм</vt:lpstr>
      <vt:lpstr>Invisible GAMMA Зеркало 59мм</vt:lpstr>
      <vt:lpstr>GEOMETRICA</vt:lpstr>
      <vt:lpstr>CONTUR</vt:lpstr>
      <vt:lpstr>STARK</vt:lpstr>
      <vt:lpstr>INTEGRA</vt:lpstr>
      <vt:lpstr>SMART</vt:lpstr>
      <vt:lpstr>DC, DN (FlexEmal) </vt:lpstr>
      <vt:lpstr>DC, DZ (Monochrome)</vt:lpstr>
      <vt:lpstr>NEW! DN-11, DN-12</vt:lpstr>
      <vt:lpstr>DT (FlexEmal)</vt:lpstr>
      <vt:lpstr>DZ (Eximer)</vt:lpstr>
      <vt:lpstr> DZ (FlexEmal)</vt:lpstr>
      <vt:lpstr>DZ (GlossMat)</vt:lpstr>
      <vt:lpstr>DZ (ЭкоШпон)</vt:lpstr>
      <vt:lpstr>DZ invizible</vt:lpstr>
      <vt:lpstr>DC (FlexEmal)</vt:lpstr>
      <vt:lpstr>DX (FlexEmal)</vt:lpstr>
      <vt:lpstr>Плинтуса FlexEmal</vt:lpstr>
      <vt:lpstr>Массив Сосны</vt:lpstr>
      <vt:lpstr>Массив Ольхи</vt:lpstr>
      <vt:lpstr>РАСПРОДАЖА</vt:lpstr>
      <vt:lpstr>Porta invizible </vt:lpstr>
      <vt:lpstr>Staller </vt:lpstr>
      <vt:lpstr>Staller со стеклопакетом</vt:lpstr>
      <vt:lpstr>Staller с электронными замками</vt:lpstr>
      <vt:lpstr>Staller доп. опции</vt:lpstr>
      <vt:lpstr>Staller Comfort </vt:lpstr>
      <vt:lpstr>Staller создай свою дверь</vt:lpstr>
      <vt:lpstr>Staller Comfort доп. опции</vt:lpstr>
      <vt:lpstr>МеталЮр</vt:lpstr>
      <vt:lpstr>МеталЮр (БАЗА)</vt:lpstr>
      <vt:lpstr>МеталЮр (ПАНЕЛИ)</vt:lpstr>
      <vt:lpstr>FERONNI</vt:lpstr>
      <vt:lpstr>Фурнитура ORO&amp;ORO</vt:lpstr>
      <vt:lpstr>Фурнитура LOCKit</vt:lpstr>
      <vt:lpstr>Фурнитура AGB</vt:lpstr>
      <vt:lpstr>Фурнитура Border</vt:lpstr>
      <vt:lpstr>Скрытые Петли Kalibri</vt:lpstr>
      <vt:lpstr>СИСТЕМА "ПЕНАЛ"</vt:lpstr>
      <vt:lpstr>Доставка, врезка</vt:lpstr>
      <vt:lpstr>' DZ (FlexEmal)'!Область_печати</vt:lpstr>
      <vt:lpstr>CONTUR!Область_печати</vt:lpstr>
      <vt:lpstr>'DC, DN (FlexEmal) '!Область_печати</vt:lpstr>
      <vt:lpstr>'DC, DZ (Monochrome)'!Область_печати</vt:lpstr>
      <vt:lpstr>'DT (FlexEmal)'!Область_печати</vt:lpstr>
      <vt:lpstr>'DX (FlexEmal)'!Область_печати</vt:lpstr>
      <vt:lpstr>'DZ (Eximer)'!Область_печати</vt:lpstr>
      <vt:lpstr>'DZ (GlossMat)'!Область_печати</vt:lpstr>
      <vt:lpstr>'DZ invizible'!Область_печати</vt:lpstr>
      <vt:lpstr>FERONNI!Область_печати</vt:lpstr>
      <vt:lpstr>GEOMETRICA!Область_печати</vt:lpstr>
      <vt:lpstr>'Invisible GAMMA 42мм (СКЛАД)'!Область_печати</vt:lpstr>
      <vt:lpstr>'Invisible GAMMA 59мм'!Область_печати</vt:lpstr>
      <vt:lpstr>'Invisible GAMMA Зеркало 42мм'!Область_печати</vt:lpstr>
      <vt:lpstr>'Invisible GAMMA Зеркало 59мм'!Область_печати</vt:lpstr>
      <vt:lpstr>'NEW! DN-11, DN-12'!Область_печати</vt:lpstr>
      <vt:lpstr>'Porta invizible '!Область_печати</vt:lpstr>
      <vt:lpstr>SMART!Область_печати</vt:lpstr>
      <vt:lpstr>'Staller '!Область_печати</vt:lpstr>
      <vt:lpstr>'Staller Comfort '!Область_печати</vt:lpstr>
      <vt:lpstr>'Staller Comfort доп. опции'!Область_печати</vt:lpstr>
      <vt:lpstr>'Staller доп. опции'!Область_печати</vt:lpstr>
      <vt:lpstr>'Staller с электронными замками'!Область_печати</vt:lpstr>
      <vt:lpstr>'Staller со стеклопакетом'!Область_печати</vt:lpstr>
      <vt:lpstr>STARK!Область_печати</vt:lpstr>
      <vt:lpstr>Witon!Область_печати</vt:lpstr>
      <vt:lpstr>'Witon (СКЛАД)'!Область_печати</vt:lpstr>
      <vt:lpstr>'Доставка, врезка'!Область_печати</vt:lpstr>
      <vt:lpstr>'Массив Ольхи'!Область_печати</vt:lpstr>
      <vt:lpstr>'Массив Сосны'!Область_печати</vt:lpstr>
      <vt:lpstr>МеталЮр!Область_печати</vt:lpstr>
      <vt:lpstr>'МеталЮр (БАЗА)'!Область_печати</vt:lpstr>
      <vt:lpstr>'МеталЮр (ПАНЕЛИ)'!Область_печати</vt:lpstr>
      <vt:lpstr>'Плинтуса FlexEmal'!Область_печати</vt:lpstr>
      <vt:lpstr>РАСПРОДАЖА!Область_печати</vt:lpstr>
      <vt:lpstr>'СИСТЕМА "ПЕНАЛ"'!Область_печати</vt:lpstr>
      <vt:lpstr>'Скрытые Петли Kalibri'!Область_печати</vt:lpstr>
      <vt:lpstr>'Фурнитура AGB'!Область_печати</vt:lpstr>
      <vt:lpstr>'Фурнитура ORO&amp;ORO'!Область_печати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Пользователь Windows</dc:creator>
  <cp:lastModifiedBy>Бондаренко Сергей Васильевич</cp:lastModifiedBy>
  <cp:revision>1</cp:revision>
  <dcterms:created xsi:type="dcterms:W3CDTF">2023-04-05T08:15:55Z</dcterms:created>
  <dcterms:modified xsi:type="dcterms:W3CDTF">2026-03-27T13:23:36Z</dcterms:modified>
</cp:coreProperties>
</file>